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4958\Downloads\ONLINE\Excel\"/>
    </mc:Choice>
  </mc:AlternateContent>
  <bookViews>
    <workbookView xWindow="0" yWindow="0" windowWidth="14390" windowHeight="3620"/>
  </bookViews>
  <sheets>
    <sheet name="Utgifter" sheetId="1" r:id="rId1"/>
    <sheet name="Betalningar" sheetId="2" r:id="rId2"/>
    <sheet name="Lön" sheetId="5" r:id="rId3"/>
    <sheet name="Räntor" sheetId="4" r:id="rId4"/>
    <sheet name="My Calculations " sheetId="7" r:id="rId5"/>
    <sheet name="To Do" sheetId="6" r:id="rId6"/>
  </sheets>
  <definedNames>
    <definedName name="Externadata_1" localSheetId="3" hidden="1">Räntor!$A$1:$E$187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7" l="1"/>
  <c r="P15" i="7"/>
  <c r="R7" i="7" s="1"/>
  <c r="R9" i="7" s="1"/>
  <c r="C25" i="7"/>
  <c r="M9" i="7" l="1"/>
  <c r="M11" i="7"/>
  <c r="M10" i="7"/>
  <c r="R14" i="7"/>
  <c r="M7" i="7"/>
  <c r="M8" i="7"/>
  <c r="M5" i="7"/>
  <c r="M6" i="7"/>
  <c r="J7" i="7" l="1"/>
  <c r="J10" i="7" s="1"/>
  <c r="C5" i="1" s="1"/>
  <c r="H4" i="7" l="1"/>
  <c r="F5" i="7" s="1"/>
  <c r="D5" i="7" l="1"/>
  <c r="L15" i="1"/>
  <c r="L17" i="1"/>
  <c r="L18" i="1"/>
  <c r="L19" i="1"/>
  <c r="L20" i="1"/>
  <c r="F4" i="1" l="1"/>
  <c r="D8" i="5"/>
  <c r="C24" i="1"/>
  <c r="J16" i="1" s="1"/>
  <c r="X3" i="1"/>
  <c r="C6" i="1"/>
  <c r="E5" i="1" s="1"/>
  <c r="B2" i="7" s="1"/>
  <c r="H12" i="1"/>
  <c r="J12" i="1"/>
  <c r="K2" i="2" s="1"/>
  <c r="I5" i="2" s="1"/>
  <c r="D8" i="7" l="1"/>
  <c r="D10" i="7" s="1"/>
  <c r="F8" i="7"/>
  <c r="F10" i="7" s="1"/>
  <c r="F12" i="7"/>
  <c r="D12" i="7"/>
  <c r="G2" i="2"/>
  <c r="E5" i="2" s="1"/>
  <c r="G5" i="2" s="1"/>
  <c r="E6" i="2" s="1"/>
  <c r="G6" i="2" s="1"/>
  <c r="E7" i="2" s="1"/>
  <c r="G7" i="2" s="1"/>
  <c r="L12" i="1"/>
  <c r="H16" i="1"/>
  <c r="L16" i="1" s="1"/>
  <c r="J13" i="1"/>
  <c r="J14" i="1" s="1"/>
  <c r="J21" i="1" s="1"/>
  <c r="F5" i="1"/>
  <c r="H13" i="1"/>
  <c r="K5" i="2"/>
  <c r="I6" i="2" s="1"/>
  <c r="D14" i="7" l="1"/>
  <c r="F14" i="7"/>
  <c r="H14" i="1"/>
  <c r="L13" i="1"/>
  <c r="K6" i="2"/>
  <c r="I7" i="2" s="1"/>
  <c r="D6" i="2"/>
  <c r="E8" i="2"/>
  <c r="H21" i="1" l="1"/>
  <c r="L14" i="1"/>
  <c r="K7" i="2"/>
  <c r="D7" i="2"/>
  <c r="G8" i="2"/>
  <c r="L21" i="1" l="1"/>
  <c r="W7" i="7"/>
  <c r="U7" i="7" s="1"/>
  <c r="U9" i="7" s="1"/>
  <c r="E9" i="2"/>
  <c r="I8" i="2"/>
  <c r="K8" i="2" l="1"/>
  <c r="I9" i="2" s="1"/>
  <c r="D8" i="2"/>
  <c r="G9" i="2"/>
  <c r="E10" i="2" s="1"/>
  <c r="K9" i="2" l="1"/>
  <c r="I10" i="2" s="1"/>
  <c r="D9" i="2"/>
  <c r="G10" i="2"/>
  <c r="E11" i="2" s="1"/>
  <c r="K10" i="2" l="1"/>
  <c r="I11" i="2" s="1"/>
  <c r="D10" i="2"/>
  <c r="G11" i="2"/>
  <c r="E12" i="2" s="1"/>
  <c r="G12" i="2" l="1"/>
  <c r="E13" i="2" s="1"/>
  <c r="K11" i="2"/>
  <c r="I12" i="2" s="1"/>
  <c r="D11" i="2"/>
  <c r="K12" i="2" l="1"/>
  <c r="I13" i="2" s="1"/>
  <c r="D12" i="2"/>
  <c r="G13" i="2"/>
  <c r="E14" i="2" s="1"/>
  <c r="K13" i="2" l="1"/>
  <c r="I14" i="2" s="1"/>
  <c r="D13" i="2"/>
  <c r="G14" i="2"/>
  <c r="E15" i="2" s="1"/>
  <c r="G15" i="2" l="1"/>
  <c r="E16" i="2" s="1"/>
  <c r="K14" i="2"/>
  <c r="I15" i="2" s="1"/>
  <c r="D14" i="2"/>
  <c r="K15" i="2" l="1"/>
  <c r="I16" i="2" s="1"/>
  <c r="D15" i="2"/>
  <c r="G16" i="2"/>
  <c r="E17" i="2" s="1"/>
  <c r="K16" i="2" l="1"/>
  <c r="I17" i="2" s="1"/>
  <c r="D16" i="2"/>
  <c r="G17" i="2"/>
  <c r="E18" i="2" s="1"/>
  <c r="D17" i="2" l="1"/>
  <c r="G18" i="2"/>
  <c r="E19" i="2" s="1"/>
  <c r="K17" i="2"/>
  <c r="I18" i="2" s="1"/>
  <c r="D18" i="2" l="1"/>
  <c r="K18" i="2"/>
  <c r="I19" i="2" s="1"/>
  <c r="D19" i="2" s="1"/>
  <c r="G19" i="2"/>
  <c r="E20" i="2" s="1"/>
  <c r="G20" i="2" l="1"/>
  <c r="E21" i="2" s="1"/>
  <c r="K19" i="2"/>
  <c r="I20" i="2" s="1"/>
  <c r="D20" i="2" s="1"/>
  <c r="K20" i="2" l="1"/>
  <c r="I21" i="2" s="1"/>
  <c r="D21" i="2" s="1"/>
  <c r="G21" i="2"/>
  <c r="E22" i="2" s="1"/>
  <c r="G22" i="2" l="1"/>
  <c r="E23" i="2" s="1"/>
  <c r="K21" i="2"/>
  <c r="I22" i="2" s="1"/>
  <c r="D22" i="2" s="1"/>
  <c r="K22" i="2" l="1"/>
  <c r="I23" i="2" s="1"/>
  <c r="D23" i="2" s="1"/>
  <c r="G23" i="2"/>
  <c r="E24" i="2" s="1"/>
  <c r="G24" i="2" l="1"/>
  <c r="E25" i="2" s="1"/>
  <c r="K23" i="2"/>
  <c r="I24" i="2" s="1"/>
  <c r="D24" i="2" s="1"/>
  <c r="K24" i="2" l="1"/>
  <c r="I25" i="2" s="1"/>
  <c r="D25" i="2" s="1"/>
  <c r="G25" i="2"/>
  <c r="E26" i="2" s="1"/>
  <c r="G26" i="2" l="1"/>
  <c r="E27" i="2" s="1"/>
  <c r="K25" i="2"/>
  <c r="I26" i="2" s="1"/>
  <c r="D26" i="2" s="1"/>
  <c r="K26" i="2" l="1"/>
  <c r="I27" i="2" s="1"/>
  <c r="D27" i="2" s="1"/>
  <c r="G27" i="2"/>
  <c r="E28" i="2" s="1"/>
  <c r="G28" i="2" l="1"/>
  <c r="E29" i="2" s="1"/>
  <c r="K27" i="2"/>
  <c r="I28" i="2" s="1"/>
  <c r="D28" i="2" s="1"/>
  <c r="K28" i="2" l="1"/>
  <c r="I29" i="2" s="1"/>
  <c r="D29" i="2" s="1"/>
  <c r="G29" i="2"/>
  <c r="E30" i="2" s="1"/>
  <c r="G30" i="2" l="1"/>
  <c r="E31" i="2" s="1"/>
  <c r="K29" i="2"/>
  <c r="I30" i="2" s="1"/>
  <c r="D30" i="2" s="1"/>
  <c r="K30" i="2" l="1"/>
  <c r="I31" i="2" s="1"/>
  <c r="D31" i="2" s="1"/>
  <c r="G31" i="2"/>
  <c r="E32" i="2" s="1"/>
  <c r="G32" i="2" l="1"/>
  <c r="E33" i="2" s="1"/>
  <c r="K31" i="2"/>
  <c r="I32" i="2" s="1"/>
  <c r="D32" i="2" s="1"/>
  <c r="K32" i="2" l="1"/>
  <c r="I33" i="2" s="1"/>
  <c r="D33" i="2" s="1"/>
  <c r="G33" i="2"/>
  <c r="E34" i="2" s="1"/>
  <c r="G34" i="2" l="1"/>
  <c r="E35" i="2" s="1"/>
  <c r="K33" i="2"/>
  <c r="I34" i="2" s="1"/>
  <c r="D34" i="2" s="1"/>
  <c r="K34" i="2" l="1"/>
  <c r="I35" i="2" s="1"/>
  <c r="D35" i="2" s="1"/>
  <c r="G35" i="2"/>
  <c r="E36" i="2" s="1"/>
  <c r="G36" i="2" l="1"/>
  <c r="E37" i="2" s="1"/>
  <c r="K35" i="2"/>
  <c r="I36" i="2" s="1"/>
  <c r="D36" i="2" s="1"/>
  <c r="K36" i="2" l="1"/>
  <c r="I37" i="2" s="1"/>
  <c r="D37" i="2" s="1"/>
  <c r="G37" i="2"/>
  <c r="E38" i="2" s="1"/>
  <c r="G38" i="2" l="1"/>
  <c r="E39" i="2" s="1"/>
  <c r="K37" i="2"/>
  <c r="I38" i="2" s="1"/>
  <c r="D38" i="2" s="1"/>
  <c r="K38" i="2" l="1"/>
  <c r="I39" i="2" s="1"/>
  <c r="D39" i="2" s="1"/>
  <c r="G39" i="2"/>
  <c r="E40" i="2" s="1"/>
  <c r="G40" i="2" l="1"/>
  <c r="E41" i="2" s="1"/>
  <c r="K39" i="2"/>
  <c r="I40" i="2" s="1"/>
  <c r="D40" i="2" s="1"/>
  <c r="K40" i="2" l="1"/>
  <c r="I41" i="2" s="1"/>
  <c r="D41" i="2" s="1"/>
  <c r="G41" i="2"/>
  <c r="E42" i="2" s="1"/>
  <c r="G42" i="2" l="1"/>
  <c r="E43" i="2" s="1"/>
  <c r="K41" i="2"/>
  <c r="I42" i="2" s="1"/>
  <c r="D42" i="2" s="1"/>
  <c r="K42" i="2" l="1"/>
  <c r="I43" i="2" s="1"/>
  <c r="D43" i="2" s="1"/>
  <c r="G43" i="2"/>
  <c r="E44" i="2" s="1"/>
  <c r="G44" i="2" l="1"/>
  <c r="E45" i="2" s="1"/>
  <c r="K43" i="2"/>
  <c r="I44" i="2" s="1"/>
  <c r="D44" i="2" s="1"/>
  <c r="K44" i="2" l="1"/>
  <c r="I45" i="2" s="1"/>
  <c r="D45" i="2" s="1"/>
  <c r="G45" i="2"/>
  <c r="E46" i="2" s="1"/>
  <c r="G46" i="2" l="1"/>
  <c r="E47" i="2" s="1"/>
  <c r="K45" i="2"/>
  <c r="I46" i="2" s="1"/>
  <c r="D46" i="2" s="1"/>
  <c r="K46" i="2" l="1"/>
  <c r="I47" i="2" s="1"/>
  <c r="D47" i="2" s="1"/>
  <c r="G47" i="2"/>
  <c r="E48" i="2" s="1"/>
  <c r="G48" i="2" l="1"/>
  <c r="E49" i="2" s="1"/>
  <c r="K47" i="2"/>
  <c r="I48" i="2" s="1"/>
  <c r="D48" i="2" s="1"/>
  <c r="K48" i="2" l="1"/>
  <c r="I49" i="2" s="1"/>
  <c r="D49" i="2" s="1"/>
  <c r="G49" i="2"/>
  <c r="E50" i="2" s="1"/>
  <c r="G50" i="2" l="1"/>
  <c r="E51" i="2" s="1"/>
  <c r="K49" i="2"/>
  <c r="I50" i="2" s="1"/>
  <c r="D50" i="2" s="1"/>
  <c r="K50" i="2" l="1"/>
  <c r="I51" i="2" s="1"/>
  <c r="D51" i="2" s="1"/>
  <c r="G51" i="2"/>
  <c r="E52" i="2" s="1"/>
  <c r="G52" i="2" l="1"/>
  <c r="E53" i="2" s="1"/>
  <c r="K51" i="2"/>
  <c r="I52" i="2" s="1"/>
  <c r="D52" i="2" s="1"/>
  <c r="K52" i="2" l="1"/>
  <c r="I53" i="2" s="1"/>
  <c r="D53" i="2" s="1"/>
  <c r="G53" i="2"/>
  <c r="E54" i="2" s="1"/>
  <c r="G54" i="2" l="1"/>
  <c r="E55" i="2" s="1"/>
  <c r="K53" i="2"/>
  <c r="I54" i="2" s="1"/>
  <c r="D54" i="2" s="1"/>
  <c r="K54" i="2" l="1"/>
  <c r="I55" i="2" s="1"/>
  <c r="D55" i="2" s="1"/>
  <c r="G55" i="2"/>
  <c r="E56" i="2" s="1"/>
  <c r="G56" i="2" l="1"/>
  <c r="E57" i="2" s="1"/>
  <c r="K55" i="2"/>
  <c r="I56" i="2" s="1"/>
  <c r="D56" i="2" s="1"/>
  <c r="K56" i="2" l="1"/>
  <c r="I57" i="2" s="1"/>
  <c r="D57" i="2" s="1"/>
  <c r="G57" i="2"/>
  <c r="E58" i="2" s="1"/>
  <c r="G58" i="2" l="1"/>
  <c r="E59" i="2" s="1"/>
  <c r="K57" i="2"/>
  <c r="I58" i="2" s="1"/>
  <c r="D58" i="2" s="1"/>
  <c r="K58" i="2" l="1"/>
  <c r="I59" i="2" s="1"/>
  <c r="D59" i="2" s="1"/>
  <c r="G59" i="2"/>
  <c r="E60" i="2" s="1"/>
  <c r="G60" i="2" l="1"/>
  <c r="E61" i="2" s="1"/>
  <c r="K59" i="2"/>
  <c r="I60" i="2" s="1"/>
  <c r="D60" i="2" s="1"/>
  <c r="K60" i="2" l="1"/>
  <c r="I61" i="2" s="1"/>
  <c r="D61" i="2" s="1"/>
  <c r="G61" i="2"/>
  <c r="E62" i="2" s="1"/>
  <c r="G62" i="2" l="1"/>
  <c r="E63" i="2" s="1"/>
  <c r="K61" i="2"/>
  <c r="I62" i="2" s="1"/>
  <c r="D62" i="2" s="1"/>
  <c r="K62" i="2" l="1"/>
  <c r="I63" i="2" s="1"/>
  <c r="D63" i="2" s="1"/>
  <c r="G63" i="2"/>
  <c r="E64" i="2" s="1"/>
  <c r="G64" i="2" l="1"/>
  <c r="E65" i="2" s="1"/>
  <c r="K63" i="2"/>
  <c r="I64" i="2" s="1"/>
  <c r="D64" i="2" s="1"/>
  <c r="K64" i="2" l="1"/>
  <c r="I65" i="2" s="1"/>
  <c r="G65" i="2"/>
  <c r="E66" i="2" s="1"/>
  <c r="G66" i="2" l="1"/>
  <c r="E67" i="2" s="1"/>
  <c r="K65" i="2"/>
  <c r="I66" i="2" s="1"/>
  <c r="D65" i="2"/>
  <c r="D66" i="2" l="1"/>
  <c r="K66" i="2"/>
  <c r="I67" i="2" s="1"/>
  <c r="G67" i="2"/>
  <c r="E68" i="2" s="1"/>
  <c r="G68" i="2" l="1"/>
  <c r="E69" i="2" s="1"/>
  <c r="K67" i="2"/>
  <c r="I68" i="2" s="1"/>
  <c r="D67" i="2"/>
  <c r="D68" i="2" l="1"/>
  <c r="K68" i="2"/>
  <c r="I69" i="2" s="1"/>
  <c r="G69" i="2"/>
  <c r="E70" i="2" s="1"/>
  <c r="G70" i="2" l="1"/>
  <c r="E71" i="2" s="1"/>
  <c r="K69" i="2"/>
  <c r="I70" i="2" s="1"/>
  <c r="D69" i="2"/>
  <c r="K70" i="2" l="1"/>
  <c r="I71" i="2" s="1"/>
  <c r="D70" i="2"/>
  <c r="G71" i="2"/>
  <c r="E72" i="2" s="1"/>
  <c r="G72" i="2" l="1"/>
  <c r="E73" i="2" s="1"/>
  <c r="K71" i="2"/>
  <c r="I72" i="2" s="1"/>
  <c r="D71" i="2"/>
  <c r="D72" i="2" l="1"/>
  <c r="K72" i="2"/>
  <c r="I73" i="2" s="1"/>
  <c r="G73" i="2"/>
  <c r="E74" i="2" s="1"/>
  <c r="G74" i="2" l="1"/>
  <c r="E75" i="2" s="1"/>
  <c r="K73" i="2"/>
  <c r="I74" i="2" s="1"/>
  <c r="D73" i="2"/>
  <c r="D74" i="2" l="1"/>
  <c r="K74" i="2"/>
  <c r="I75" i="2" s="1"/>
  <c r="G75" i="2"/>
  <c r="E76" i="2" s="1"/>
  <c r="G76" i="2" l="1"/>
  <c r="E77" i="2" s="1"/>
  <c r="K75" i="2"/>
  <c r="I76" i="2" s="1"/>
  <c r="D75" i="2"/>
  <c r="D76" i="2" l="1"/>
  <c r="K76" i="2"/>
  <c r="I77" i="2" s="1"/>
  <c r="G77" i="2"/>
  <c r="E78" i="2" s="1"/>
  <c r="G78" i="2" l="1"/>
  <c r="E79" i="2" s="1"/>
  <c r="K77" i="2"/>
  <c r="I78" i="2" s="1"/>
  <c r="D77" i="2"/>
  <c r="D78" i="2" l="1"/>
  <c r="K78" i="2"/>
  <c r="I79" i="2" s="1"/>
  <c r="G79" i="2"/>
  <c r="E80" i="2" s="1"/>
  <c r="G80" i="2" l="1"/>
  <c r="E81" i="2" s="1"/>
  <c r="K79" i="2"/>
  <c r="I80" i="2" s="1"/>
  <c r="D79" i="2"/>
  <c r="K80" i="2" l="1"/>
  <c r="I81" i="2" s="1"/>
  <c r="D80" i="2"/>
  <c r="G81" i="2"/>
  <c r="E82" i="2" s="1"/>
  <c r="G82" i="2" l="1"/>
  <c r="E83" i="2" s="1"/>
  <c r="K81" i="2"/>
  <c r="I82" i="2" s="1"/>
  <c r="D81" i="2"/>
  <c r="K82" i="2" l="1"/>
  <c r="I83" i="2" s="1"/>
  <c r="D82" i="2"/>
  <c r="G83" i="2"/>
  <c r="E84" i="2" s="1"/>
  <c r="G84" i="2" l="1"/>
  <c r="E85" i="2" s="1"/>
  <c r="K83" i="2"/>
  <c r="I84" i="2" s="1"/>
  <c r="D83" i="2"/>
  <c r="D84" i="2" l="1"/>
  <c r="K84" i="2"/>
  <c r="I85" i="2" s="1"/>
  <c r="G85" i="2"/>
  <c r="E86" i="2" s="1"/>
  <c r="G86" i="2" l="1"/>
  <c r="E87" i="2" s="1"/>
  <c r="K85" i="2"/>
  <c r="I86" i="2" s="1"/>
  <c r="D85" i="2"/>
  <c r="K86" i="2" l="1"/>
  <c r="I87" i="2" s="1"/>
  <c r="D86" i="2"/>
  <c r="G87" i="2"/>
  <c r="E88" i="2" s="1"/>
  <c r="G88" i="2" l="1"/>
  <c r="E89" i="2" s="1"/>
  <c r="K87" i="2"/>
  <c r="I88" i="2" s="1"/>
  <c r="D87" i="2"/>
  <c r="K88" i="2" l="1"/>
  <c r="I89" i="2" s="1"/>
  <c r="D88" i="2"/>
  <c r="G89" i="2"/>
  <c r="E90" i="2" s="1"/>
  <c r="G90" i="2" l="1"/>
  <c r="E91" i="2" s="1"/>
  <c r="K89" i="2"/>
  <c r="I90" i="2" s="1"/>
  <c r="D89" i="2"/>
  <c r="D90" i="2" l="1"/>
  <c r="K90" i="2"/>
  <c r="I91" i="2" s="1"/>
  <c r="G91" i="2"/>
  <c r="E92" i="2" s="1"/>
  <c r="G92" i="2" l="1"/>
  <c r="E93" i="2" s="1"/>
  <c r="K91" i="2"/>
  <c r="I92" i="2" s="1"/>
  <c r="D91" i="2"/>
  <c r="D92" i="2" l="1"/>
  <c r="K92" i="2"/>
  <c r="I93" i="2" s="1"/>
  <c r="G93" i="2"/>
  <c r="E94" i="2" s="1"/>
  <c r="G94" i="2" l="1"/>
  <c r="E95" i="2" s="1"/>
  <c r="K93" i="2"/>
  <c r="I94" i="2" s="1"/>
  <c r="D93" i="2"/>
  <c r="D94" i="2" l="1"/>
  <c r="K94" i="2"/>
  <c r="I95" i="2" s="1"/>
  <c r="G95" i="2"/>
  <c r="E96" i="2" s="1"/>
  <c r="G96" i="2" l="1"/>
  <c r="E97" i="2" s="1"/>
  <c r="K95" i="2"/>
  <c r="I96" i="2" s="1"/>
  <c r="D95" i="2"/>
  <c r="D96" i="2" l="1"/>
  <c r="K96" i="2"/>
  <c r="I97" i="2" s="1"/>
  <c r="G97" i="2"/>
  <c r="E98" i="2" s="1"/>
  <c r="G98" i="2" l="1"/>
  <c r="E99" i="2" s="1"/>
  <c r="K97" i="2"/>
  <c r="I98" i="2" s="1"/>
  <c r="D97" i="2"/>
  <c r="D98" i="2" l="1"/>
  <c r="K98" i="2"/>
  <c r="I99" i="2" s="1"/>
  <c r="G99" i="2"/>
  <c r="E100" i="2" s="1"/>
  <c r="G100" i="2" l="1"/>
  <c r="E101" i="2" s="1"/>
  <c r="K99" i="2"/>
  <c r="I100" i="2" s="1"/>
  <c r="D99" i="2"/>
  <c r="K100" i="2" l="1"/>
  <c r="I101" i="2" s="1"/>
  <c r="D100" i="2"/>
  <c r="G101" i="2"/>
  <c r="E102" i="2" s="1"/>
  <c r="G102" i="2" l="1"/>
  <c r="E103" i="2" s="1"/>
  <c r="K101" i="2"/>
  <c r="I102" i="2" s="1"/>
  <c r="D101" i="2"/>
  <c r="D102" i="2" l="1"/>
  <c r="K102" i="2"/>
  <c r="I103" i="2" s="1"/>
  <c r="G103" i="2"/>
  <c r="E104" i="2" s="1"/>
  <c r="G104" i="2" l="1"/>
  <c r="E105" i="2" s="1"/>
  <c r="K103" i="2"/>
  <c r="I104" i="2" s="1"/>
  <c r="D103" i="2"/>
  <c r="D104" i="2" l="1"/>
  <c r="K104" i="2"/>
  <c r="I105" i="2" s="1"/>
  <c r="G105" i="2"/>
  <c r="E106" i="2" s="1"/>
  <c r="G106" i="2" l="1"/>
  <c r="E107" i="2" s="1"/>
  <c r="K105" i="2"/>
  <c r="I106" i="2" s="1"/>
  <c r="D105" i="2"/>
  <c r="K106" i="2" l="1"/>
  <c r="I107" i="2" s="1"/>
  <c r="D106" i="2"/>
  <c r="G107" i="2"/>
  <c r="E108" i="2" s="1"/>
  <c r="G108" i="2" l="1"/>
  <c r="E109" i="2" s="1"/>
  <c r="K107" i="2"/>
  <c r="I108" i="2" s="1"/>
  <c r="D107" i="2"/>
  <c r="K108" i="2" l="1"/>
  <c r="I109" i="2" s="1"/>
  <c r="D108" i="2"/>
  <c r="G109" i="2"/>
  <c r="E110" i="2" s="1"/>
  <c r="K109" i="2" l="1"/>
  <c r="I110" i="2" s="1"/>
  <c r="D109" i="2"/>
  <c r="G110" i="2"/>
  <c r="E111" i="2" s="1"/>
  <c r="G111" i="2" l="1"/>
  <c r="E112" i="2" s="1"/>
  <c r="K110" i="2"/>
  <c r="I111" i="2" s="1"/>
  <c r="D110" i="2"/>
  <c r="K111" i="2" l="1"/>
  <c r="I112" i="2" s="1"/>
  <c r="D111" i="2"/>
  <c r="G112" i="2"/>
  <c r="E113" i="2" s="1"/>
  <c r="G113" i="2" l="1"/>
  <c r="E114" i="2" s="1"/>
  <c r="K112" i="2"/>
  <c r="I113" i="2" s="1"/>
  <c r="D112" i="2"/>
  <c r="D113" i="2" l="1"/>
  <c r="K113" i="2"/>
  <c r="I114" i="2" s="1"/>
  <c r="G114" i="2"/>
  <c r="E115" i="2" s="1"/>
  <c r="G115" i="2" l="1"/>
  <c r="E116" i="2" s="1"/>
  <c r="K114" i="2"/>
  <c r="I115" i="2" s="1"/>
  <c r="D114" i="2"/>
  <c r="K115" i="2" l="1"/>
  <c r="I116" i="2" s="1"/>
  <c r="D115" i="2"/>
  <c r="G116" i="2"/>
  <c r="E117" i="2" s="1"/>
  <c r="G117" i="2" l="1"/>
  <c r="E118" i="2" s="1"/>
  <c r="K116" i="2"/>
  <c r="I117" i="2" s="1"/>
  <c r="D116" i="2"/>
  <c r="K117" i="2" l="1"/>
  <c r="I118" i="2" s="1"/>
  <c r="D117" i="2"/>
  <c r="G118" i="2"/>
  <c r="E119" i="2" s="1"/>
  <c r="G119" i="2" l="1"/>
  <c r="E120" i="2" s="1"/>
  <c r="K118" i="2"/>
  <c r="I119" i="2" s="1"/>
  <c r="D118" i="2"/>
  <c r="K119" i="2" l="1"/>
  <c r="I120" i="2" s="1"/>
  <c r="D119" i="2"/>
  <c r="G120" i="2"/>
  <c r="E121" i="2" s="1"/>
  <c r="G121" i="2" l="1"/>
  <c r="E122" i="2" s="1"/>
  <c r="K120" i="2"/>
  <c r="I121" i="2" s="1"/>
  <c r="D120" i="2"/>
  <c r="D121" i="2" l="1"/>
  <c r="K121" i="2"/>
  <c r="I122" i="2" s="1"/>
  <c r="G122" i="2"/>
  <c r="E123" i="2" s="1"/>
  <c r="G123" i="2" l="1"/>
  <c r="E124" i="2" s="1"/>
  <c r="K122" i="2"/>
  <c r="I123" i="2" s="1"/>
  <c r="D122" i="2"/>
  <c r="K123" i="2" l="1"/>
  <c r="I124" i="2" s="1"/>
  <c r="D123" i="2"/>
  <c r="G124" i="2"/>
  <c r="E125" i="2" s="1"/>
  <c r="G125" i="2" l="1"/>
  <c r="E126" i="2" s="1"/>
  <c r="K124" i="2"/>
  <c r="I125" i="2" s="1"/>
  <c r="D124" i="2"/>
  <c r="D125" i="2" l="1"/>
  <c r="K125" i="2"/>
  <c r="I126" i="2" s="1"/>
  <c r="G126" i="2"/>
  <c r="E127" i="2" s="1"/>
  <c r="G127" i="2" l="1"/>
  <c r="E128" i="2" s="1"/>
  <c r="K126" i="2"/>
  <c r="I127" i="2" s="1"/>
  <c r="D126" i="2"/>
  <c r="K127" i="2" l="1"/>
  <c r="I128" i="2" s="1"/>
  <c r="D127" i="2"/>
  <c r="G128" i="2"/>
  <c r="E129" i="2" s="1"/>
  <c r="G129" i="2" l="1"/>
  <c r="E130" i="2" s="1"/>
  <c r="K128" i="2"/>
  <c r="I129" i="2" s="1"/>
  <c r="D128" i="2"/>
  <c r="D129" i="2" l="1"/>
  <c r="K129" i="2"/>
  <c r="I130" i="2" s="1"/>
  <c r="G130" i="2"/>
  <c r="E131" i="2" s="1"/>
  <c r="G131" i="2" l="1"/>
  <c r="E132" i="2" s="1"/>
  <c r="K130" i="2"/>
  <c r="I131" i="2" s="1"/>
  <c r="D130" i="2"/>
  <c r="D131" i="2" l="1"/>
  <c r="K131" i="2"/>
  <c r="I132" i="2" s="1"/>
  <c r="G132" i="2"/>
  <c r="E133" i="2" s="1"/>
  <c r="G133" i="2" l="1"/>
  <c r="E134" i="2" s="1"/>
  <c r="K132" i="2"/>
  <c r="I133" i="2" s="1"/>
  <c r="D132" i="2"/>
  <c r="D133" i="2" l="1"/>
  <c r="K133" i="2"/>
  <c r="I134" i="2" s="1"/>
  <c r="G134" i="2"/>
  <c r="E135" i="2" s="1"/>
  <c r="G135" i="2" l="1"/>
  <c r="E136" i="2" s="1"/>
  <c r="K134" i="2"/>
  <c r="I135" i="2" s="1"/>
  <c r="D134" i="2"/>
  <c r="D135" i="2" l="1"/>
  <c r="K135" i="2"/>
  <c r="I136" i="2" s="1"/>
  <c r="G136" i="2"/>
  <c r="E137" i="2" s="1"/>
  <c r="G137" i="2" l="1"/>
  <c r="E138" i="2" s="1"/>
  <c r="K136" i="2"/>
  <c r="I137" i="2" s="1"/>
  <c r="D136" i="2"/>
  <c r="D137" i="2" l="1"/>
  <c r="K137" i="2"/>
  <c r="I138" i="2" s="1"/>
  <c r="G138" i="2"/>
  <c r="E139" i="2" s="1"/>
  <c r="G139" i="2" l="1"/>
  <c r="E140" i="2" s="1"/>
  <c r="K138" i="2"/>
  <c r="I139" i="2" s="1"/>
  <c r="D138" i="2"/>
  <c r="K139" i="2" l="1"/>
  <c r="I140" i="2" s="1"/>
  <c r="D139" i="2"/>
  <c r="G140" i="2"/>
  <c r="E141" i="2" s="1"/>
  <c r="G141" i="2" l="1"/>
  <c r="E142" i="2" s="1"/>
  <c r="K140" i="2"/>
  <c r="I141" i="2" s="1"/>
  <c r="D140" i="2"/>
  <c r="K141" i="2" l="1"/>
  <c r="I142" i="2" s="1"/>
  <c r="D141" i="2"/>
  <c r="G142" i="2"/>
  <c r="E143" i="2" s="1"/>
  <c r="D142" i="2" l="1"/>
  <c r="K142" i="2"/>
  <c r="I143" i="2" s="1"/>
  <c r="G143" i="2"/>
  <c r="E144" i="2" s="1"/>
  <c r="D143" i="2" l="1"/>
  <c r="G144" i="2"/>
  <c r="E145" i="2" s="1"/>
  <c r="K143" i="2"/>
  <c r="I144" i="2" s="1"/>
  <c r="K144" i="2" l="1"/>
  <c r="I145" i="2" s="1"/>
  <c r="D144" i="2"/>
  <c r="G145" i="2"/>
  <c r="E146" i="2" s="1"/>
  <c r="D145" i="2" l="1"/>
  <c r="G146" i="2"/>
  <c r="E147" i="2" s="1"/>
  <c r="K145" i="2"/>
  <c r="I146" i="2" s="1"/>
  <c r="K146" i="2" l="1"/>
  <c r="I147" i="2" s="1"/>
  <c r="G147" i="2"/>
  <c r="E148" i="2" s="1"/>
  <c r="D146" i="2"/>
  <c r="D147" i="2" l="1"/>
  <c r="G148" i="2"/>
  <c r="E149" i="2" s="1"/>
  <c r="K147" i="2"/>
  <c r="I148" i="2" s="1"/>
  <c r="K148" i="2" l="1"/>
  <c r="I149" i="2" s="1"/>
  <c r="D148" i="2"/>
  <c r="G149" i="2"/>
  <c r="E150" i="2" s="1"/>
  <c r="D149" i="2" l="1"/>
  <c r="G150" i="2"/>
  <c r="E151" i="2" s="1"/>
  <c r="K149" i="2"/>
  <c r="I150" i="2" s="1"/>
  <c r="K150" i="2" l="1"/>
  <c r="I151" i="2" s="1"/>
  <c r="G151" i="2"/>
  <c r="E152" i="2" s="1"/>
  <c r="D150" i="2"/>
  <c r="D151" i="2" l="1"/>
  <c r="G152" i="2"/>
  <c r="E153" i="2" s="1"/>
  <c r="K151" i="2"/>
  <c r="I152" i="2" s="1"/>
  <c r="K152" i="2" l="1"/>
  <c r="I153" i="2" s="1"/>
  <c r="D152" i="2"/>
  <c r="G153" i="2"/>
  <c r="E154" i="2" s="1"/>
  <c r="D153" i="2" l="1"/>
  <c r="G154" i="2"/>
  <c r="E155" i="2" s="1"/>
  <c r="K153" i="2"/>
  <c r="I154" i="2" s="1"/>
  <c r="K154" i="2" l="1"/>
  <c r="I155" i="2" s="1"/>
  <c r="G155" i="2"/>
  <c r="E156" i="2" s="1"/>
  <c r="D154" i="2"/>
  <c r="D155" i="2" l="1"/>
  <c r="G156" i="2"/>
  <c r="E157" i="2" s="1"/>
  <c r="K155" i="2"/>
  <c r="I156" i="2" s="1"/>
  <c r="K156" i="2" l="1"/>
  <c r="I157" i="2" s="1"/>
  <c r="D156" i="2"/>
  <c r="G157" i="2"/>
  <c r="E158" i="2" s="1"/>
  <c r="D157" i="2" l="1"/>
  <c r="G158" i="2"/>
  <c r="E159" i="2" s="1"/>
  <c r="K157" i="2"/>
  <c r="I158" i="2" s="1"/>
  <c r="K158" i="2" l="1"/>
  <c r="I159" i="2" s="1"/>
  <c r="G159" i="2"/>
  <c r="E160" i="2" s="1"/>
  <c r="D158" i="2"/>
  <c r="D159" i="2" l="1"/>
  <c r="G160" i="2"/>
  <c r="E161" i="2" s="1"/>
  <c r="K159" i="2"/>
  <c r="I160" i="2" s="1"/>
  <c r="K160" i="2" l="1"/>
  <c r="I161" i="2" s="1"/>
  <c r="D160" i="2"/>
  <c r="G161" i="2"/>
  <c r="E162" i="2" s="1"/>
  <c r="D161" i="2" l="1"/>
  <c r="G162" i="2"/>
  <c r="E163" i="2" s="1"/>
  <c r="K161" i="2"/>
  <c r="I162" i="2" s="1"/>
  <c r="K162" i="2" l="1"/>
  <c r="I163" i="2" s="1"/>
  <c r="G163" i="2"/>
  <c r="E164" i="2" s="1"/>
  <c r="D162" i="2"/>
  <c r="D163" i="2" l="1"/>
  <c r="G164" i="2"/>
  <c r="E165" i="2" s="1"/>
  <c r="K163" i="2"/>
  <c r="I164" i="2" s="1"/>
  <c r="K164" i="2" l="1"/>
  <c r="I165" i="2" s="1"/>
  <c r="D164" i="2"/>
  <c r="G165" i="2"/>
  <c r="E166" i="2" s="1"/>
  <c r="D165" i="2" l="1"/>
  <c r="G166" i="2"/>
  <c r="E167" i="2" s="1"/>
  <c r="K165" i="2"/>
  <c r="I166" i="2" s="1"/>
  <c r="K166" i="2" l="1"/>
  <c r="I167" i="2" s="1"/>
  <c r="G167" i="2"/>
  <c r="E168" i="2" s="1"/>
  <c r="D166" i="2"/>
  <c r="D167" i="2" l="1"/>
  <c r="G168" i="2"/>
  <c r="E169" i="2" s="1"/>
  <c r="K167" i="2"/>
  <c r="I168" i="2" s="1"/>
  <c r="K168" i="2" l="1"/>
  <c r="I169" i="2" s="1"/>
  <c r="D168" i="2"/>
  <c r="G169" i="2"/>
  <c r="E170" i="2" s="1"/>
  <c r="D169" i="2" l="1"/>
  <c r="G170" i="2"/>
  <c r="E171" i="2" s="1"/>
  <c r="K169" i="2"/>
  <c r="I170" i="2" s="1"/>
  <c r="K170" i="2" l="1"/>
  <c r="I171" i="2" s="1"/>
  <c r="G171" i="2"/>
  <c r="E172" i="2" s="1"/>
  <c r="D170" i="2"/>
  <c r="D171" i="2" l="1"/>
  <c r="G172" i="2"/>
  <c r="E173" i="2" s="1"/>
  <c r="K171" i="2"/>
  <c r="I172" i="2" s="1"/>
  <c r="K172" i="2" l="1"/>
  <c r="I173" i="2" s="1"/>
  <c r="D172" i="2"/>
  <c r="G173" i="2"/>
  <c r="E174" i="2" s="1"/>
  <c r="D173" i="2" l="1"/>
  <c r="G174" i="2"/>
  <c r="E175" i="2" s="1"/>
  <c r="K173" i="2"/>
  <c r="I174" i="2" s="1"/>
  <c r="K174" i="2" l="1"/>
  <c r="I175" i="2" s="1"/>
  <c r="G175" i="2"/>
  <c r="E176" i="2" s="1"/>
  <c r="D174" i="2"/>
  <c r="D175" i="2" l="1"/>
  <c r="G176" i="2"/>
  <c r="E177" i="2" s="1"/>
  <c r="K175" i="2"/>
  <c r="I176" i="2" s="1"/>
  <c r="K176" i="2" l="1"/>
  <c r="I177" i="2" s="1"/>
  <c r="D176" i="2"/>
  <c r="G177" i="2"/>
  <c r="E178" i="2" s="1"/>
  <c r="D177" i="2" l="1"/>
  <c r="G178" i="2"/>
  <c r="E179" i="2" s="1"/>
  <c r="K177" i="2"/>
  <c r="I178" i="2" s="1"/>
  <c r="K178" i="2" l="1"/>
  <c r="I179" i="2" s="1"/>
  <c r="G179" i="2"/>
  <c r="E180" i="2" s="1"/>
  <c r="D178" i="2"/>
  <c r="G180" i="2" l="1"/>
  <c r="E181" i="2" s="1"/>
  <c r="K179" i="2"/>
  <c r="I180" i="2" s="1"/>
  <c r="D179" i="2"/>
  <c r="D180" i="2" l="1"/>
  <c r="K180" i="2"/>
  <c r="I181" i="2" s="1"/>
  <c r="G181" i="2"/>
  <c r="E182" i="2" s="1"/>
  <c r="G182" i="2" l="1"/>
  <c r="E183" i="2" s="1"/>
  <c r="K181" i="2"/>
  <c r="I182" i="2" s="1"/>
  <c r="D181" i="2"/>
  <c r="K182" i="2" l="1"/>
  <c r="I183" i="2" s="1"/>
  <c r="D182" i="2"/>
  <c r="G183" i="2"/>
  <c r="E184" i="2" s="1"/>
  <c r="G184" i="2" l="1"/>
  <c r="E185" i="2" s="1"/>
  <c r="K183" i="2"/>
  <c r="I184" i="2" s="1"/>
  <c r="D183" i="2"/>
  <c r="D184" i="2" l="1"/>
  <c r="K184" i="2"/>
  <c r="I185" i="2" s="1"/>
  <c r="G185" i="2"/>
  <c r="E186" i="2" s="1"/>
  <c r="G186" i="2" l="1"/>
  <c r="E187" i="2" s="1"/>
  <c r="K185" i="2"/>
  <c r="I186" i="2" s="1"/>
  <c r="D185" i="2"/>
  <c r="K186" i="2" l="1"/>
  <c r="I187" i="2" s="1"/>
  <c r="D186" i="2"/>
  <c r="G187" i="2"/>
  <c r="E188" i="2" s="1"/>
  <c r="G188" i="2" l="1"/>
  <c r="E189" i="2" s="1"/>
  <c r="K187" i="2"/>
  <c r="I188" i="2" s="1"/>
  <c r="D187" i="2"/>
  <c r="D188" i="2" l="1"/>
  <c r="K188" i="2"/>
  <c r="I189" i="2" s="1"/>
  <c r="G189" i="2"/>
  <c r="E190" i="2" s="1"/>
  <c r="G190" i="2" l="1"/>
  <c r="E191" i="2" s="1"/>
  <c r="K189" i="2"/>
  <c r="I190" i="2" s="1"/>
  <c r="D189" i="2"/>
  <c r="D190" i="2" l="1"/>
  <c r="K190" i="2"/>
  <c r="I191" i="2" s="1"/>
  <c r="G191" i="2"/>
  <c r="E192" i="2" s="1"/>
  <c r="G192" i="2" l="1"/>
  <c r="E193" i="2" s="1"/>
  <c r="K191" i="2"/>
  <c r="I192" i="2" s="1"/>
  <c r="D191" i="2"/>
  <c r="D192" i="2" l="1"/>
  <c r="K192" i="2"/>
  <c r="I193" i="2" s="1"/>
  <c r="G193" i="2"/>
  <c r="E194" i="2" s="1"/>
  <c r="G194" i="2" l="1"/>
  <c r="E195" i="2" s="1"/>
  <c r="K193" i="2"/>
  <c r="I194" i="2" s="1"/>
  <c r="D193" i="2"/>
  <c r="D194" i="2" l="1"/>
  <c r="K194" i="2"/>
  <c r="I195" i="2" s="1"/>
  <c r="G195" i="2"/>
  <c r="E196" i="2" s="1"/>
  <c r="G196" i="2" l="1"/>
  <c r="E197" i="2" s="1"/>
  <c r="K195" i="2"/>
  <c r="I196" i="2" s="1"/>
  <c r="D195" i="2"/>
  <c r="D196" i="2" l="1"/>
  <c r="K196" i="2"/>
  <c r="I197" i="2" s="1"/>
  <c r="G197" i="2"/>
  <c r="E198" i="2" s="1"/>
  <c r="G198" i="2" l="1"/>
  <c r="E199" i="2" s="1"/>
  <c r="K197" i="2"/>
  <c r="I198" i="2" s="1"/>
  <c r="D197" i="2"/>
  <c r="D198" i="2" l="1"/>
  <c r="K198" i="2"/>
  <c r="I199" i="2" s="1"/>
  <c r="G199" i="2"/>
  <c r="E200" i="2" s="1"/>
  <c r="G200" i="2" l="1"/>
  <c r="E201" i="2" s="1"/>
  <c r="K199" i="2"/>
  <c r="I200" i="2" s="1"/>
  <c r="D199" i="2"/>
  <c r="D200" i="2" l="1"/>
  <c r="K200" i="2"/>
  <c r="I201" i="2" s="1"/>
  <c r="G201" i="2"/>
  <c r="E202" i="2" s="1"/>
  <c r="G202" i="2" l="1"/>
  <c r="E203" i="2" s="1"/>
  <c r="K201" i="2"/>
  <c r="I202" i="2" s="1"/>
  <c r="D201" i="2"/>
  <c r="D202" i="2" l="1"/>
  <c r="K202" i="2"/>
  <c r="I203" i="2" s="1"/>
  <c r="G203" i="2"/>
  <c r="E204" i="2" s="1"/>
  <c r="G204" i="2" l="1"/>
  <c r="E205" i="2" s="1"/>
  <c r="K203" i="2"/>
  <c r="I204" i="2" s="1"/>
  <c r="D203" i="2"/>
  <c r="D204" i="2" l="1"/>
  <c r="K204" i="2"/>
  <c r="I205" i="2" s="1"/>
  <c r="G205" i="2"/>
  <c r="E206" i="2" s="1"/>
  <c r="G206" i="2" l="1"/>
  <c r="E207" i="2" s="1"/>
  <c r="K205" i="2"/>
  <c r="I206" i="2" s="1"/>
  <c r="D205" i="2"/>
  <c r="D206" i="2" l="1"/>
  <c r="K206" i="2"/>
  <c r="I207" i="2" s="1"/>
  <c r="G207" i="2"/>
  <c r="E208" i="2" s="1"/>
  <c r="G208" i="2" l="1"/>
  <c r="E209" i="2" s="1"/>
  <c r="K207" i="2"/>
  <c r="I208" i="2" s="1"/>
  <c r="D207" i="2"/>
  <c r="D208" i="2" l="1"/>
  <c r="K208" i="2"/>
  <c r="I209" i="2" s="1"/>
  <c r="G209" i="2"/>
  <c r="E210" i="2" s="1"/>
  <c r="G210" i="2" l="1"/>
  <c r="E211" i="2" s="1"/>
  <c r="K209" i="2"/>
  <c r="I210" i="2" s="1"/>
  <c r="D209" i="2"/>
  <c r="K210" i="2" l="1"/>
  <c r="I211" i="2" s="1"/>
  <c r="D210" i="2"/>
  <c r="G211" i="2"/>
  <c r="E212" i="2" s="1"/>
  <c r="G212" i="2" l="1"/>
  <c r="E213" i="2" s="1"/>
  <c r="K211" i="2"/>
  <c r="I212" i="2" s="1"/>
  <c r="D211" i="2"/>
  <c r="D212" i="2" l="1"/>
  <c r="K212" i="2"/>
  <c r="I213" i="2" s="1"/>
  <c r="G213" i="2"/>
  <c r="E214" i="2" s="1"/>
  <c r="G214" i="2" l="1"/>
  <c r="E215" i="2" s="1"/>
  <c r="K213" i="2"/>
  <c r="I214" i="2" s="1"/>
  <c r="D213" i="2"/>
  <c r="K214" i="2" l="1"/>
  <c r="I215" i="2" s="1"/>
  <c r="D214" i="2"/>
  <c r="G215" i="2"/>
  <c r="E216" i="2" s="1"/>
  <c r="G216" i="2" l="1"/>
  <c r="E217" i="2" s="1"/>
  <c r="K215" i="2"/>
  <c r="I216" i="2" s="1"/>
  <c r="D215" i="2"/>
  <c r="D216" i="2" l="1"/>
  <c r="K216" i="2"/>
  <c r="I217" i="2" s="1"/>
  <c r="G217" i="2"/>
  <c r="E218" i="2" s="1"/>
  <c r="G218" i="2" l="1"/>
  <c r="E219" i="2" s="1"/>
  <c r="K217" i="2"/>
  <c r="I218" i="2" s="1"/>
  <c r="D217" i="2"/>
  <c r="K218" i="2" l="1"/>
  <c r="I219" i="2" s="1"/>
  <c r="D218" i="2"/>
  <c r="G219" i="2"/>
  <c r="E220" i="2" s="1"/>
  <c r="G220" i="2" l="1"/>
  <c r="E221" i="2" s="1"/>
  <c r="K219" i="2"/>
  <c r="I220" i="2" s="1"/>
  <c r="D219" i="2"/>
  <c r="K220" i="2" l="1"/>
  <c r="I221" i="2" s="1"/>
  <c r="D220" i="2"/>
  <c r="G221" i="2"/>
  <c r="E222" i="2" s="1"/>
  <c r="G222" i="2" l="1"/>
  <c r="E223" i="2" s="1"/>
  <c r="K221" i="2"/>
  <c r="I222" i="2" s="1"/>
  <c r="D221" i="2"/>
  <c r="K222" i="2" l="1"/>
  <c r="I223" i="2" s="1"/>
  <c r="D222" i="2"/>
  <c r="G223" i="2"/>
  <c r="E224" i="2" s="1"/>
  <c r="G224" i="2" l="1"/>
  <c r="E225" i="2" s="1"/>
  <c r="K223" i="2"/>
  <c r="I224" i="2" s="1"/>
  <c r="D223" i="2"/>
  <c r="K224" i="2" l="1"/>
  <c r="I225" i="2" s="1"/>
  <c r="D224" i="2"/>
  <c r="G225" i="2"/>
  <c r="E226" i="2" s="1"/>
  <c r="G226" i="2" l="1"/>
  <c r="E227" i="2" s="1"/>
  <c r="K225" i="2"/>
  <c r="I226" i="2" s="1"/>
  <c r="D225" i="2"/>
  <c r="K226" i="2" l="1"/>
  <c r="I227" i="2" s="1"/>
  <c r="D226" i="2"/>
  <c r="G227" i="2"/>
  <c r="E228" i="2" s="1"/>
  <c r="G228" i="2" l="1"/>
  <c r="E229" i="2" s="1"/>
  <c r="K227" i="2"/>
  <c r="I228" i="2" s="1"/>
  <c r="D227" i="2"/>
  <c r="D228" i="2" l="1"/>
  <c r="K228" i="2"/>
  <c r="I229" i="2" s="1"/>
  <c r="G229" i="2"/>
  <c r="E230" i="2" s="1"/>
  <c r="G230" i="2" l="1"/>
  <c r="E231" i="2" s="1"/>
  <c r="K229" i="2"/>
  <c r="I230" i="2" s="1"/>
  <c r="D229" i="2"/>
  <c r="D230" i="2" l="1"/>
  <c r="K230" i="2"/>
  <c r="I231" i="2" s="1"/>
  <c r="G231" i="2"/>
  <c r="E232" i="2" s="1"/>
  <c r="G232" i="2" l="1"/>
  <c r="E233" i="2" s="1"/>
  <c r="K231" i="2"/>
  <c r="I232" i="2" s="1"/>
  <c r="D231" i="2"/>
  <c r="D232" i="2" l="1"/>
  <c r="K232" i="2"/>
  <c r="I233" i="2" s="1"/>
  <c r="G233" i="2"/>
  <c r="E234" i="2" s="1"/>
  <c r="G234" i="2" l="1"/>
  <c r="E235" i="2" s="1"/>
  <c r="K233" i="2"/>
  <c r="I234" i="2" s="1"/>
  <c r="D233" i="2"/>
  <c r="K234" i="2" l="1"/>
  <c r="I235" i="2" s="1"/>
  <c r="D234" i="2"/>
  <c r="G235" i="2"/>
  <c r="E236" i="2" s="1"/>
  <c r="G236" i="2" l="1"/>
  <c r="E237" i="2" s="1"/>
  <c r="K235" i="2"/>
  <c r="I236" i="2" s="1"/>
  <c r="D235" i="2"/>
  <c r="K236" i="2" l="1"/>
  <c r="I237" i="2" s="1"/>
  <c r="D236" i="2"/>
  <c r="G237" i="2"/>
  <c r="E238" i="2" s="1"/>
  <c r="K237" i="2" l="1"/>
  <c r="I238" i="2" s="1"/>
  <c r="D237" i="2"/>
  <c r="G238" i="2"/>
  <c r="E239" i="2" s="1"/>
  <c r="G239" i="2" l="1"/>
  <c r="E240" i="2" s="1"/>
  <c r="K238" i="2"/>
  <c r="I239" i="2" s="1"/>
  <c r="D238" i="2"/>
  <c r="K239" i="2" l="1"/>
  <c r="I240" i="2" s="1"/>
  <c r="D239" i="2"/>
  <c r="G240" i="2"/>
  <c r="E241" i="2" s="1"/>
  <c r="G241" i="2" l="1"/>
  <c r="E242" i="2" s="1"/>
  <c r="K240" i="2"/>
  <c r="I241" i="2" s="1"/>
  <c r="D240" i="2"/>
  <c r="D241" i="2" l="1"/>
  <c r="K241" i="2"/>
  <c r="I242" i="2" s="1"/>
  <c r="G242" i="2"/>
  <c r="E243" i="2" s="1"/>
  <c r="G243" i="2" l="1"/>
  <c r="E244" i="2" s="1"/>
  <c r="K242" i="2"/>
  <c r="I243" i="2" s="1"/>
  <c r="D242" i="2"/>
  <c r="K243" i="2" l="1"/>
  <c r="I244" i="2" s="1"/>
  <c r="D243" i="2"/>
  <c r="G244" i="2"/>
  <c r="E245" i="2" s="1"/>
  <c r="K244" i="2" l="1"/>
  <c r="I245" i="2" s="1"/>
  <c r="D244" i="2"/>
  <c r="G245" i="2"/>
  <c r="E246" i="2" s="1"/>
  <c r="G246" i="2" l="1"/>
  <c r="E247" i="2" s="1"/>
  <c r="K245" i="2"/>
  <c r="I246" i="2" s="1"/>
  <c r="D245" i="2"/>
  <c r="K246" i="2" l="1"/>
  <c r="I247" i="2" s="1"/>
  <c r="D246" i="2"/>
  <c r="G247" i="2"/>
  <c r="E248" i="2" s="1"/>
  <c r="G248" i="2" l="1"/>
  <c r="E249" i="2" s="1"/>
  <c r="K247" i="2"/>
  <c r="I248" i="2" s="1"/>
  <c r="D247" i="2"/>
  <c r="K248" i="2" l="1"/>
  <c r="I249" i="2" s="1"/>
  <c r="D248" i="2"/>
  <c r="G249" i="2"/>
  <c r="E250" i="2" s="1"/>
  <c r="G250" i="2" l="1"/>
  <c r="E251" i="2" s="1"/>
  <c r="K249" i="2"/>
  <c r="I250" i="2" s="1"/>
  <c r="D249" i="2"/>
  <c r="D250" i="2" l="1"/>
  <c r="K250" i="2"/>
  <c r="I251" i="2" s="1"/>
  <c r="G251" i="2"/>
  <c r="E252" i="2" s="1"/>
  <c r="G252" i="2" l="1"/>
  <c r="E253" i="2" s="1"/>
  <c r="K251" i="2"/>
  <c r="I252" i="2" s="1"/>
  <c r="D251" i="2"/>
  <c r="K252" i="2" l="1"/>
  <c r="I253" i="2" s="1"/>
  <c r="D252" i="2"/>
  <c r="G253" i="2"/>
  <c r="E254" i="2" s="1"/>
  <c r="G254" i="2" l="1"/>
  <c r="E255" i="2" s="1"/>
  <c r="K253" i="2"/>
  <c r="I254" i="2" s="1"/>
  <c r="D253" i="2"/>
  <c r="D254" i="2" l="1"/>
  <c r="K254" i="2"/>
  <c r="I255" i="2" s="1"/>
  <c r="G255" i="2"/>
  <c r="E256" i="2" s="1"/>
  <c r="G256" i="2" l="1"/>
  <c r="E257" i="2" s="1"/>
  <c r="K255" i="2"/>
  <c r="I256" i="2" s="1"/>
  <c r="D255" i="2"/>
  <c r="K256" i="2" l="1"/>
  <c r="I257" i="2" s="1"/>
  <c r="D256" i="2"/>
  <c r="G257" i="2"/>
  <c r="E258" i="2" s="1"/>
  <c r="G258" i="2" l="1"/>
  <c r="E259" i="2" s="1"/>
  <c r="K257" i="2"/>
  <c r="I258" i="2" s="1"/>
  <c r="D257" i="2"/>
  <c r="K258" i="2" l="1"/>
  <c r="I259" i="2" s="1"/>
  <c r="D258" i="2"/>
  <c r="G259" i="2"/>
  <c r="E260" i="2" s="1"/>
  <c r="K259" i="2" l="1"/>
  <c r="I260" i="2" s="1"/>
  <c r="D259" i="2"/>
  <c r="G260" i="2"/>
  <c r="E261" i="2" s="1"/>
  <c r="K260" i="2" l="1"/>
  <c r="I261" i="2" s="1"/>
  <c r="D260" i="2"/>
  <c r="G261" i="2"/>
  <c r="E262" i="2" s="1"/>
  <c r="G262" i="2" l="1"/>
  <c r="E263" i="2" s="1"/>
  <c r="K261" i="2"/>
  <c r="I262" i="2" s="1"/>
  <c r="D261" i="2"/>
  <c r="D262" i="2" l="1"/>
  <c r="K262" i="2"/>
  <c r="I263" i="2" s="1"/>
  <c r="G263" i="2"/>
  <c r="E264" i="2" s="1"/>
  <c r="G264" i="2" l="1"/>
  <c r="E265" i="2" s="1"/>
  <c r="K263" i="2"/>
  <c r="I264" i="2" s="1"/>
  <c r="D263" i="2"/>
  <c r="K264" i="2" l="1"/>
  <c r="I265" i="2" s="1"/>
  <c r="D264" i="2"/>
  <c r="G265" i="2"/>
  <c r="E266" i="2" s="1"/>
  <c r="G266" i="2" l="1"/>
  <c r="E267" i="2" s="1"/>
  <c r="K265" i="2"/>
  <c r="I266" i="2" s="1"/>
  <c r="D265" i="2"/>
  <c r="D266" i="2" l="1"/>
  <c r="K266" i="2"/>
  <c r="I267" i="2" s="1"/>
  <c r="G267" i="2"/>
  <c r="E268" i="2" s="1"/>
  <c r="K267" i="2" l="1"/>
  <c r="I268" i="2" s="1"/>
  <c r="D267" i="2"/>
  <c r="G268" i="2"/>
  <c r="E269" i="2" s="1"/>
  <c r="K268" i="2" l="1"/>
  <c r="I269" i="2" s="1"/>
  <c r="D268" i="2"/>
  <c r="G269" i="2"/>
  <c r="E270" i="2" s="1"/>
  <c r="G270" i="2" l="1"/>
  <c r="E271" i="2" s="1"/>
  <c r="K269" i="2"/>
  <c r="I270" i="2" s="1"/>
  <c r="D269" i="2"/>
  <c r="D270" i="2" l="1"/>
  <c r="K270" i="2"/>
  <c r="I271" i="2" s="1"/>
  <c r="G271" i="2"/>
  <c r="E272" i="2" s="1"/>
  <c r="G272" i="2" l="1"/>
  <c r="E273" i="2" s="1"/>
  <c r="K271" i="2"/>
  <c r="I272" i="2" s="1"/>
  <c r="D271" i="2"/>
  <c r="D272" i="2" l="1"/>
  <c r="K272" i="2"/>
  <c r="I273" i="2" s="1"/>
  <c r="G273" i="2"/>
  <c r="E274" i="2" s="1"/>
  <c r="G274" i="2" l="1"/>
  <c r="E275" i="2" s="1"/>
  <c r="K273" i="2"/>
  <c r="I274" i="2" s="1"/>
  <c r="D273" i="2"/>
  <c r="D274" i="2" l="1"/>
  <c r="K274" i="2"/>
  <c r="I275" i="2" s="1"/>
  <c r="G275" i="2"/>
  <c r="E276" i="2" s="1"/>
  <c r="G276" i="2" l="1"/>
  <c r="E277" i="2" s="1"/>
  <c r="K275" i="2"/>
  <c r="I276" i="2" s="1"/>
  <c r="D275" i="2"/>
  <c r="D276" i="2" l="1"/>
  <c r="K276" i="2"/>
  <c r="I277" i="2" s="1"/>
  <c r="G277" i="2"/>
  <c r="E278" i="2" s="1"/>
  <c r="G278" i="2" l="1"/>
  <c r="E279" i="2" s="1"/>
  <c r="K277" i="2"/>
  <c r="I278" i="2" s="1"/>
  <c r="D277" i="2"/>
  <c r="K278" i="2" l="1"/>
  <c r="I279" i="2" s="1"/>
  <c r="D278" i="2"/>
  <c r="G279" i="2"/>
  <c r="E280" i="2" s="1"/>
  <c r="G280" i="2" l="1"/>
  <c r="E281" i="2" s="1"/>
  <c r="K279" i="2"/>
  <c r="I280" i="2" s="1"/>
  <c r="D279" i="2"/>
  <c r="D280" i="2" l="1"/>
  <c r="K280" i="2"/>
  <c r="I281" i="2" s="1"/>
  <c r="G281" i="2"/>
  <c r="E282" i="2" s="1"/>
  <c r="G282" i="2" l="1"/>
  <c r="E283" i="2" s="1"/>
  <c r="K281" i="2"/>
  <c r="I282" i="2" s="1"/>
  <c r="D281" i="2"/>
  <c r="D282" i="2" l="1"/>
  <c r="K282" i="2"/>
  <c r="I283" i="2" s="1"/>
  <c r="G283" i="2"/>
  <c r="E284" i="2" s="1"/>
  <c r="G284" i="2" l="1"/>
  <c r="E285" i="2" s="1"/>
  <c r="K283" i="2"/>
  <c r="I284" i="2" s="1"/>
  <c r="D283" i="2"/>
  <c r="D284" i="2" l="1"/>
  <c r="K284" i="2"/>
  <c r="I285" i="2" s="1"/>
  <c r="G285" i="2"/>
  <c r="E286" i="2" s="1"/>
  <c r="G286" i="2" l="1"/>
  <c r="E287" i="2" s="1"/>
  <c r="K285" i="2"/>
  <c r="I286" i="2" s="1"/>
  <c r="D285" i="2"/>
  <c r="K286" i="2" l="1"/>
  <c r="I287" i="2" s="1"/>
  <c r="D286" i="2"/>
  <c r="G287" i="2"/>
  <c r="E288" i="2" s="1"/>
  <c r="K287" i="2" l="1"/>
  <c r="I288" i="2" s="1"/>
  <c r="D287" i="2"/>
  <c r="G288" i="2"/>
  <c r="E289" i="2" s="1"/>
  <c r="K288" i="2" l="1"/>
  <c r="I289" i="2" s="1"/>
  <c r="D288" i="2"/>
  <c r="G289" i="2"/>
  <c r="E290" i="2" s="1"/>
  <c r="G290" i="2" l="1"/>
  <c r="E291" i="2" s="1"/>
  <c r="K289" i="2"/>
  <c r="I290" i="2" s="1"/>
  <c r="D289" i="2"/>
  <c r="D290" i="2" l="1"/>
  <c r="K290" i="2"/>
  <c r="I291" i="2" s="1"/>
  <c r="G291" i="2"/>
  <c r="E292" i="2" s="1"/>
  <c r="G292" i="2" l="1"/>
  <c r="E293" i="2" s="1"/>
  <c r="K291" i="2"/>
  <c r="I292" i="2" s="1"/>
  <c r="D291" i="2"/>
  <c r="D292" i="2" l="1"/>
  <c r="K292" i="2"/>
  <c r="I293" i="2" s="1"/>
  <c r="G293" i="2"/>
  <c r="E294" i="2" s="1"/>
  <c r="G294" i="2" l="1"/>
  <c r="E295" i="2" s="1"/>
  <c r="K293" i="2"/>
  <c r="I294" i="2" s="1"/>
  <c r="D293" i="2"/>
  <c r="D294" i="2" l="1"/>
  <c r="K294" i="2"/>
  <c r="I295" i="2" s="1"/>
  <c r="G295" i="2"/>
  <c r="E296" i="2" s="1"/>
  <c r="G296" i="2" l="1"/>
  <c r="E297" i="2" s="1"/>
  <c r="K295" i="2"/>
  <c r="I296" i="2" s="1"/>
  <c r="D295" i="2"/>
  <c r="D296" i="2" l="1"/>
  <c r="K296" i="2"/>
  <c r="I297" i="2" s="1"/>
  <c r="G297" i="2"/>
  <c r="E298" i="2" s="1"/>
  <c r="G298" i="2" l="1"/>
  <c r="E299" i="2" s="1"/>
  <c r="K297" i="2"/>
  <c r="I298" i="2" s="1"/>
  <c r="D297" i="2"/>
  <c r="D298" i="2" l="1"/>
  <c r="K298" i="2"/>
  <c r="I299" i="2" s="1"/>
  <c r="G299" i="2"/>
  <c r="E300" i="2" s="1"/>
  <c r="G300" i="2" l="1"/>
  <c r="E301" i="2" s="1"/>
  <c r="K299" i="2"/>
  <c r="I300" i="2" s="1"/>
  <c r="D299" i="2"/>
  <c r="D300" i="2" l="1"/>
  <c r="K300" i="2"/>
  <c r="I301" i="2" s="1"/>
  <c r="G301" i="2"/>
  <c r="E302" i="2" s="1"/>
  <c r="G302" i="2" l="1"/>
  <c r="E303" i="2" s="1"/>
  <c r="K301" i="2"/>
  <c r="I302" i="2" s="1"/>
  <c r="D301" i="2"/>
  <c r="D302" i="2" l="1"/>
  <c r="K302" i="2"/>
  <c r="I303" i="2" s="1"/>
  <c r="G303" i="2"/>
  <c r="E304" i="2" s="1"/>
  <c r="G304" i="2" l="1"/>
  <c r="E305" i="2" s="1"/>
  <c r="K303" i="2"/>
  <c r="I304" i="2" s="1"/>
  <c r="D303" i="2"/>
  <c r="D304" i="2" l="1"/>
  <c r="K304" i="2"/>
  <c r="I305" i="2" s="1"/>
  <c r="G305" i="2"/>
  <c r="E306" i="2" s="1"/>
  <c r="G306" i="2" l="1"/>
  <c r="E307" i="2" s="1"/>
  <c r="K305" i="2"/>
  <c r="I306" i="2" s="1"/>
  <c r="D305" i="2"/>
  <c r="D306" i="2" l="1"/>
  <c r="K306" i="2"/>
  <c r="I307" i="2" s="1"/>
  <c r="G307" i="2"/>
  <c r="E308" i="2" s="1"/>
  <c r="G308" i="2" l="1"/>
  <c r="E309" i="2" s="1"/>
  <c r="K307" i="2"/>
  <c r="I308" i="2" s="1"/>
  <c r="D307" i="2"/>
  <c r="D308" i="2" l="1"/>
  <c r="K308" i="2"/>
  <c r="I309" i="2" s="1"/>
  <c r="G309" i="2"/>
  <c r="E310" i="2" s="1"/>
  <c r="G310" i="2" l="1"/>
  <c r="E311" i="2" s="1"/>
  <c r="K309" i="2"/>
  <c r="I310" i="2" s="1"/>
  <c r="D309" i="2"/>
  <c r="D310" i="2" l="1"/>
  <c r="K310" i="2"/>
  <c r="I311" i="2" s="1"/>
  <c r="G311" i="2"/>
  <c r="E312" i="2" s="1"/>
  <c r="G312" i="2" l="1"/>
  <c r="E313" i="2" s="1"/>
  <c r="K311" i="2"/>
  <c r="I312" i="2" s="1"/>
  <c r="D311" i="2"/>
  <c r="K312" i="2" l="1"/>
  <c r="I313" i="2" s="1"/>
  <c r="D312" i="2"/>
  <c r="G313" i="2"/>
  <c r="E314" i="2" s="1"/>
  <c r="K313" i="2" l="1"/>
  <c r="I314" i="2" s="1"/>
  <c r="D313" i="2"/>
  <c r="G314" i="2"/>
  <c r="E315" i="2" s="1"/>
  <c r="G315" i="2" l="1"/>
  <c r="E316" i="2" s="1"/>
  <c r="K314" i="2"/>
  <c r="I315" i="2" s="1"/>
  <c r="D314" i="2"/>
  <c r="D315" i="2" l="1"/>
  <c r="K315" i="2"/>
  <c r="I316" i="2" s="1"/>
  <c r="G316" i="2"/>
  <c r="E317" i="2" s="1"/>
  <c r="G317" i="2" l="1"/>
  <c r="E318" i="2" s="1"/>
  <c r="K316" i="2"/>
  <c r="I317" i="2" s="1"/>
  <c r="D316" i="2"/>
  <c r="D317" i="2" l="1"/>
  <c r="K317" i="2"/>
  <c r="I318" i="2" s="1"/>
  <c r="G318" i="2"/>
  <c r="E319" i="2" s="1"/>
  <c r="G319" i="2" l="1"/>
  <c r="E320" i="2" s="1"/>
  <c r="K318" i="2"/>
  <c r="I319" i="2" s="1"/>
  <c r="D318" i="2"/>
  <c r="D319" i="2" l="1"/>
  <c r="K319" i="2"/>
  <c r="I320" i="2" s="1"/>
  <c r="G320" i="2"/>
  <c r="E321" i="2" s="1"/>
  <c r="G321" i="2" l="1"/>
  <c r="E322" i="2" s="1"/>
  <c r="K320" i="2"/>
  <c r="I321" i="2" s="1"/>
  <c r="D320" i="2"/>
  <c r="D321" i="2" l="1"/>
  <c r="K321" i="2"/>
  <c r="I322" i="2" s="1"/>
  <c r="G322" i="2"/>
  <c r="E323" i="2" s="1"/>
  <c r="G323" i="2" l="1"/>
  <c r="E324" i="2" s="1"/>
  <c r="K322" i="2"/>
  <c r="I323" i="2" s="1"/>
  <c r="D322" i="2"/>
  <c r="K323" i="2" l="1"/>
  <c r="I324" i="2" s="1"/>
  <c r="D323" i="2"/>
  <c r="G324" i="2"/>
  <c r="E325" i="2" s="1"/>
  <c r="G325" i="2" l="1"/>
  <c r="E326" i="2" s="1"/>
  <c r="K324" i="2"/>
  <c r="I325" i="2" s="1"/>
  <c r="D324" i="2"/>
  <c r="D325" i="2" l="1"/>
  <c r="K325" i="2"/>
  <c r="I326" i="2" s="1"/>
  <c r="G326" i="2"/>
  <c r="E327" i="2" s="1"/>
  <c r="G327" i="2" l="1"/>
  <c r="E328" i="2" s="1"/>
  <c r="K326" i="2"/>
  <c r="I327" i="2" s="1"/>
  <c r="D326" i="2"/>
  <c r="K327" i="2" l="1"/>
  <c r="I328" i="2" s="1"/>
  <c r="D327" i="2"/>
  <c r="G328" i="2"/>
  <c r="E329" i="2" s="1"/>
  <c r="G329" i="2" l="1"/>
  <c r="E330" i="2" s="1"/>
  <c r="K328" i="2"/>
  <c r="I329" i="2" s="1"/>
  <c r="D328" i="2"/>
  <c r="D329" i="2" l="1"/>
  <c r="K329" i="2"/>
  <c r="I330" i="2" s="1"/>
  <c r="G330" i="2"/>
  <c r="E331" i="2" s="1"/>
  <c r="G331" i="2" l="1"/>
  <c r="E332" i="2" s="1"/>
  <c r="K330" i="2"/>
  <c r="I331" i="2" s="1"/>
  <c r="D330" i="2"/>
  <c r="D331" i="2" l="1"/>
  <c r="K331" i="2"/>
  <c r="I332" i="2" s="1"/>
  <c r="G332" i="2"/>
  <c r="E333" i="2" s="1"/>
  <c r="G333" i="2" l="1"/>
  <c r="E334" i="2" s="1"/>
  <c r="K332" i="2"/>
  <c r="I333" i="2" s="1"/>
  <c r="D332" i="2"/>
  <c r="D333" i="2" l="1"/>
  <c r="K333" i="2"/>
  <c r="I334" i="2" s="1"/>
  <c r="G334" i="2"/>
  <c r="E335" i="2" s="1"/>
  <c r="G335" i="2" l="1"/>
  <c r="E336" i="2" s="1"/>
  <c r="K334" i="2"/>
  <c r="I335" i="2" s="1"/>
  <c r="D334" i="2"/>
  <c r="D335" i="2" l="1"/>
  <c r="K335" i="2"/>
  <c r="I336" i="2" s="1"/>
  <c r="G336" i="2"/>
  <c r="E337" i="2" s="1"/>
  <c r="G337" i="2" l="1"/>
  <c r="E338" i="2" s="1"/>
  <c r="K336" i="2"/>
  <c r="I337" i="2" s="1"/>
  <c r="D336" i="2"/>
  <c r="D337" i="2" l="1"/>
  <c r="K337" i="2"/>
  <c r="I338" i="2" s="1"/>
  <c r="G338" i="2"/>
  <c r="E339" i="2" s="1"/>
  <c r="G339" i="2" l="1"/>
  <c r="E340" i="2" s="1"/>
  <c r="K338" i="2"/>
  <c r="I339" i="2" s="1"/>
  <c r="D338" i="2"/>
  <c r="K339" i="2" l="1"/>
  <c r="I340" i="2" s="1"/>
  <c r="D339" i="2"/>
  <c r="G340" i="2"/>
  <c r="E341" i="2" s="1"/>
  <c r="G341" i="2" l="1"/>
  <c r="E342" i="2" s="1"/>
  <c r="K340" i="2"/>
  <c r="I341" i="2" s="1"/>
  <c r="D340" i="2"/>
  <c r="D341" i="2" l="1"/>
  <c r="K341" i="2"/>
  <c r="I342" i="2" s="1"/>
  <c r="G342" i="2"/>
  <c r="E343" i="2" s="1"/>
  <c r="G343" i="2" l="1"/>
  <c r="E344" i="2" s="1"/>
  <c r="K342" i="2"/>
  <c r="I343" i="2" s="1"/>
  <c r="D342" i="2"/>
  <c r="D343" i="2" l="1"/>
  <c r="K343" i="2"/>
  <c r="I344" i="2" s="1"/>
  <c r="G344" i="2"/>
  <c r="E345" i="2" s="1"/>
  <c r="G345" i="2" l="1"/>
  <c r="E346" i="2" s="1"/>
  <c r="K344" i="2"/>
  <c r="I345" i="2" s="1"/>
  <c r="D344" i="2"/>
  <c r="D345" i="2" l="1"/>
  <c r="K345" i="2"/>
  <c r="I346" i="2" s="1"/>
  <c r="G346" i="2"/>
  <c r="E347" i="2" s="1"/>
  <c r="G347" i="2" l="1"/>
  <c r="E348" i="2" s="1"/>
  <c r="K346" i="2"/>
  <c r="I347" i="2" s="1"/>
  <c r="D346" i="2"/>
  <c r="K347" i="2" l="1"/>
  <c r="I348" i="2" s="1"/>
  <c r="D347" i="2"/>
  <c r="G348" i="2"/>
  <c r="E349" i="2" s="1"/>
  <c r="G349" i="2" l="1"/>
  <c r="E350" i="2" s="1"/>
  <c r="K348" i="2"/>
  <c r="I349" i="2" s="1"/>
  <c r="D348" i="2"/>
  <c r="D349" i="2" l="1"/>
  <c r="K349" i="2"/>
  <c r="I350" i="2" s="1"/>
  <c r="G350" i="2"/>
  <c r="E351" i="2" s="1"/>
  <c r="G351" i="2" l="1"/>
  <c r="E352" i="2" s="1"/>
  <c r="K350" i="2"/>
  <c r="I351" i="2" s="1"/>
  <c r="D350" i="2"/>
  <c r="D351" i="2" l="1"/>
  <c r="K351" i="2"/>
  <c r="I352" i="2" s="1"/>
  <c r="G352" i="2"/>
  <c r="E353" i="2" s="1"/>
  <c r="G353" i="2" l="1"/>
  <c r="E354" i="2" s="1"/>
  <c r="K352" i="2"/>
  <c r="I353" i="2" s="1"/>
  <c r="D352" i="2"/>
  <c r="D353" i="2" l="1"/>
  <c r="K353" i="2"/>
  <c r="I354" i="2" s="1"/>
  <c r="G354" i="2"/>
  <c r="E355" i="2" s="1"/>
  <c r="G355" i="2" l="1"/>
  <c r="E356" i="2" s="1"/>
  <c r="K354" i="2"/>
  <c r="I355" i="2" s="1"/>
  <c r="D354" i="2"/>
  <c r="D355" i="2" l="1"/>
  <c r="K355" i="2"/>
  <c r="I356" i="2" s="1"/>
  <c r="G356" i="2"/>
  <c r="E357" i="2" s="1"/>
  <c r="G357" i="2" l="1"/>
  <c r="E358" i="2" s="1"/>
  <c r="K356" i="2"/>
  <c r="I357" i="2" s="1"/>
  <c r="D356" i="2"/>
  <c r="D357" i="2" l="1"/>
  <c r="K357" i="2"/>
  <c r="I358" i="2" s="1"/>
  <c r="G358" i="2"/>
  <c r="E359" i="2" s="1"/>
  <c r="G359" i="2" l="1"/>
  <c r="E360" i="2" s="1"/>
  <c r="K358" i="2"/>
  <c r="I359" i="2" s="1"/>
  <c r="D358" i="2"/>
  <c r="K359" i="2" l="1"/>
  <c r="I360" i="2" s="1"/>
  <c r="D359" i="2"/>
  <c r="G360" i="2"/>
  <c r="E361" i="2" s="1"/>
  <c r="G361" i="2" l="1"/>
  <c r="E362" i="2" s="1"/>
  <c r="K360" i="2"/>
  <c r="I361" i="2" s="1"/>
  <c r="D360" i="2"/>
  <c r="D361" i="2" l="1"/>
  <c r="K361" i="2"/>
  <c r="I362" i="2" s="1"/>
  <c r="G362" i="2"/>
  <c r="E363" i="2" s="1"/>
  <c r="G363" i="2" l="1"/>
  <c r="E364" i="2" s="1"/>
  <c r="K362" i="2"/>
  <c r="I363" i="2" s="1"/>
  <c r="D362" i="2"/>
  <c r="K363" i="2" l="1"/>
  <c r="I364" i="2" s="1"/>
  <c r="D363" i="2"/>
  <c r="G364" i="2"/>
  <c r="E365" i="2" s="1"/>
  <c r="G365" i="2" l="1"/>
  <c r="E366" i="2" s="1"/>
  <c r="K364" i="2"/>
  <c r="I365" i="2" s="1"/>
  <c r="D364" i="2"/>
  <c r="K365" i="2" l="1"/>
  <c r="I366" i="2" s="1"/>
  <c r="D365" i="2"/>
  <c r="G366" i="2"/>
  <c r="E367" i="2" s="1"/>
  <c r="K366" i="2" l="1"/>
  <c r="I367" i="2" s="1"/>
  <c r="D366" i="2"/>
  <c r="G367" i="2"/>
  <c r="E368" i="2" s="1"/>
  <c r="K367" i="2" l="1"/>
  <c r="I368" i="2" s="1"/>
  <c r="D367" i="2"/>
  <c r="G368" i="2"/>
  <c r="E369" i="2" s="1"/>
  <c r="G369" i="2" l="1"/>
  <c r="E370" i="2" s="1"/>
  <c r="K368" i="2"/>
  <c r="I369" i="2" s="1"/>
  <c r="D368" i="2"/>
  <c r="D369" i="2" l="1"/>
  <c r="K369" i="2"/>
  <c r="I370" i="2" s="1"/>
  <c r="G370" i="2"/>
  <c r="E371" i="2" s="1"/>
  <c r="G371" i="2" l="1"/>
  <c r="E372" i="2" s="1"/>
  <c r="K370" i="2"/>
  <c r="I371" i="2" s="1"/>
  <c r="D370" i="2"/>
  <c r="K371" i="2" l="1"/>
  <c r="I372" i="2" s="1"/>
  <c r="D371" i="2"/>
  <c r="G372" i="2"/>
  <c r="E373" i="2" s="1"/>
  <c r="G373" i="2" l="1"/>
  <c r="E374" i="2" s="1"/>
  <c r="K372" i="2"/>
  <c r="I373" i="2" s="1"/>
  <c r="D372" i="2"/>
  <c r="D373" i="2" l="1"/>
  <c r="K373" i="2"/>
  <c r="I374" i="2" s="1"/>
  <c r="G374" i="2"/>
  <c r="E375" i="2" s="1"/>
  <c r="G375" i="2" l="1"/>
  <c r="E376" i="2" s="1"/>
  <c r="K374" i="2"/>
  <c r="I375" i="2" s="1"/>
  <c r="D374" i="2"/>
  <c r="K375" i="2" l="1"/>
  <c r="I376" i="2" s="1"/>
  <c r="D375" i="2"/>
  <c r="G376" i="2"/>
  <c r="E377" i="2" s="1"/>
  <c r="G377" i="2" l="1"/>
  <c r="E378" i="2" s="1"/>
  <c r="K376" i="2"/>
  <c r="I377" i="2" s="1"/>
  <c r="D376" i="2"/>
  <c r="D377" i="2" l="1"/>
  <c r="K377" i="2"/>
  <c r="I378" i="2" s="1"/>
  <c r="G378" i="2"/>
  <c r="E379" i="2" s="1"/>
  <c r="G379" i="2" l="1"/>
  <c r="E380" i="2" s="1"/>
  <c r="K378" i="2"/>
  <c r="I379" i="2" s="1"/>
  <c r="D378" i="2"/>
  <c r="D379" i="2" l="1"/>
  <c r="K379" i="2"/>
  <c r="I380" i="2" s="1"/>
  <c r="G380" i="2"/>
  <c r="E381" i="2" s="1"/>
  <c r="G381" i="2" l="1"/>
  <c r="E382" i="2" s="1"/>
  <c r="K380" i="2"/>
  <c r="I381" i="2" s="1"/>
  <c r="D380" i="2"/>
  <c r="D381" i="2" l="1"/>
  <c r="K381" i="2"/>
  <c r="I382" i="2" s="1"/>
  <c r="G382" i="2"/>
  <c r="E383" i="2" s="1"/>
  <c r="G383" i="2" l="1"/>
  <c r="E384" i="2" s="1"/>
  <c r="K382" i="2"/>
  <c r="I383" i="2" s="1"/>
  <c r="D382" i="2"/>
  <c r="K383" i="2" l="1"/>
  <c r="I384" i="2" s="1"/>
  <c r="D383" i="2"/>
  <c r="G384" i="2"/>
  <c r="E385" i="2" s="1"/>
  <c r="G385" i="2" l="1"/>
  <c r="E386" i="2" s="1"/>
  <c r="K384" i="2"/>
  <c r="I385" i="2" s="1"/>
  <c r="D384" i="2"/>
  <c r="D385" i="2" l="1"/>
  <c r="K385" i="2"/>
  <c r="I386" i="2" s="1"/>
  <c r="G386" i="2"/>
  <c r="E387" i="2" s="1"/>
  <c r="G387" i="2" l="1"/>
  <c r="E388" i="2" s="1"/>
  <c r="K386" i="2"/>
  <c r="I387" i="2" s="1"/>
  <c r="D386" i="2"/>
  <c r="K387" i="2" l="1"/>
  <c r="I388" i="2" s="1"/>
  <c r="D387" i="2"/>
  <c r="G388" i="2"/>
  <c r="E389" i="2" s="1"/>
  <c r="G389" i="2" l="1"/>
  <c r="E390" i="2" s="1"/>
  <c r="K388" i="2"/>
  <c r="I389" i="2" s="1"/>
  <c r="D388" i="2"/>
  <c r="D389" i="2" l="1"/>
  <c r="K389" i="2"/>
  <c r="I390" i="2" s="1"/>
  <c r="G390" i="2"/>
  <c r="E391" i="2" s="1"/>
  <c r="G391" i="2" l="1"/>
  <c r="E392" i="2" s="1"/>
  <c r="K390" i="2"/>
  <c r="I391" i="2" s="1"/>
  <c r="D390" i="2"/>
  <c r="K391" i="2" l="1"/>
  <c r="I392" i="2" s="1"/>
  <c r="D391" i="2"/>
  <c r="G392" i="2"/>
  <c r="E393" i="2" s="1"/>
  <c r="G393" i="2" l="1"/>
  <c r="E394" i="2" s="1"/>
  <c r="K392" i="2"/>
  <c r="I393" i="2" s="1"/>
  <c r="D392" i="2"/>
  <c r="K393" i="2" l="1"/>
  <c r="I394" i="2" s="1"/>
  <c r="D393" i="2"/>
  <c r="G394" i="2"/>
  <c r="E395" i="2" s="1"/>
  <c r="G395" i="2" l="1"/>
  <c r="E396" i="2" s="1"/>
  <c r="K394" i="2"/>
  <c r="I395" i="2" s="1"/>
  <c r="D394" i="2"/>
  <c r="D395" i="2" l="1"/>
  <c r="K395" i="2"/>
  <c r="I396" i="2" s="1"/>
  <c r="G396" i="2"/>
  <c r="E397" i="2" s="1"/>
  <c r="G397" i="2" l="1"/>
  <c r="E398" i="2" s="1"/>
  <c r="K396" i="2"/>
  <c r="I397" i="2" s="1"/>
  <c r="D396" i="2"/>
  <c r="D397" i="2" l="1"/>
  <c r="K397" i="2"/>
  <c r="I398" i="2" s="1"/>
  <c r="G398" i="2"/>
  <c r="E399" i="2" s="1"/>
  <c r="G399" i="2" l="1"/>
  <c r="E400" i="2" s="1"/>
  <c r="K398" i="2"/>
  <c r="I399" i="2" s="1"/>
  <c r="D398" i="2"/>
  <c r="K399" i="2" l="1"/>
  <c r="I400" i="2" s="1"/>
  <c r="D399" i="2"/>
  <c r="G400" i="2"/>
  <c r="E401" i="2" s="1"/>
  <c r="K400" i="2" l="1"/>
  <c r="I401" i="2" s="1"/>
  <c r="D400" i="2"/>
  <c r="G401" i="2"/>
  <c r="E402" i="2" s="1"/>
  <c r="G402" i="2" l="1"/>
  <c r="E403" i="2" s="1"/>
  <c r="K401" i="2"/>
  <c r="I402" i="2" s="1"/>
  <c r="D401" i="2"/>
  <c r="K402" i="2" l="1"/>
  <c r="I403" i="2" s="1"/>
  <c r="D402" i="2"/>
  <c r="G403" i="2"/>
  <c r="E404" i="2" s="1"/>
  <c r="K403" i="2" l="1"/>
  <c r="I404" i="2" s="1"/>
  <c r="D403" i="2"/>
  <c r="G404" i="2"/>
  <c r="E405" i="2" s="1"/>
  <c r="G405" i="2" l="1"/>
  <c r="E406" i="2" s="1"/>
  <c r="K404" i="2"/>
  <c r="I405" i="2" s="1"/>
  <c r="D404" i="2"/>
  <c r="D405" i="2" l="1"/>
  <c r="K405" i="2"/>
  <c r="I406" i="2" s="1"/>
  <c r="G406" i="2"/>
  <c r="E407" i="2" s="1"/>
  <c r="G407" i="2" l="1"/>
  <c r="E408" i="2" s="1"/>
  <c r="K406" i="2"/>
  <c r="I407" i="2" s="1"/>
  <c r="D406" i="2"/>
  <c r="D407" i="2" l="1"/>
  <c r="K407" i="2"/>
  <c r="I408" i="2" s="1"/>
  <c r="G408" i="2"/>
  <c r="E409" i="2" s="1"/>
  <c r="G409" i="2" l="1"/>
  <c r="E410" i="2" s="1"/>
  <c r="K408" i="2"/>
  <c r="I409" i="2" s="1"/>
  <c r="D408" i="2"/>
  <c r="D409" i="2" l="1"/>
  <c r="K409" i="2"/>
  <c r="I410" i="2" s="1"/>
  <c r="G410" i="2"/>
  <c r="E411" i="2" s="1"/>
  <c r="G411" i="2" l="1"/>
  <c r="E412" i="2" s="1"/>
  <c r="K410" i="2"/>
  <c r="I411" i="2" s="1"/>
  <c r="D410" i="2"/>
  <c r="D411" i="2" l="1"/>
  <c r="K411" i="2"/>
  <c r="I412" i="2" s="1"/>
  <c r="G412" i="2"/>
  <c r="E413" i="2" s="1"/>
  <c r="G413" i="2" l="1"/>
  <c r="E414" i="2" s="1"/>
  <c r="K412" i="2"/>
  <c r="I413" i="2" s="1"/>
  <c r="D412" i="2"/>
  <c r="D413" i="2" l="1"/>
  <c r="K413" i="2"/>
  <c r="I414" i="2" s="1"/>
  <c r="G414" i="2"/>
  <c r="E415" i="2" s="1"/>
  <c r="G415" i="2" l="1"/>
  <c r="E416" i="2" s="1"/>
  <c r="K414" i="2"/>
  <c r="I415" i="2" s="1"/>
  <c r="D414" i="2"/>
  <c r="K415" i="2" l="1"/>
  <c r="I416" i="2" s="1"/>
  <c r="D415" i="2"/>
  <c r="G416" i="2"/>
  <c r="E417" i="2" s="1"/>
  <c r="G417" i="2" l="1"/>
  <c r="E418" i="2" s="1"/>
  <c r="K416" i="2"/>
  <c r="I417" i="2" s="1"/>
  <c r="D416" i="2"/>
  <c r="K417" i="2" l="1"/>
  <c r="I418" i="2" s="1"/>
  <c r="D417" i="2"/>
  <c r="G418" i="2"/>
  <c r="E419" i="2" s="1"/>
  <c r="G419" i="2" l="1"/>
  <c r="E420" i="2" s="1"/>
  <c r="K418" i="2"/>
  <c r="I419" i="2" s="1"/>
  <c r="D418" i="2"/>
  <c r="D419" i="2" l="1"/>
  <c r="K419" i="2"/>
  <c r="I420" i="2" s="1"/>
  <c r="G420" i="2"/>
  <c r="E421" i="2" s="1"/>
  <c r="G421" i="2" l="1"/>
  <c r="E422" i="2" s="1"/>
  <c r="K420" i="2"/>
  <c r="I421" i="2" s="1"/>
  <c r="D420" i="2"/>
  <c r="D421" i="2" l="1"/>
  <c r="K421" i="2"/>
  <c r="I422" i="2" s="1"/>
  <c r="G422" i="2"/>
  <c r="E423" i="2" s="1"/>
  <c r="G423" i="2" l="1"/>
  <c r="E424" i="2" s="1"/>
  <c r="K422" i="2"/>
  <c r="I423" i="2" s="1"/>
  <c r="D422" i="2"/>
  <c r="K423" i="2" l="1"/>
  <c r="I424" i="2" s="1"/>
  <c r="D423" i="2"/>
  <c r="G424" i="2"/>
  <c r="E425" i="2" s="1"/>
  <c r="G425" i="2" l="1"/>
  <c r="E426" i="2" s="1"/>
  <c r="K424" i="2"/>
  <c r="I425" i="2" s="1"/>
  <c r="D424" i="2"/>
  <c r="D425" i="2" l="1"/>
  <c r="K425" i="2"/>
  <c r="I426" i="2" s="1"/>
  <c r="G426" i="2"/>
  <c r="E427" i="2" s="1"/>
  <c r="G427" i="2" l="1"/>
  <c r="E428" i="2" s="1"/>
  <c r="K426" i="2"/>
  <c r="I427" i="2" s="1"/>
  <c r="D426" i="2"/>
  <c r="D427" i="2" l="1"/>
  <c r="K427" i="2"/>
  <c r="I428" i="2" s="1"/>
  <c r="G428" i="2"/>
  <c r="E429" i="2" s="1"/>
  <c r="G429" i="2" l="1"/>
  <c r="E430" i="2" s="1"/>
  <c r="K428" i="2"/>
  <c r="I429" i="2" s="1"/>
  <c r="D428" i="2"/>
  <c r="D429" i="2" l="1"/>
  <c r="K429" i="2"/>
  <c r="I430" i="2" s="1"/>
  <c r="G430" i="2"/>
  <c r="E431" i="2" s="1"/>
  <c r="G431" i="2" l="1"/>
  <c r="E432" i="2" s="1"/>
  <c r="K430" i="2"/>
  <c r="I431" i="2" s="1"/>
  <c r="D430" i="2"/>
  <c r="D431" i="2" l="1"/>
  <c r="K431" i="2"/>
  <c r="I432" i="2" s="1"/>
  <c r="G432" i="2"/>
  <c r="E433" i="2" s="1"/>
  <c r="G433" i="2" l="1"/>
  <c r="E434" i="2" s="1"/>
  <c r="K432" i="2"/>
  <c r="I433" i="2" s="1"/>
  <c r="D432" i="2"/>
  <c r="D433" i="2" l="1"/>
  <c r="K433" i="2"/>
  <c r="I434" i="2" s="1"/>
  <c r="G434" i="2"/>
  <c r="E435" i="2" s="1"/>
  <c r="G435" i="2" l="1"/>
  <c r="E436" i="2" s="1"/>
  <c r="K434" i="2"/>
  <c r="I435" i="2" s="1"/>
  <c r="D434" i="2"/>
  <c r="K435" i="2" l="1"/>
  <c r="I436" i="2" s="1"/>
  <c r="D435" i="2"/>
  <c r="G436" i="2"/>
  <c r="E437" i="2" s="1"/>
  <c r="G437" i="2" l="1"/>
  <c r="E438" i="2" s="1"/>
  <c r="K436" i="2"/>
  <c r="I437" i="2" s="1"/>
  <c r="D436" i="2"/>
  <c r="K437" i="2" l="1"/>
  <c r="I438" i="2" s="1"/>
  <c r="D437" i="2"/>
  <c r="G438" i="2"/>
  <c r="E439" i="2" s="1"/>
  <c r="G439" i="2" l="1"/>
  <c r="E440" i="2" s="1"/>
  <c r="K438" i="2"/>
  <c r="I439" i="2" s="1"/>
  <c r="D438" i="2"/>
  <c r="D439" i="2" l="1"/>
  <c r="K439" i="2"/>
  <c r="I440" i="2" s="1"/>
  <c r="G440" i="2"/>
  <c r="E441" i="2" s="1"/>
  <c r="G441" i="2" l="1"/>
  <c r="E442" i="2" s="1"/>
  <c r="K440" i="2"/>
  <c r="I441" i="2" s="1"/>
  <c r="D440" i="2"/>
  <c r="K441" i="2" l="1"/>
  <c r="I442" i="2" s="1"/>
  <c r="D441" i="2"/>
  <c r="G442" i="2"/>
  <c r="E443" i="2" s="1"/>
  <c r="G443" i="2" l="1"/>
  <c r="E444" i="2" s="1"/>
  <c r="K442" i="2"/>
  <c r="I443" i="2" s="1"/>
  <c r="D442" i="2"/>
  <c r="K443" i="2" l="1"/>
  <c r="I444" i="2" s="1"/>
  <c r="D443" i="2"/>
  <c r="G444" i="2"/>
  <c r="E445" i="2" s="1"/>
  <c r="G445" i="2" l="1"/>
  <c r="E446" i="2" s="1"/>
  <c r="K444" i="2"/>
  <c r="I445" i="2" s="1"/>
  <c r="D444" i="2"/>
  <c r="K445" i="2" l="1"/>
  <c r="I446" i="2" s="1"/>
  <c r="D445" i="2"/>
  <c r="G446" i="2"/>
  <c r="E447" i="2" s="1"/>
  <c r="G447" i="2" l="1"/>
  <c r="E448" i="2" s="1"/>
  <c r="K446" i="2"/>
  <c r="I447" i="2" s="1"/>
  <c r="D446" i="2"/>
  <c r="K447" i="2" l="1"/>
  <c r="I448" i="2" s="1"/>
  <c r="D447" i="2"/>
  <c r="G448" i="2"/>
  <c r="E449" i="2" s="1"/>
  <c r="G449" i="2" l="1"/>
  <c r="E450" i="2" s="1"/>
  <c r="K448" i="2"/>
  <c r="I449" i="2" s="1"/>
  <c r="D448" i="2"/>
  <c r="D449" i="2" l="1"/>
  <c r="K449" i="2"/>
  <c r="I450" i="2" s="1"/>
  <c r="G450" i="2"/>
  <c r="E451" i="2" s="1"/>
  <c r="G451" i="2" l="1"/>
  <c r="E452" i="2" s="1"/>
  <c r="K450" i="2"/>
  <c r="I451" i="2" s="1"/>
  <c r="D450" i="2"/>
  <c r="D451" i="2" l="1"/>
  <c r="K451" i="2"/>
  <c r="I452" i="2" s="1"/>
  <c r="G452" i="2"/>
  <c r="E453" i="2" s="1"/>
  <c r="G453" i="2" l="1"/>
  <c r="E454" i="2" s="1"/>
  <c r="K452" i="2"/>
  <c r="I453" i="2" s="1"/>
  <c r="D452" i="2"/>
  <c r="D453" i="2" l="1"/>
  <c r="K453" i="2"/>
  <c r="I454" i="2" s="1"/>
  <c r="G454" i="2"/>
  <c r="E455" i="2" s="1"/>
  <c r="G455" i="2" l="1"/>
  <c r="E456" i="2" s="1"/>
  <c r="K454" i="2"/>
  <c r="I455" i="2" s="1"/>
  <c r="D454" i="2"/>
  <c r="K455" i="2" l="1"/>
  <c r="I456" i="2" s="1"/>
  <c r="D455" i="2"/>
  <c r="G456" i="2"/>
  <c r="E457" i="2" s="1"/>
  <c r="G457" i="2" l="1"/>
  <c r="E458" i="2" s="1"/>
  <c r="K456" i="2"/>
  <c r="I457" i="2" s="1"/>
  <c r="D456" i="2"/>
  <c r="D457" i="2" l="1"/>
  <c r="K457" i="2"/>
  <c r="I458" i="2" s="1"/>
  <c r="G458" i="2"/>
  <c r="E459" i="2" s="1"/>
  <c r="G459" i="2" l="1"/>
  <c r="E460" i="2" s="1"/>
  <c r="K458" i="2"/>
  <c r="I459" i="2" s="1"/>
  <c r="D458" i="2"/>
  <c r="D459" i="2" l="1"/>
  <c r="K459" i="2"/>
  <c r="I460" i="2" s="1"/>
  <c r="G460" i="2"/>
  <c r="E461" i="2" s="1"/>
  <c r="G461" i="2" l="1"/>
  <c r="E462" i="2" s="1"/>
  <c r="K460" i="2"/>
  <c r="I461" i="2" s="1"/>
  <c r="D460" i="2"/>
  <c r="D461" i="2" l="1"/>
  <c r="K461" i="2"/>
  <c r="I462" i="2" s="1"/>
  <c r="G462" i="2"/>
  <c r="E463" i="2" s="1"/>
  <c r="G463" i="2" l="1"/>
  <c r="E464" i="2" s="1"/>
  <c r="K462" i="2"/>
  <c r="I463" i="2" s="1"/>
  <c r="D462" i="2"/>
  <c r="D463" i="2" l="1"/>
  <c r="K463" i="2"/>
  <c r="I464" i="2" s="1"/>
  <c r="G464" i="2"/>
  <c r="E465" i="2" s="1"/>
  <c r="G465" i="2" l="1"/>
  <c r="E466" i="2" s="1"/>
  <c r="K464" i="2"/>
  <c r="I465" i="2" s="1"/>
  <c r="D464" i="2"/>
  <c r="D465" i="2" l="1"/>
  <c r="K465" i="2"/>
  <c r="I466" i="2" s="1"/>
  <c r="G466" i="2"/>
  <c r="E467" i="2" s="1"/>
  <c r="G467" i="2" l="1"/>
  <c r="E468" i="2" s="1"/>
  <c r="K466" i="2"/>
  <c r="I467" i="2" s="1"/>
  <c r="D466" i="2"/>
  <c r="D467" i="2" l="1"/>
  <c r="K467" i="2"/>
  <c r="I468" i="2" s="1"/>
  <c r="G468" i="2"/>
  <c r="E469" i="2" s="1"/>
  <c r="G469" i="2" l="1"/>
  <c r="E470" i="2" s="1"/>
  <c r="K468" i="2"/>
  <c r="I469" i="2" s="1"/>
  <c r="D468" i="2"/>
  <c r="K469" i="2" l="1"/>
  <c r="I470" i="2" s="1"/>
  <c r="D469" i="2"/>
  <c r="G470" i="2"/>
  <c r="E471" i="2" s="1"/>
  <c r="D470" i="2" l="1"/>
  <c r="G471" i="2"/>
  <c r="E472" i="2" s="1"/>
  <c r="K470" i="2"/>
  <c r="I471" i="2" s="1"/>
  <c r="D471" i="2" l="1"/>
  <c r="K471" i="2"/>
  <c r="I472" i="2" s="1"/>
  <c r="G472" i="2"/>
  <c r="E473" i="2" s="1"/>
  <c r="G473" i="2" l="1"/>
  <c r="E474" i="2" s="1"/>
  <c r="K472" i="2"/>
  <c r="I473" i="2" s="1"/>
  <c r="D472" i="2"/>
  <c r="K473" i="2" l="1"/>
  <c r="I474" i="2" s="1"/>
  <c r="D473" i="2"/>
  <c r="G474" i="2"/>
  <c r="E475" i="2" s="1"/>
  <c r="G475" i="2" l="1"/>
  <c r="E476" i="2" s="1"/>
  <c r="K474" i="2"/>
  <c r="I475" i="2" s="1"/>
  <c r="D474" i="2"/>
  <c r="D475" i="2" l="1"/>
  <c r="K475" i="2"/>
  <c r="I476" i="2" s="1"/>
  <c r="G476" i="2"/>
  <c r="E477" i="2" s="1"/>
  <c r="G477" i="2" l="1"/>
  <c r="E478" i="2" s="1"/>
  <c r="K476" i="2"/>
  <c r="I477" i="2" s="1"/>
  <c r="D476" i="2"/>
  <c r="D477" i="2" l="1"/>
  <c r="K477" i="2"/>
  <c r="I478" i="2" s="1"/>
  <c r="G478" i="2"/>
  <c r="E479" i="2" s="1"/>
  <c r="G479" i="2" l="1"/>
  <c r="E480" i="2" s="1"/>
  <c r="K478" i="2"/>
  <c r="I479" i="2" s="1"/>
  <c r="D478" i="2"/>
  <c r="D479" i="2" l="1"/>
  <c r="K479" i="2"/>
  <c r="I480" i="2" s="1"/>
  <c r="G480" i="2"/>
  <c r="E481" i="2" s="1"/>
  <c r="G481" i="2" l="1"/>
  <c r="E482" i="2" s="1"/>
  <c r="K480" i="2"/>
  <c r="I481" i="2" s="1"/>
  <c r="D480" i="2"/>
  <c r="D481" i="2" l="1"/>
  <c r="K481" i="2"/>
  <c r="I482" i="2" s="1"/>
  <c r="G482" i="2"/>
  <c r="E483" i="2" s="1"/>
  <c r="G483" i="2" l="1"/>
  <c r="E484" i="2" s="1"/>
  <c r="K482" i="2"/>
  <c r="I483" i="2" s="1"/>
  <c r="D482" i="2"/>
  <c r="D483" i="2" l="1"/>
  <c r="K483" i="2"/>
  <c r="I484" i="2" s="1"/>
  <c r="G484" i="2"/>
  <c r="E485" i="2" s="1"/>
  <c r="G485" i="2" l="1"/>
  <c r="E486" i="2" s="1"/>
  <c r="K484" i="2"/>
  <c r="I485" i="2" s="1"/>
  <c r="D484" i="2"/>
  <c r="D485" i="2" l="1"/>
  <c r="K485" i="2"/>
  <c r="I486" i="2" s="1"/>
  <c r="G486" i="2"/>
  <c r="E487" i="2" s="1"/>
  <c r="G487" i="2" l="1"/>
  <c r="E488" i="2" s="1"/>
  <c r="K486" i="2"/>
  <c r="I487" i="2" s="1"/>
  <c r="D486" i="2"/>
  <c r="D487" i="2" l="1"/>
  <c r="K487" i="2"/>
  <c r="I488" i="2" s="1"/>
  <c r="G488" i="2"/>
  <c r="E489" i="2" s="1"/>
  <c r="G489" i="2" l="1"/>
  <c r="E490" i="2" s="1"/>
  <c r="K488" i="2"/>
  <c r="I489" i="2" s="1"/>
  <c r="D488" i="2"/>
  <c r="D489" i="2" l="1"/>
  <c r="K489" i="2"/>
  <c r="I490" i="2" s="1"/>
  <c r="G490" i="2"/>
  <c r="E491" i="2" s="1"/>
  <c r="G491" i="2" l="1"/>
  <c r="E492" i="2" s="1"/>
  <c r="K490" i="2"/>
  <c r="I491" i="2" s="1"/>
  <c r="D490" i="2"/>
  <c r="D491" i="2" l="1"/>
  <c r="K491" i="2"/>
  <c r="I492" i="2" s="1"/>
  <c r="G492" i="2"/>
  <c r="E493" i="2" s="1"/>
  <c r="G493" i="2" l="1"/>
  <c r="E494" i="2" s="1"/>
  <c r="K492" i="2"/>
  <c r="I493" i="2" s="1"/>
  <c r="D492" i="2"/>
  <c r="D493" i="2" l="1"/>
  <c r="K493" i="2"/>
  <c r="I494" i="2" s="1"/>
  <c r="G494" i="2"/>
  <c r="E495" i="2" s="1"/>
  <c r="G495" i="2" l="1"/>
  <c r="E496" i="2" s="1"/>
  <c r="K494" i="2"/>
  <c r="I495" i="2" s="1"/>
  <c r="D494" i="2"/>
  <c r="K495" i="2" l="1"/>
  <c r="I496" i="2" s="1"/>
  <c r="D495" i="2"/>
  <c r="G496" i="2"/>
  <c r="E497" i="2" s="1"/>
  <c r="D496" i="2" l="1"/>
  <c r="G497" i="2"/>
  <c r="E498" i="2" s="1"/>
  <c r="K496" i="2"/>
  <c r="I497" i="2" s="1"/>
  <c r="K497" i="2" l="1"/>
  <c r="I498" i="2" s="1"/>
  <c r="D497" i="2"/>
  <c r="G498" i="2"/>
  <c r="E499" i="2" s="1"/>
  <c r="G499" i="2" l="1"/>
  <c r="E500" i="2" s="1"/>
  <c r="K498" i="2"/>
  <c r="I499" i="2" s="1"/>
  <c r="D498" i="2"/>
  <c r="K499" i="2" l="1"/>
  <c r="I500" i="2" s="1"/>
  <c r="D499" i="2"/>
  <c r="G500" i="2"/>
  <c r="E501" i="2" s="1"/>
  <c r="D500" i="2" l="1"/>
  <c r="G501" i="2"/>
  <c r="E502" i="2" s="1"/>
  <c r="K500" i="2"/>
  <c r="I501" i="2" s="1"/>
  <c r="K501" i="2" l="1"/>
  <c r="I502" i="2" s="1"/>
  <c r="D501" i="2"/>
  <c r="G502" i="2"/>
  <c r="E503" i="2" s="1"/>
  <c r="D502" i="2" l="1"/>
  <c r="G503" i="2"/>
  <c r="E504" i="2" s="1"/>
  <c r="K502" i="2"/>
  <c r="I503" i="2" s="1"/>
  <c r="K503" i="2" l="1"/>
  <c r="I504" i="2" s="1"/>
  <c r="D503" i="2"/>
  <c r="G504" i="2"/>
  <c r="E505" i="2" s="1"/>
  <c r="D504" i="2" l="1"/>
  <c r="G505" i="2"/>
  <c r="E506" i="2" s="1"/>
  <c r="K504" i="2"/>
  <c r="I505" i="2" s="1"/>
  <c r="K505" i="2" l="1"/>
  <c r="I506" i="2" s="1"/>
  <c r="D505" i="2"/>
  <c r="G506" i="2"/>
  <c r="E507" i="2" s="1"/>
  <c r="G507" i="2" l="1"/>
  <c r="E508" i="2" s="1"/>
  <c r="K506" i="2"/>
  <c r="I507" i="2" s="1"/>
  <c r="D506" i="2"/>
  <c r="D507" i="2" l="1"/>
  <c r="K507" i="2"/>
  <c r="I508" i="2" s="1"/>
  <c r="G508" i="2"/>
  <c r="E509" i="2" s="1"/>
  <c r="G509" i="2" l="1"/>
  <c r="E510" i="2" s="1"/>
  <c r="K508" i="2"/>
  <c r="I509" i="2" s="1"/>
  <c r="D508" i="2"/>
  <c r="D509" i="2" l="1"/>
  <c r="K509" i="2"/>
  <c r="I510" i="2" s="1"/>
  <c r="G510" i="2"/>
  <c r="E511" i="2" s="1"/>
  <c r="G511" i="2" l="1"/>
  <c r="E512" i="2" s="1"/>
  <c r="K510" i="2"/>
  <c r="I511" i="2" s="1"/>
  <c r="D510" i="2"/>
  <c r="D511" i="2" l="1"/>
  <c r="K511" i="2"/>
  <c r="I512" i="2" s="1"/>
  <c r="G512" i="2"/>
  <c r="E513" i="2" s="1"/>
  <c r="G513" i="2" l="1"/>
  <c r="E514" i="2" s="1"/>
  <c r="K512" i="2"/>
  <c r="I513" i="2" s="1"/>
  <c r="D512" i="2"/>
  <c r="D513" i="2" l="1"/>
  <c r="K513" i="2"/>
  <c r="I514" i="2" s="1"/>
  <c r="G514" i="2"/>
  <c r="E515" i="2" s="1"/>
  <c r="G515" i="2" l="1"/>
  <c r="E516" i="2" s="1"/>
  <c r="K514" i="2"/>
  <c r="I515" i="2" s="1"/>
  <c r="D514" i="2"/>
  <c r="K515" i="2" l="1"/>
  <c r="I516" i="2" s="1"/>
  <c r="D515" i="2"/>
  <c r="G516" i="2"/>
  <c r="E517" i="2" s="1"/>
  <c r="D516" i="2" l="1"/>
  <c r="G517" i="2"/>
  <c r="E518" i="2" s="1"/>
  <c r="K516" i="2"/>
  <c r="I517" i="2" s="1"/>
  <c r="K517" i="2" l="1"/>
  <c r="I518" i="2" s="1"/>
  <c r="D517" i="2"/>
  <c r="G518" i="2"/>
  <c r="E519" i="2" s="1"/>
  <c r="D518" i="2" l="1"/>
  <c r="G519" i="2"/>
  <c r="E520" i="2" s="1"/>
  <c r="K518" i="2"/>
  <c r="I519" i="2" s="1"/>
  <c r="K519" i="2" l="1"/>
  <c r="I520" i="2" s="1"/>
  <c r="D519" i="2"/>
  <c r="G520" i="2"/>
  <c r="E521" i="2" s="1"/>
  <c r="D520" i="2" l="1"/>
  <c r="G521" i="2"/>
  <c r="E522" i="2" s="1"/>
  <c r="K520" i="2"/>
  <c r="I521" i="2" s="1"/>
  <c r="D521" i="2" l="1"/>
  <c r="K521" i="2"/>
  <c r="I522" i="2" s="1"/>
  <c r="G522" i="2"/>
  <c r="E523" i="2" s="1"/>
  <c r="G523" i="2" l="1"/>
  <c r="E524" i="2" s="1"/>
  <c r="K522" i="2"/>
  <c r="I523" i="2" s="1"/>
  <c r="D522" i="2"/>
  <c r="K523" i="2" l="1"/>
  <c r="I524" i="2" s="1"/>
  <c r="D523" i="2"/>
  <c r="G524" i="2"/>
  <c r="E525" i="2" s="1"/>
  <c r="D524" i="2" l="1"/>
  <c r="G525" i="2"/>
  <c r="E526" i="2" s="1"/>
  <c r="K524" i="2"/>
  <c r="I525" i="2" s="1"/>
  <c r="K525" i="2" l="1"/>
  <c r="I526" i="2" s="1"/>
  <c r="D525" i="2"/>
  <c r="G526" i="2"/>
  <c r="E527" i="2" s="1"/>
  <c r="D526" i="2" l="1"/>
  <c r="G527" i="2"/>
  <c r="E528" i="2" s="1"/>
  <c r="K526" i="2"/>
  <c r="I527" i="2" s="1"/>
  <c r="K527" i="2" l="1"/>
  <c r="I528" i="2" s="1"/>
  <c r="D527" i="2"/>
  <c r="G528" i="2"/>
  <c r="E529" i="2" s="1"/>
  <c r="G529" i="2" l="1"/>
  <c r="E530" i="2" s="1"/>
  <c r="K528" i="2"/>
  <c r="I529" i="2" s="1"/>
  <c r="D528" i="2"/>
  <c r="K529" i="2" l="1"/>
  <c r="I530" i="2" s="1"/>
  <c r="D529" i="2"/>
  <c r="G530" i="2"/>
  <c r="E531" i="2" s="1"/>
  <c r="D530" i="2" l="1"/>
  <c r="G531" i="2"/>
  <c r="E532" i="2" s="1"/>
  <c r="K530" i="2"/>
  <c r="I531" i="2" s="1"/>
  <c r="K531" i="2" l="1"/>
  <c r="I532" i="2" s="1"/>
  <c r="D531" i="2"/>
  <c r="G532" i="2"/>
  <c r="E533" i="2" s="1"/>
  <c r="D532" i="2" l="1"/>
  <c r="G533" i="2"/>
  <c r="E534" i="2" s="1"/>
  <c r="K532" i="2"/>
  <c r="I533" i="2" s="1"/>
  <c r="K533" i="2" l="1"/>
  <c r="I534" i="2" s="1"/>
  <c r="D533" i="2"/>
  <c r="G534" i="2"/>
  <c r="E535" i="2" s="1"/>
  <c r="D534" i="2" l="1"/>
  <c r="G535" i="2"/>
  <c r="E536" i="2" s="1"/>
  <c r="K534" i="2"/>
  <c r="I535" i="2" s="1"/>
  <c r="K535" i="2" l="1"/>
  <c r="I536" i="2" s="1"/>
  <c r="D535" i="2"/>
  <c r="G536" i="2"/>
  <c r="E537" i="2" s="1"/>
  <c r="D536" i="2" l="1"/>
  <c r="G537" i="2"/>
  <c r="E538" i="2" s="1"/>
  <c r="K536" i="2"/>
  <c r="I537" i="2" s="1"/>
  <c r="K537" i="2" l="1"/>
  <c r="I538" i="2" s="1"/>
  <c r="D537" i="2"/>
  <c r="G538" i="2"/>
  <c r="E539" i="2" s="1"/>
  <c r="D538" i="2" l="1"/>
  <c r="G539" i="2"/>
  <c r="E540" i="2" s="1"/>
  <c r="K538" i="2"/>
  <c r="I539" i="2" s="1"/>
  <c r="K539" i="2" l="1"/>
  <c r="I540" i="2" s="1"/>
  <c r="D539" i="2"/>
  <c r="G540" i="2"/>
  <c r="E541" i="2" s="1"/>
  <c r="G541" i="2" l="1"/>
  <c r="E542" i="2" s="1"/>
  <c r="K540" i="2"/>
  <c r="I541" i="2" s="1"/>
  <c r="D540" i="2"/>
  <c r="K541" i="2" l="1"/>
  <c r="I542" i="2" s="1"/>
  <c r="D541" i="2"/>
  <c r="G542" i="2"/>
  <c r="E543" i="2" s="1"/>
  <c r="D542" i="2" l="1"/>
  <c r="G543" i="2"/>
  <c r="E544" i="2" s="1"/>
  <c r="K542" i="2"/>
  <c r="I543" i="2" s="1"/>
  <c r="K543" i="2" l="1"/>
  <c r="I544" i="2" s="1"/>
  <c r="D543" i="2"/>
  <c r="G544" i="2"/>
  <c r="E545" i="2" s="1"/>
  <c r="D544" i="2" l="1"/>
  <c r="G545" i="2"/>
  <c r="E546" i="2" s="1"/>
  <c r="K544" i="2"/>
  <c r="I545" i="2" s="1"/>
  <c r="K545" i="2" l="1"/>
  <c r="I546" i="2" s="1"/>
  <c r="D545" i="2"/>
  <c r="G546" i="2"/>
  <c r="E547" i="2" s="1"/>
  <c r="D546" i="2" l="1"/>
  <c r="G547" i="2"/>
  <c r="E548" i="2" s="1"/>
  <c r="K546" i="2"/>
  <c r="I547" i="2" s="1"/>
  <c r="K547" i="2" l="1"/>
  <c r="I548" i="2" s="1"/>
  <c r="D547" i="2"/>
  <c r="G548" i="2"/>
  <c r="E549" i="2" s="1"/>
  <c r="D548" i="2" l="1"/>
  <c r="G549" i="2"/>
  <c r="E550" i="2" s="1"/>
  <c r="K548" i="2"/>
  <c r="I549" i="2" s="1"/>
  <c r="K549" i="2" l="1"/>
  <c r="I550" i="2" s="1"/>
  <c r="D549" i="2"/>
  <c r="G550" i="2"/>
  <c r="E551" i="2" s="1"/>
  <c r="D550" i="2" l="1"/>
  <c r="G551" i="2"/>
  <c r="E552" i="2" s="1"/>
  <c r="K550" i="2"/>
  <c r="I551" i="2" s="1"/>
  <c r="D551" i="2" l="1"/>
  <c r="K551" i="2"/>
  <c r="I552" i="2" s="1"/>
  <c r="G552" i="2"/>
  <c r="E553" i="2" s="1"/>
  <c r="G553" i="2" l="1"/>
  <c r="E554" i="2" s="1"/>
  <c r="K552" i="2"/>
  <c r="I553" i="2" s="1"/>
  <c r="D552" i="2"/>
  <c r="K553" i="2" l="1"/>
  <c r="I554" i="2" s="1"/>
  <c r="D553" i="2"/>
  <c r="G554" i="2"/>
  <c r="E555" i="2" s="1"/>
  <c r="D554" i="2" l="1"/>
  <c r="G555" i="2"/>
  <c r="E556" i="2" s="1"/>
  <c r="K554" i="2"/>
  <c r="I555" i="2" s="1"/>
  <c r="K555" i="2" l="1"/>
  <c r="I556" i="2" s="1"/>
  <c r="D555" i="2"/>
  <c r="G556" i="2"/>
  <c r="E557" i="2" s="1"/>
  <c r="D556" i="2" l="1"/>
  <c r="G557" i="2"/>
  <c r="E558" i="2" s="1"/>
  <c r="K556" i="2"/>
  <c r="I557" i="2" s="1"/>
  <c r="K557" i="2" l="1"/>
  <c r="I558" i="2" s="1"/>
  <c r="D557" i="2"/>
  <c r="G558" i="2"/>
  <c r="E559" i="2" s="1"/>
  <c r="D558" i="2" l="1"/>
  <c r="G559" i="2"/>
  <c r="E560" i="2" s="1"/>
  <c r="K558" i="2"/>
  <c r="I559" i="2" s="1"/>
  <c r="K559" i="2" l="1"/>
  <c r="I560" i="2" s="1"/>
  <c r="D559" i="2"/>
  <c r="G560" i="2"/>
  <c r="E561" i="2" s="1"/>
  <c r="D560" i="2" l="1"/>
  <c r="G561" i="2"/>
  <c r="E562" i="2" s="1"/>
  <c r="K560" i="2"/>
  <c r="I561" i="2" s="1"/>
  <c r="D561" i="2" l="1"/>
  <c r="K561" i="2"/>
  <c r="I562" i="2" s="1"/>
  <c r="G562" i="2"/>
  <c r="E563" i="2" s="1"/>
  <c r="G563" i="2" l="1"/>
  <c r="E564" i="2" s="1"/>
  <c r="K562" i="2"/>
  <c r="I563" i="2" s="1"/>
  <c r="D562" i="2"/>
  <c r="K563" i="2" l="1"/>
  <c r="I564" i="2" s="1"/>
  <c r="D563" i="2"/>
  <c r="G564" i="2"/>
  <c r="E565" i="2" s="1"/>
  <c r="D564" i="2" l="1"/>
  <c r="G565" i="2"/>
  <c r="E566" i="2" s="1"/>
  <c r="K564" i="2"/>
  <c r="I565" i="2" s="1"/>
  <c r="K565" i="2" l="1"/>
  <c r="I566" i="2" s="1"/>
  <c r="D565" i="2"/>
  <c r="G566" i="2"/>
  <c r="E567" i="2" s="1"/>
  <c r="D566" i="2" l="1"/>
  <c r="G567" i="2"/>
  <c r="E568" i="2" s="1"/>
  <c r="K566" i="2"/>
  <c r="I567" i="2" s="1"/>
  <c r="D567" i="2" l="1"/>
  <c r="K567" i="2"/>
  <c r="I568" i="2" s="1"/>
  <c r="G568" i="2"/>
  <c r="E569" i="2" s="1"/>
  <c r="G569" i="2" l="1"/>
  <c r="E570" i="2" s="1"/>
  <c r="K568" i="2"/>
  <c r="I569" i="2" s="1"/>
  <c r="D568" i="2"/>
  <c r="K569" i="2" l="1"/>
  <c r="I570" i="2" s="1"/>
  <c r="D569" i="2"/>
  <c r="G570" i="2"/>
  <c r="E571" i="2" s="1"/>
  <c r="D570" i="2" l="1"/>
  <c r="G571" i="2"/>
  <c r="E572" i="2" s="1"/>
  <c r="K570" i="2"/>
  <c r="I571" i="2" s="1"/>
  <c r="D571" i="2" l="1"/>
  <c r="K571" i="2"/>
  <c r="I572" i="2" s="1"/>
  <c r="G572" i="2"/>
  <c r="E573" i="2" s="1"/>
  <c r="G573" i="2" l="1"/>
  <c r="E574" i="2" s="1"/>
  <c r="K572" i="2"/>
  <c r="I573" i="2" s="1"/>
  <c r="D572" i="2"/>
  <c r="K573" i="2" l="1"/>
  <c r="I574" i="2" s="1"/>
  <c r="D573" i="2"/>
  <c r="G574" i="2"/>
  <c r="E575" i="2" s="1"/>
  <c r="D574" i="2" l="1"/>
  <c r="G575" i="2"/>
  <c r="E576" i="2" s="1"/>
  <c r="K574" i="2"/>
  <c r="I575" i="2" s="1"/>
  <c r="K575" i="2" l="1"/>
  <c r="I576" i="2" s="1"/>
  <c r="D575" i="2"/>
  <c r="G576" i="2"/>
  <c r="E577" i="2" s="1"/>
  <c r="D576" i="2" l="1"/>
  <c r="G577" i="2"/>
  <c r="E578" i="2" s="1"/>
  <c r="K576" i="2"/>
  <c r="I577" i="2" s="1"/>
  <c r="K577" i="2" l="1"/>
  <c r="I578" i="2" s="1"/>
  <c r="D577" i="2"/>
  <c r="G578" i="2"/>
  <c r="E579" i="2" s="1"/>
  <c r="D578" i="2" l="1"/>
  <c r="G579" i="2"/>
  <c r="E580" i="2" s="1"/>
  <c r="K578" i="2"/>
  <c r="I579" i="2" s="1"/>
  <c r="K579" i="2" l="1"/>
  <c r="I580" i="2" s="1"/>
  <c r="D579" i="2"/>
  <c r="G580" i="2"/>
  <c r="E581" i="2" s="1"/>
  <c r="D580" i="2" l="1"/>
  <c r="G581" i="2"/>
  <c r="E582" i="2" s="1"/>
  <c r="K580" i="2"/>
  <c r="I581" i="2" s="1"/>
  <c r="K581" i="2" l="1"/>
  <c r="I582" i="2" s="1"/>
  <c r="D581" i="2"/>
  <c r="G582" i="2"/>
  <c r="E583" i="2" s="1"/>
  <c r="D582" i="2" l="1"/>
  <c r="G583" i="2"/>
  <c r="E584" i="2" s="1"/>
  <c r="K582" i="2"/>
  <c r="I583" i="2" s="1"/>
  <c r="K583" i="2" l="1"/>
  <c r="I584" i="2" s="1"/>
  <c r="D583" i="2"/>
  <c r="G584" i="2"/>
  <c r="E585" i="2" s="1"/>
  <c r="D584" i="2" l="1"/>
  <c r="G585" i="2"/>
  <c r="E586" i="2" s="1"/>
  <c r="K584" i="2"/>
  <c r="I585" i="2" s="1"/>
  <c r="K585" i="2" l="1"/>
  <c r="I586" i="2" s="1"/>
  <c r="D585" i="2"/>
  <c r="G586" i="2"/>
  <c r="E587" i="2" s="1"/>
  <c r="K586" i="2" l="1"/>
  <c r="I587" i="2" s="1"/>
  <c r="D586" i="2"/>
  <c r="G587" i="2"/>
  <c r="E588" i="2" s="1"/>
  <c r="D587" i="2" l="1"/>
  <c r="G588" i="2"/>
  <c r="E589" i="2" s="1"/>
  <c r="K587" i="2"/>
  <c r="I588" i="2" s="1"/>
  <c r="K588" i="2" l="1"/>
  <c r="I589" i="2" s="1"/>
  <c r="D588" i="2"/>
  <c r="G589" i="2"/>
  <c r="E590" i="2" s="1"/>
  <c r="D589" i="2" l="1"/>
  <c r="G590" i="2"/>
  <c r="E591" i="2" s="1"/>
  <c r="K589" i="2"/>
  <c r="I590" i="2" s="1"/>
  <c r="K590" i="2" l="1"/>
  <c r="I591" i="2" s="1"/>
  <c r="D590" i="2"/>
  <c r="G591" i="2"/>
  <c r="E592" i="2" s="1"/>
  <c r="K591" i="2" l="1"/>
  <c r="I592" i="2" s="1"/>
  <c r="D591" i="2"/>
  <c r="G592" i="2"/>
  <c r="E593" i="2" s="1"/>
  <c r="K592" i="2" l="1"/>
  <c r="I593" i="2" s="1"/>
  <c r="D592" i="2"/>
  <c r="G593" i="2"/>
  <c r="E594" i="2" s="1"/>
  <c r="D593" i="2" l="1"/>
  <c r="G594" i="2"/>
  <c r="E595" i="2" s="1"/>
  <c r="K593" i="2"/>
  <c r="I594" i="2" s="1"/>
  <c r="K594" i="2" l="1"/>
  <c r="I595" i="2" s="1"/>
  <c r="D594" i="2"/>
  <c r="G595" i="2"/>
  <c r="E596" i="2" s="1"/>
  <c r="D595" i="2" l="1"/>
  <c r="G596" i="2"/>
  <c r="E597" i="2" s="1"/>
  <c r="K595" i="2"/>
  <c r="I596" i="2" s="1"/>
  <c r="G597" i="2" l="1"/>
  <c r="E598" i="2" s="1"/>
  <c r="K596" i="2"/>
  <c r="I597" i="2" s="1"/>
  <c r="D596" i="2"/>
  <c r="K597" i="2" l="1"/>
  <c r="I598" i="2" s="1"/>
  <c r="D597" i="2"/>
  <c r="G598" i="2"/>
  <c r="E599" i="2" s="1"/>
  <c r="D598" i="2" l="1"/>
  <c r="G599" i="2"/>
  <c r="E600" i="2" s="1"/>
  <c r="K598" i="2"/>
  <c r="I599" i="2" s="1"/>
  <c r="K599" i="2" l="1"/>
  <c r="I600" i="2" s="1"/>
  <c r="D599" i="2"/>
  <c r="G600" i="2"/>
  <c r="E601" i="2" s="1"/>
  <c r="D600" i="2" l="1"/>
  <c r="G601" i="2"/>
  <c r="E602" i="2" s="1"/>
  <c r="K600" i="2"/>
  <c r="I601" i="2" s="1"/>
  <c r="K601" i="2" l="1"/>
  <c r="I602" i="2" s="1"/>
  <c r="D601" i="2"/>
  <c r="G602" i="2"/>
  <c r="E603" i="2" s="1"/>
  <c r="G603" i="2" l="1"/>
  <c r="E604" i="2" s="1"/>
  <c r="K602" i="2"/>
  <c r="I603" i="2" s="1"/>
  <c r="D602" i="2"/>
  <c r="K603" i="2" l="1"/>
  <c r="I604" i="2" s="1"/>
  <c r="D603" i="2"/>
  <c r="G604" i="2"/>
  <c r="E605" i="2" s="1"/>
  <c r="K604" i="2" l="1"/>
  <c r="I605" i="2" s="1"/>
  <c r="D604" i="2"/>
  <c r="G605" i="2"/>
  <c r="E606" i="2" s="1"/>
  <c r="K605" i="2" l="1"/>
  <c r="I606" i="2" s="1"/>
  <c r="D605" i="2"/>
  <c r="G606" i="2"/>
  <c r="E607" i="2" s="1"/>
  <c r="D606" i="2" l="1"/>
  <c r="G607" i="2"/>
  <c r="E608" i="2" s="1"/>
  <c r="K606" i="2"/>
  <c r="I607" i="2" s="1"/>
  <c r="K607" i="2" l="1"/>
  <c r="I608" i="2" s="1"/>
  <c r="D607" i="2"/>
  <c r="G608" i="2"/>
  <c r="E609" i="2" s="1"/>
  <c r="D608" i="2" l="1"/>
  <c r="G609" i="2"/>
  <c r="E610" i="2" s="1"/>
  <c r="K608" i="2"/>
  <c r="I609" i="2" s="1"/>
  <c r="K609" i="2" l="1"/>
  <c r="I610" i="2" s="1"/>
  <c r="D609" i="2"/>
  <c r="G610" i="2"/>
  <c r="E611" i="2" s="1"/>
  <c r="D610" i="2" l="1"/>
  <c r="G611" i="2"/>
  <c r="E612" i="2" s="1"/>
  <c r="K610" i="2"/>
  <c r="I611" i="2" s="1"/>
  <c r="K611" i="2" l="1"/>
  <c r="I612" i="2" s="1"/>
  <c r="D611" i="2"/>
  <c r="G612" i="2"/>
  <c r="E613" i="2" s="1"/>
  <c r="G613" i="2" l="1"/>
  <c r="E614" i="2" s="1"/>
  <c r="K612" i="2"/>
  <c r="I613" i="2" s="1"/>
  <c r="D612" i="2"/>
  <c r="K613" i="2" l="1"/>
  <c r="I614" i="2" s="1"/>
  <c r="D613" i="2"/>
  <c r="G614" i="2"/>
  <c r="E615" i="2" s="1"/>
  <c r="D614" i="2" l="1"/>
  <c r="G615" i="2"/>
  <c r="E616" i="2" s="1"/>
  <c r="K614" i="2"/>
  <c r="I615" i="2" s="1"/>
  <c r="K615" i="2" l="1"/>
  <c r="I616" i="2" s="1"/>
  <c r="D615" i="2"/>
  <c r="G616" i="2"/>
  <c r="E617" i="2" s="1"/>
  <c r="D616" i="2" l="1"/>
  <c r="G617" i="2"/>
  <c r="E618" i="2" s="1"/>
  <c r="K616" i="2"/>
  <c r="I617" i="2" s="1"/>
  <c r="K617" i="2" l="1"/>
  <c r="I618" i="2" s="1"/>
  <c r="D617" i="2"/>
  <c r="G618" i="2"/>
  <c r="E619" i="2" s="1"/>
  <c r="K618" i="2" l="1"/>
  <c r="I619" i="2" s="1"/>
  <c r="D618" i="2"/>
  <c r="G619" i="2"/>
  <c r="E620" i="2" s="1"/>
  <c r="D619" i="2" l="1"/>
  <c r="G620" i="2"/>
  <c r="E621" i="2" s="1"/>
  <c r="K619" i="2"/>
  <c r="I620" i="2" s="1"/>
  <c r="K620" i="2" l="1"/>
  <c r="I621" i="2" s="1"/>
  <c r="D620" i="2"/>
  <c r="G621" i="2"/>
  <c r="E622" i="2" s="1"/>
  <c r="D621" i="2" l="1"/>
  <c r="G622" i="2"/>
  <c r="E623" i="2" s="1"/>
  <c r="K621" i="2"/>
  <c r="I622" i="2" s="1"/>
  <c r="K622" i="2" l="1"/>
  <c r="I623" i="2" s="1"/>
  <c r="D622" i="2"/>
  <c r="G623" i="2"/>
  <c r="E624" i="2" s="1"/>
  <c r="D623" i="2" l="1"/>
  <c r="G624" i="2"/>
  <c r="E625" i="2" s="1"/>
  <c r="K623" i="2"/>
  <c r="I624" i="2" s="1"/>
  <c r="K624" i="2" l="1"/>
  <c r="I625" i="2" s="1"/>
  <c r="D624" i="2"/>
  <c r="G625" i="2"/>
  <c r="E626" i="2" s="1"/>
  <c r="D625" i="2" l="1"/>
  <c r="G626" i="2"/>
  <c r="E627" i="2" s="1"/>
  <c r="K625" i="2"/>
  <c r="I626" i="2" s="1"/>
  <c r="K626" i="2" l="1"/>
  <c r="I627" i="2" s="1"/>
  <c r="D626" i="2"/>
  <c r="G627" i="2"/>
  <c r="E628" i="2" s="1"/>
  <c r="D627" i="2" l="1"/>
  <c r="G628" i="2"/>
  <c r="E629" i="2" s="1"/>
  <c r="K627" i="2"/>
  <c r="I628" i="2" s="1"/>
  <c r="K628" i="2" l="1"/>
  <c r="I629" i="2" s="1"/>
  <c r="D628" i="2"/>
  <c r="G629" i="2"/>
  <c r="E630" i="2" s="1"/>
  <c r="D629" i="2" l="1"/>
  <c r="G630" i="2"/>
  <c r="E631" i="2" s="1"/>
  <c r="K629" i="2"/>
  <c r="I630" i="2" s="1"/>
  <c r="K630" i="2" l="1"/>
  <c r="I631" i="2" s="1"/>
  <c r="D630" i="2"/>
  <c r="G631" i="2"/>
  <c r="E632" i="2" s="1"/>
  <c r="D631" i="2" l="1"/>
  <c r="G632" i="2"/>
  <c r="E633" i="2" s="1"/>
  <c r="K631" i="2"/>
  <c r="I632" i="2" s="1"/>
  <c r="K632" i="2" l="1"/>
  <c r="I633" i="2" s="1"/>
  <c r="D632" i="2"/>
  <c r="G633" i="2"/>
  <c r="E634" i="2" s="1"/>
  <c r="D633" i="2" l="1"/>
  <c r="G634" i="2"/>
  <c r="E635" i="2" s="1"/>
  <c r="K633" i="2"/>
  <c r="I634" i="2" s="1"/>
  <c r="K634" i="2" l="1"/>
  <c r="I635" i="2" s="1"/>
  <c r="D634" i="2"/>
  <c r="G635" i="2"/>
  <c r="E636" i="2" s="1"/>
  <c r="D635" i="2" l="1"/>
  <c r="G636" i="2"/>
  <c r="E637" i="2" s="1"/>
  <c r="K635" i="2"/>
  <c r="I636" i="2" s="1"/>
  <c r="K636" i="2" l="1"/>
  <c r="I637" i="2" s="1"/>
  <c r="D636" i="2"/>
  <c r="G637" i="2"/>
  <c r="E638" i="2" s="1"/>
  <c r="D637" i="2" l="1"/>
  <c r="G638" i="2"/>
  <c r="E639" i="2" s="1"/>
  <c r="K637" i="2"/>
  <c r="I638" i="2" s="1"/>
  <c r="K638" i="2" l="1"/>
  <c r="I639" i="2" s="1"/>
  <c r="D638" i="2"/>
  <c r="G639" i="2"/>
  <c r="E640" i="2" s="1"/>
  <c r="K639" i="2" l="1"/>
  <c r="I640" i="2" s="1"/>
  <c r="D639" i="2"/>
  <c r="G640" i="2"/>
  <c r="E641" i="2" s="1"/>
  <c r="K640" i="2" l="1"/>
  <c r="I641" i="2" s="1"/>
  <c r="D640" i="2"/>
  <c r="G641" i="2"/>
  <c r="E642" i="2" s="1"/>
  <c r="D641" i="2" l="1"/>
  <c r="G642" i="2"/>
  <c r="E643" i="2" s="1"/>
  <c r="K641" i="2"/>
  <c r="I642" i="2" s="1"/>
  <c r="K642" i="2" l="1"/>
  <c r="I643" i="2" s="1"/>
  <c r="D642" i="2"/>
  <c r="G643" i="2"/>
  <c r="E644" i="2" s="1"/>
  <c r="D643" i="2" l="1"/>
  <c r="G644" i="2"/>
  <c r="E645" i="2" s="1"/>
  <c r="K643" i="2"/>
  <c r="I644" i="2" s="1"/>
  <c r="K644" i="2" l="1"/>
  <c r="I645" i="2" s="1"/>
  <c r="D644" i="2"/>
  <c r="G645" i="2"/>
  <c r="E646" i="2" s="1"/>
  <c r="K645" i="2" l="1"/>
  <c r="I646" i="2" s="1"/>
  <c r="D645" i="2"/>
  <c r="G646" i="2"/>
  <c r="E647" i="2" s="1"/>
  <c r="D646" i="2" l="1"/>
  <c r="G647" i="2"/>
  <c r="E648" i="2" s="1"/>
  <c r="K646" i="2"/>
  <c r="I647" i="2" s="1"/>
  <c r="K647" i="2" l="1"/>
  <c r="I648" i="2" s="1"/>
  <c r="D647" i="2"/>
  <c r="G648" i="2"/>
  <c r="E649" i="2" s="1"/>
  <c r="D648" i="2" l="1"/>
  <c r="G649" i="2"/>
  <c r="E650" i="2" s="1"/>
  <c r="K648" i="2"/>
  <c r="I649" i="2" s="1"/>
  <c r="K649" i="2" l="1"/>
  <c r="I650" i="2" s="1"/>
  <c r="D649" i="2"/>
  <c r="G650" i="2"/>
  <c r="E651" i="2" s="1"/>
  <c r="D650" i="2" l="1"/>
  <c r="G651" i="2"/>
  <c r="E652" i="2" s="1"/>
  <c r="K650" i="2"/>
  <c r="I651" i="2" s="1"/>
  <c r="K651" i="2" l="1"/>
  <c r="I652" i="2" s="1"/>
  <c r="D651" i="2"/>
  <c r="G652" i="2"/>
  <c r="E653" i="2" s="1"/>
  <c r="K652" i="2" l="1"/>
  <c r="I653" i="2" s="1"/>
  <c r="D652" i="2"/>
  <c r="G653" i="2"/>
  <c r="E654" i="2" s="1"/>
  <c r="D653" i="2" l="1"/>
  <c r="G654" i="2"/>
  <c r="E655" i="2" s="1"/>
  <c r="K653" i="2"/>
  <c r="I654" i="2" s="1"/>
  <c r="K654" i="2" l="1"/>
  <c r="I655" i="2" s="1"/>
  <c r="D654" i="2"/>
  <c r="G655" i="2"/>
  <c r="E656" i="2" s="1"/>
  <c r="K655" i="2" l="1"/>
  <c r="I656" i="2" s="1"/>
  <c r="D655" i="2"/>
  <c r="G656" i="2"/>
  <c r="E657" i="2" s="1"/>
  <c r="K656" i="2" l="1"/>
  <c r="I657" i="2" s="1"/>
  <c r="D656" i="2"/>
  <c r="G657" i="2"/>
  <c r="E658" i="2" s="1"/>
  <c r="K657" i="2" l="1"/>
  <c r="I658" i="2" s="1"/>
  <c r="D657" i="2"/>
  <c r="G658" i="2"/>
  <c r="E659" i="2" s="1"/>
  <c r="D658" i="2" l="1"/>
  <c r="G659" i="2"/>
  <c r="E660" i="2" s="1"/>
  <c r="K658" i="2"/>
  <c r="I659" i="2" s="1"/>
  <c r="K659" i="2" l="1"/>
  <c r="I660" i="2" s="1"/>
  <c r="D659" i="2"/>
  <c r="G660" i="2"/>
  <c r="E661" i="2" s="1"/>
  <c r="D660" i="2" l="1"/>
  <c r="G661" i="2"/>
  <c r="E662" i="2" s="1"/>
  <c r="K660" i="2"/>
  <c r="I661" i="2" s="1"/>
  <c r="K661" i="2" l="1"/>
  <c r="I662" i="2" s="1"/>
  <c r="D661" i="2"/>
  <c r="G662" i="2"/>
  <c r="E663" i="2" s="1"/>
  <c r="K662" i="2" l="1"/>
  <c r="I663" i="2" s="1"/>
  <c r="D662" i="2"/>
  <c r="G663" i="2"/>
  <c r="E664" i="2" s="1"/>
  <c r="K663" i="2" l="1"/>
  <c r="I664" i="2" s="1"/>
  <c r="D663" i="2"/>
  <c r="G664" i="2"/>
  <c r="E665" i="2" s="1"/>
  <c r="K664" i="2" l="1"/>
  <c r="I665" i="2" s="1"/>
  <c r="D664" i="2"/>
  <c r="G665" i="2"/>
  <c r="E666" i="2" s="1"/>
  <c r="D665" i="2" l="1"/>
  <c r="G666" i="2"/>
  <c r="E667" i="2" s="1"/>
  <c r="K665" i="2"/>
  <c r="I666" i="2" s="1"/>
  <c r="K666" i="2" l="1"/>
  <c r="I667" i="2" s="1"/>
  <c r="D666" i="2"/>
  <c r="G667" i="2"/>
  <c r="E668" i="2" s="1"/>
  <c r="K667" i="2" l="1"/>
  <c r="I668" i="2" s="1"/>
  <c r="D667" i="2"/>
  <c r="G668" i="2"/>
  <c r="E669" i="2" s="1"/>
  <c r="D668" i="2" l="1"/>
  <c r="G669" i="2"/>
  <c r="E670" i="2" s="1"/>
  <c r="K668" i="2"/>
  <c r="I669" i="2" s="1"/>
  <c r="K669" i="2" l="1"/>
  <c r="I670" i="2" s="1"/>
  <c r="D669" i="2"/>
  <c r="G670" i="2"/>
  <c r="E671" i="2" s="1"/>
  <c r="K670" i="2" l="1"/>
  <c r="I671" i="2" s="1"/>
  <c r="D670" i="2"/>
  <c r="G671" i="2"/>
  <c r="E672" i="2" s="1"/>
  <c r="K671" i="2" l="1"/>
  <c r="I672" i="2" s="1"/>
  <c r="D671" i="2"/>
  <c r="G672" i="2"/>
  <c r="E673" i="2" s="1"/>
  <c r="D672" i="2" l="1"/>
  <c r="G673" i="2"/>
  <c r="E674" i="2" s="1"/>
  <c r="K672" i="2"/>
  <c r="I673" i="2" s="1"/>
  <c r="D673" i="2" s="1"/>
  <c r="K673" i="2" l="1"/>
  <c r="I674" i="2" s="1"/>
  <c r="G674" i="2"/>
  <c r="E675" i="2" s="1"/>
  <c r="G675" i="2" l="1"/>
  <c r="E676" i="2" s="1"/>
  <c r="K674" i="2"/>
  <c r="I675" i="2" s="1"/>
  <c r="D674" i="2"/>
  <c r="K675" i="2" l="1"/>
  <c r="I676" i="2" s="1"/>
  <c r="D675" i="2"/>
  <c r="G676" i="2"/>
  <c r="E677" i="2" s="1"/>
  <c r="D676" i="2" l="1"/>
  <c r="G677" i="2"/>
  <c r="E678" i="2" s="1"/>
  <c r="K676" i="2"/>
  <c r="I677" i="2" s="1"/>
  <c r="K677" i="2" l="1"/>
  <c r="I678" i="2" s="1"/>
  <c r="D677" i="2"/>
  <c r="G678" i="2"/>
  <c r="E679" i="2" s="1"/>
  <c r="K678" i="2" l="1"/>
  <c r="I679" i="2" s="1"/>
  <c r="D678" i="2"/>
  <c r="G679" i="2"/>
  <c r="E680" i="2" s="1"/>
  <c r="K679" i="2" l="1"/>
  <c r="I680" i="2" s="1"/>
  <c r="D679" i="2"/>
  <c r="G680" i="2"/>
  <c r="E681" i="2" s="1"/>
  <c r="G681" i="2" l="1"/>
  <c r="E682" i="2" s="1"/>
  <c r="K680" i="2"/>
  <c r="I681" i="2" s="1"/>
  <c r="D680" i="2"/>
  <c r="K681" i="2" l="1"/>
  <c r="I682" i="2" s="1"/>
  <c r="D681" i="2"/>
  <c r="G682" i="2"/>
  <c r="E683" i="2" s="1"/>
  <c r="G683" i="2" l="1"/>
  <c r="E684" i="2" s="1"/>
  <c r="K682" i="2"/>
  <c r="I683" i="2" s="1"/>
  <c r="D682" i="2"/>
  <c r="K683" i="2" l="1"/>
  <c r="I684" i="2" s="1"/>
  <c r="D683" i="2"/>
  <c r="G684" i="2"/>
  <c r="E685" i="2" s="1"/>
  <c r="G685" i="2" l="1"/>
  <c r="E686" i="2" s="1"/>
  <c r="K684" i="2"/>
  <c r="I685" i="2" s="1"/>
  <c r="D684" i="2"/>
  <c r="K685" i="2" l="1"/>
  <c r="I686" i="2" s="1"/>
  <c r="D685" i="2"/>
  <c r="G686" i="2"/>
  <c r="E687" i="2" s="1"/>
  <c r="G687" i="2" l="1"/>
  <c r="E688" i="2" s="1"/>
  <c r="K686" i="2"/>
  <c r="I687" i="2" s="1"/>
  <c r="D686" i="2"/>
  <c r="K687" i="2" l="1"/>
  <c r="I688" i="2" s="1"/>
  <c r="D687" i="2"/>
  <c r="G688" i="2"/>
  <c r="E689" i="2" s="1"/>
  <c r="G689" i="2" l="1"/>
  <c r="E690" i="2" s="1"/>
  <c r="K688" i="2"/>
  <c r="I689" i="2" s="1"/>
  <c r="D688" i="2"/>
  <c r="K689" i="2" l="1"/>
  <c r="I690" i="2" s="1"/>
  <c r="D689" i="2"/>
  <c r="G690" i="2"/>
  <c r="E691" i="2" s="1"/>
  <c r="G691" i="2" l="1"/>
  <c r="E692" i="2" s="1"/>
  <c r="K690" i="2"/>
  <c r="I691" i="2" s="1"/>
  <c r="D690" i="2"/>
  <c r="K691" i="2" l="1"/>
  <c r="I692" i="2" s="1"/>
  <c r="D691" i="2"/>
  <c r="G692" i="2"/>
  <c r="E693" i="2" s="1"/>
  <c r="G693" i="2" l="1"/>
  <c r="E694" i="2" s="1"/>
  <c r="K692" i="2"/>
  <c r="I693" i="2" s="1"/>
  <c r="D692" i="2"/>
  <c r="K693" i="2" l="1"/>
  <c r="I694" i="2" s="1"/>
  <c r="D693" i="2"/>
  <c r="G694" i="2"/>
  <c r="E695" i="2" s="1"/>
  <c r="G695" i="2" l="1"/>
  <c r="E696" i="2" s="1"/>
  <c r="K694" i="2"/>
  <c r="I695" i="2" s="1"/>
  <c r="D694" i="2"/>
  <c r="K695" i="2" l="1"/>
  <c r="I696" i="2" s="1"/>
  <c r="D695" i="2"/>
  <c r="G696" i="2"/>
  <c r="E697" i="2" s="1"/>
  <c r="G697" i="2" l="1"/>
  <c r="E698" i="2" s="1"/>
  <c r="K696" i="2"/>
  <c r="I697" i="2" s="1"/>
  <c r="D696" i="2"/>
  <c r="K697" i="2" l="1"/>
  <c r="I698" i="2" s="1"/>
  <c r="D697" i="2"/>
  <c r="G698" i="2"/>
  <c r="E699" i="2" s="1"/>
  <c r="G699" i="2" l="1"/>
  <c r="E700" i="2" s="1"/>
  <c r="K698" i="2"/>
  <c r="I699" i="2" s="1"/>
  <c r="D698" i="2"/>
  <c r="K699" i="2" l="1"/>
  <c r="I700" i="2" s="1"/>
  <c r="D699" i="2"/>
  <c r="G700" i="2"/>
  <c r="E701" i="2" s="1"/>
  <c r="G701" i="2" l="1"/>
  <c r="E702" i="2" s="1"/>
  <c r="K700" i="2"/>
  <c r="I701" i="2" s="1"/>
  <c r="D700" i="2"/>
  <c r="K701" i="2" l="1"/>
  <c r="I702" i="2" s="1"/>
  <c r="D701" i="2"/>
  <c r="G702" i="2"/>
  <c r="E703" i="2" s="1"/>
  <c r="G703" i="2" l="1"/>
  <c r="E704" i="2" s="1"/>
  <c r="K702" i="2"/>
  <c r="I703" i="2" s="1"/>
  <c r="D702" i="2"/>
  <c r="K703" i="2" l="1"/>
  <c r="I704" i="2" s="1"/>
  <c r="D703" i="2"/>
  <c r="G704" i="2"/>
  <c r="E705" i="2" s="1"/>
  <c r="G705" i="2" l="1"/>
  <c r="E706" i="2" s="1"/>
  <c r="K704" i="2"/>
  <c r="I705" i="2" s="1"/>
  <c r="D704" i="2"/>
  <c r="K705" i="2" l="1"/>
  <c r="I706" i="2" s="1"/>
  <c r="D705" i="2"/>
  <c r="G706" i="2"/>
  <c r="E707" i="2" s="1"/>
  <c r="K706" i="2" l="1"/>
  <c r="I707" i="2" s="1"/>
  <c r="D706" i="2"/>
  <c r="G707" i="2"/>
  <c r="E708" i="2" s="1"/>
  <c r="G708" i="2" l="1"/>
  <c r="E709" i="2" s="1"/>
  <c r="K707" i="2"/>
  <c r="I708" i="2" s="1"/>
  <c r="D707" i="2"/>
  <c r="K708" i="2" l="1"/>
  <c r="I709" i="2" s="1"/>
  <c r="D708" i="2"/>
  <c r="G709" i="2"/>
  <c r="E710" i="2" s="1"/>
  <c r="G710" i="2" l="1"/>
  <c r="E711" i="2" s="1"/>
  <c r="K709" i="2"/>
  <c r="I710" i="2" s="1"/>
  <c r="D709" i="2"/>
  <c r="K710" i="2" l="1"/>
  <c r="I711" i="2" s="1"/>
  <c r="D710" i="2"/>
  <c r="G711" i="2"/>
  <c r="E712" i="2" s="1"/>
  <c r="G712" i="2" l="1"/>
  <c r="E713" i="2" s="1"/>
  <c r="K711" i="2"/>
  <c r="I712" i="2" s="1"/>
  <c r="D711" i="2"/>
  <c r="K712" i="2" l="1"/>
  <c r="I713" i="2" s="1"/>
  <c r="D712" i="2"/>
  <c r="G713" i="2"/>
  <c r="E714" i="2" s="1"/>
  <c r="G714" i="2" l="1"/>
  <c r="E715" i="2" s="1"/>
  <c r="K713" i="2"/>
  <c r="I714" i="2" s="1"/>
  <c r="D713" i="2"/>
  <c r="K714" i="2" l="1"/>
  <c r="I715" i="2" s="1"/>
  <c r="D714" i="2"/>
  <c r="G715" i="2"/>
  <c r="E716" i="2" s="1"/>
  <c r="G716" i="2" l="1"/>
  <c r="E717" i="2" s="1"/>
  <c r="K715" i="2"/>
  <c r="I716" i="2" s="1"/>
  <c r="D715" i="2"/>
  <c r="K716" i="2" l="1"/>
  <c r="I717" i="2" s="1"/>
  <c r="D716" i="2"/>
  <c r="G717" i="2"/>
  <c r="E718" i="2" s="1"/>
  <c r="G718" i="2" l="1"/>
  <c r="E719" i="2" s="1"/>
  <c r="K717" i="2"/>
  <c r="I718" i="2" s="1"/>
  <c r="D717" i="2"/>
  <c r="K718" i="2" l="1"/>
  <c r="I719" i="2" s="1"/>
  <c r="D718" i="2"/>
  <c r="G719" i="2"/>
  <c r="E720" i="2" s="1"/>
  <c r="G720" i="2" l="1"/>
  <c r="E721" i="2" s="1"/>
  <c r="K719" i="2"/>
  <c r="I720" i="2" s="1"/>
  <c r="D719" i="2"/>
  <c r="K720" i="2" l="1"/>
  <c r="I721" i="2" s="1"/>
  <c r="D720" i="2"/>
  <c r="G721" i="2"/>
  <c r="E722" i="2" s="1"/>
  <c r="G722" i="2" l="1"/>
  <c r="E723" i="2" s="1"/>
  <c r="K721" i="2"/>
  <c r="I722" i="2" s="1"/>
  <c r="D721" i="2"/>
  <c r="K722" i="2" l="1"/>
  <c r="I723" i="2" s="1"/>
  <c r="D722" i="2"/>
  <c r="G723" i="2"/>
  <c r="E724" i="2" s="1"/>
  <c r="G724" i="2" l="1"/>
  <c r="E725" i="2" s="1"/>
  <c r="K723" i="2"/>
  <c r="I724" i="2" s="1"/>
  <c r="D723" i="2"/>
  <c r="K724" i="2" l="1"/>
  <c r="I725" i="2" s="1"/>
  <c r="D724" i="2"/>
  <c r="G725" i="2"/>
  <c r="E726" i="2" s="1"/>
  <c r="G726" i="2" l="1"/>
  <c r="E727" i="2" s="1"/>
  <c r="K725" i="2"/>
  <c r="I726" i="2" s="1"/>
  <c r="D725" i="2"/>
  <c r="K726" i="2" l="1"/>
  <c r="I727" i="2" s="1"/>
  <c r="D726" i="2"/>
  <c r="G727" i="2"/>
  <c r="E728" i="2" s="1"/>
  <c r="G728" i="2" l="1"/>
  <c r="E729" i="2" s="1"/>
  <c r="K727" i="2"/>
  <c r="I728" i="2" s="1"/>
  <c r="D727" i="2"/>
  <c r="K728" i="2" l="1"/>
  <c r="I729" i="2" s="1"/>
  <c r="D728" i="2"/>
  <c r="G729" i="2"/>
  <c r="E730" i="2" s="1"/>
  <c r="G730" i="2" l="1"/>
  <c r="E731" i="2" s="1"/>
  <c r="K729" i="2"/>
  <c r="I730" i="2" s="1"/>
  <c r="D729" i="2"/>
  <c r="K730" i="2" l="1"/>
  <c r="I731" i="2" s="1"/>
  <c r="D730" i="2"/>
  <c r="G731" i="2"/>
  <c r="E732" i="2" s="1"/>
  <c r="G732" i="2" l="1"/>
  <c r="E733" i="2" s="1"/>
  <c r="K731" i="2"/>
  <c r="I732" i="2" s="1"/>
  <c r="D731" i="2"/>
  <c r="K732" i="2" l="1"/>
  <c r="I733" i="2" s="1"/>
  <c r="D732" i="2"/>
  <c r="G733" i="2"/>
  <c r="E734" i="2" s="1"/>
  <c r="G734" i="2" l="1"/>
  <c r="E735" i="2" s="1"/>
  <c r="K733" i="2"/>
  <c r="I734" i="2" s="1"/>
  <c r="D733" i="2"/>
  <c r="K734" i="2" l="1"/>
  <c r="I735" i="2" s="1"/>
  <c r="D734" i="2"/>
  <c r="G735" i="2"/>
  <c r="E736" i="2" s="1"/>
  <c r="G736" i="2" l="1"/>
  <c r="E737" i="2" s="1"/>
  <c r="K735" i="2"/>
  <c r="I736" i="2" s="1"/>
  <c r="D735" i="2"/>
  <c r="K736" i="2" l="1"/>
  <c r="I737" i="2" s="1"/>
  <c r="D736" i="2"/>
  <c r="G737" i="2"/>
  <c r="E738" i="2" s="1"/>
  <c r="G738" i="2" l="1"/>
  <c r="E739" i="2" s="1"/>
  <c r="K737" i="2"/>
  <c r="I738" i="2" s="1"/>
  <c r="D737" i="2"/>
  <c r="K738" i="2" l="1"/>
  <c r="I739" i="2" s="1"/>
  <c r="D738" i="2"/>
  <c r="G739" i="2"/>
  <c r="E740" i="2" s="1"/>
  <c r="G740" i="2" l="1"/>
  <c r="E741" i="2" s="1"/>
  <c r="K739" i="2"/>
  <c r="I740" i="2" s="1"/>
  <c r="D739" i="2"/>
  <c r="K740" i="2" l="1"/>
  <c r="I741" i="2" s="1"/>
  <c r="D740" i="2"/>
  <c r="G741" i="2"/>
  <c r="E742" i="2" s="1"/>
  <c r="G742" i="2" l="1"/>
  <c r="E743" i="2" s="1"/>
  <c r="K741" i="2"/>
  <c r="I742" i="2" s="1"/>
  <c r="D741" i="2"/>
  <c r="K742" i="2" l="1"/>
  <c r="I743" i="2" s="1"/>
  <c r="D742" i="2"/>
  <c r="G743" i="2"/>
  <c r="E744" i="2" s="1"/>
  <c r="G744" i="2" l="1"/>
  <c r="E745" i="2" s="1"/>
  <c r="K743" i="2"/>
  <c r="I744" i="2" s="1"/>
  <c r="D743" i="2"/>
  <c r="K744" i="2" l="1"/>
  <c r="I745" i="2" s="1"/>
  <c r="D744" i="2"/>
  <c r="G745" i="2"/>
  <c r="E746" i="2" s="1"/>
  <c r="G746" i="2" l="1"/>
  <c r="E747" i="2" s="1"/>
  <c r="K745" i="2"/>
  <c r="I746" i="2" s="1"/>
  <c r="D745" i="2"/>
  <c r="K746" i="2" l="1"/>
  <c r="I747" i="2" s="1"/>
  <c r="D746" i="2"/>
  <c r="G747" i="2"/>
  <c r="E748" i="2" s="1"/>
  <c r="G748" i="2" l="1"/>
  <c r="E749" i="2" s="1"/>
  <c r="K747" i="2"/>
  <c r="I748" i="2" s="1"/>
  <c r="D747" i="2"/>
  <c r="K748" i="2" l="1"/>
  <c r="I749" i="2" s="1"/>
  <c r="D748" i="2"/>
  <c r="G749" i="2"/>
  <c r="E750" i="2" s="1"/>
  <c r="G750" i="2" l="1"/>
  <c r="E751" i="2" s="1"/>
  <c r="K749" i="2"/>
  <c r="I750" i="2" s="1"/>
  <c r="D749" i="2"/>
  <c r="K750" i="2" l="1"/>
  <c r="I751" i="2" s="1"/>
  <c r="D750" i="2"/>
  <c r="G751" i="2"/>
  <c r="E752" i="2" s="1"/>
  <c r="G752" i="2" l="1"/>
  <c r="E753" i="2" s="1"/>
  <c r="K751" i="2"/>
  <c r="I752" i="2" s="1"/>
  <c r="D751" i="2"/>
  <c r="K752" i="2" l="1"/>
  <c r="I753" i="2" s="1"/>
  <c r="D752" i="2"/>
  <c r="G753" i="2"/>
  <c r="E754" i="2" s="1"/>
  <c r="G754" i="2" l="1"/>
  <c r="E755" i="2" s="1"/>
  <c r="K753" i="2"/>
  <c r="I754" i="2" s="1"/>
  <c r="D753" i="2"/>
  <c r="K754" i="2" l="1"/>
  <c r="I755" i="2" s="1"/>
  <c r="D754" i="2"/>
  <c r="G755" i="2"/>
  <c r="E756" i="2" s="1"/>
  <c r="G756" i="2" l="1"/>
  <c r="E757" i="2" s="1"/>
  <c r="K755" i="2"/>
  <c r="I756" i="2" s="1"/>
  <c r="D755" i="2"/>
  <c r="K756" i="2" l="1"/>
  <c r="I757" i="2" s="1"/>
  <c r="D756" i="2"/>
  <c r="G757" i="2"/>
  <c r="E758" i="2" s="1"/>
  <c r="G758" i="2" l="1"/>
  <c r="E759" i="2" s="1"/>
  <c r="K757" i="2"/>
  <c r="I758" i="2" s="1"/>
  <c r="D757" i="2"/>
  <c r="K758" i="2" l="1"/>
  <c r="I759" i="2" s="1"/>
  <c r="D758" i="2"/>
  <c r="G759" i="2"/>
  <c r="E760" i="2" s="1"/>
  <c r="G760" i="2" l="1"/>
  <c r="E761" i="2" s="1"/>
  <c r="K759" i="2"/>
  <c r="I760" i="2" s="1"/>
  <c r="D759" i="2"/>
  <c r="K760" i="2" l="1"/>
  <c r="I761" i="2" s="1"/>
  <c r="D760" i="2"/>
  <c r="G761" i="2"/>
  <c r="E762" i="2" s="1"/>
  <c r="G762" i="2" l="1"/>
  <c r="E763" i="2" s="1"/>
  <c r="K761" i="2"/>
  <c r="I762" i="2" s="1"/>
  <c r="D761" i="2"/>
  <c r="K762" i="2" l="1"/>
  <c r="I763" i="2" s="1"/>
  <c r="D762" i="2"/>
  <c r="G763" i="2"/>
  <c r="E764" i="2" s="1"/>
  <c r="G764" i="2" l="1"/>
  <c r="E765" i="2" s="1"/>
  <c r="K763" i="2"/>
  <c r="I764" i="2" s="1"/>
  <c r="D763" i="2"/>
  <c r="K764" i="2" l="1"/>
  <c r="I765" i="2" s="1"/>
  <c r="G765" i="2"/>
  <c r="E766" i="2" s="1"/>
  <c r="D764" i="2"/>
  <c r="G766" i="2" l="1"/>
  <c r="E767" i="2" s="1"/>
  <c r="K765" i="2"/>
  <c r="I766" i="2" s="1"/>
  <c r="D765" i="2"/>
  <c r="K766" i="2" l="1"/>
  <c r="I767" i="2" s="1"/>
  <c r="G767" i="2"/>
  <c r="E768" i="2" s="1"/>
  <c r="D766" i="2"/>
  <c r="G768" i="2" l="1"/>
  <c r="E769" i="2" s="1"/>
  <c r="K767" i="2"/>
  <c r="I768" i="2" s="1"/>
  <c r="D767" i="2"/>
  <c r="K768" i="2" l="1"/>
  <c r="I769" i="2" s="1"/>
  <c r="D768" i="2"/>
  <c r="G769" i="2"/>
  <c r="E770" i="2" s="1"/>
  <c r="G770" i="2" l="1"/>
  <c r="E771" i="2" s="1"/>
  <c r="K769" i="2"/>
  <c r="I770" i="2" s="1"/>
  <c r="D769" i="2"/>
  <c r="K770" i="2" l="1"/>
  <c r="I771" i="2" s="1"/>
  <c r="D770" i="2"/>
  <c r="G771" i="2"/>
  <c r="E772" i="2" s="1"/>
  <c r="G772" i="2" l="1"/>
  <c r="E773" i="2" s="1"/>
  <c r="K771" i="2"/>
  <c r="I772" i="2" s="1"/>
  <c r="D771" i="2"/>
  <c r="K772" i="2" l="1"/>
  <c r="I773" i="2" s="1"/>
  <c r="D772" i="2"/>
  <c r="G773" i="2"/>
  <c r="E774" i="2" s="1"/>
  <c r="G774" i="2" l="1"/>
  <c r="E775" i="2" s="1"/>
  <c r="K773" i="2"/>
  <c r="I774" i="2" s="1"/>
  <c r="D773" i="2"/>
  <c r="K774" i="2" l="1"/>
  <c r="I775" i="2" s="1"/>
  <c r="D774" i="2"/>
  <c r="G775" i="2"/>
  <c r="E776" i="2" s="1"/>
  <c r="G776" i="2" l="1"/>
  <c r="E777" i="2" s="1"/>
  <c r="K775" i="2"/>
  <c r="I776" i="2" s="1"/>
  <c r="D775" i="2"/>
  <c r="K776" i="2" l="1"/>
  <c r="I777" i="2" s="1"/>
  <c r="D776" i="2"/>
  <c r="G777" i="2"/>
  <c r="E778" i="2" s="1"/>
  <c r="G778" i="2" l="1"/>
  <c r="E779" i="2" s="1"/>
  <c r="K777" i="2"/>
  <c r="I778" i="2" s="1"/>
  <c r="D777" i="2"/>
  <c r="K778" i="2" l="1"/>
  <c r="I779" i="2" s="1"/>
  <c r="D778" i="2"/>
  <c r="G779" i="2"/>
  <c r="E780" i="2" s="1"/>
  <c r="G780" i="2" l="1"/>
  <c r="E781" i="2" s="1"/>
  <c r="K779" i="2"/>
  <c r="I780" i="2" s="1"/>
  <c r="D779" i="2"/>
  <c r="K780" i="2" l="1"/>
  <c r="I781" i="2" s="1"/>
  <c r="D780" i="2"/>
  <c r="G781" i="2"/>
  <c r="E782" i="2" s="1"/>
  <c r="G782" i="2" l="1"/>
  <c r="E783" i="2" s="1"/>
  <c r="K781" i="2"/>
  <c r="I782" i="2" s="1"/>
  <c r="D781" i="2"/>
  <c r="K782" i="2" l="1"/>
  <c r="I783" i="2" s="1"/>
  <c r="D782" i="2"/>
  <c r="G783" i="2"/>
  <c r="E784" i="2" s="1"/>
  <c r="G784" i="2" l="1"/>
  <c r="E785" i="2" s="1"/>
  <c r="K783" i="2"/>
  <c r="I784" i="2" s="1"/>
  <c r="D783" i="2"/>
  <c r="K784" i="2" l="1"/>
  <c r="I785" i="2" s="1"/>
  <c r="D784" i="2"/>
  <c r="G785" i="2"/>
  <c r="E786" i="2" s="1"/>
  <c r="G786" i="2" l="1"/>
  <c r="E787" i="2" s="1"/>
  <c r="K785" i="2"/>
  <c r="I786" i="2" s="1"/>
  <c r="D785" i="2"/>
  <c r="K786" i="2" l="1"/>
  <c r="I787" i="2" s="1"/>
  <c r="G787" i="2"/>
  <c r="E788" i="2" s="1"/>
  <c r="D786" i="2"/>
  <c r="G788" i="2" l="1"/>
  <c r="E789" i="2" s="1"/>
  <c r="K787" i="2"/>
  <c r="I788" i="2" s="1"/>
  <c r="D787" i="2"/>
  <c r="K788" i="2" l="1"/>
  <c r="I789" i="2" s="1"/>
  <c r="D788" i="2"/>
  <c r="G789" i="2"/>
  <c r="E790" i="2" s="1"/>
  <c r="G790" i="2" l="1"/>
  <c r="E791" i="2" s="1"/>
  <c r="K789" i="2"/>
  <c r="I790" i="2" s="1"/>
  <c r="D789" i="2"/>
  <c r="K790" i="2" l="1"/>
  <c r="I791" i="2" s="1"/>
  <c r="D790" i="2"/>
  <c r="G791" i="2"/>
  <c r="E792" i="2" s="1"/>
  <c r="G792" i="2" l="1"/>
  <c r="E793" i="2" s="1"/>
  <c r="K791" i="2"/>
  <c r="I792" i="2" s="1"/>
  <c r="D791" i="2"/>
  <c r="K792" i="2" l="1"/>
  <c r="I793" i="2" s="1"/>
  <c r="D792" i="2"/>
  <c r="G793" i="2"/>
  <c r="E794" i="2" s="1"/>
  <c r="G794" i="2" l="1"/>
  <c r="E795" i="2" s="1"/>
  <c r="K793" i="2"/>
  <c r="I794" i="2" s="1"/>
  <c r="D793" i="2"/>
  <c r="K794" i="2" l="1"/>
  <c r="I795" i="2" s="1"/>
  <c r="G795" i="2"/>
  <c r="E796" i="2" s="1"/>
  <c r="D794" i="2"/>
  <c r="G796" i="2" l="1"/>
  <c r="E797" i="2" s="1"/>
  <c r="K795" i="2"/>
  <c r="I796" i="2" s="1"/>
  <c r="D795" i="2"/>
  <c r="K796" i="2" l="1"/>
  <c r="I797" i="2" s="1"/>
  <c r="D796" i="2"/>
  <c r="G797" i="2"/>
  <c r="E798" i="2" s="1"/>
  <c r="G798" i="2" l="1"/>
  <c r="E799" i="2" s="1"/>
  <c r="K797" i="2"/>
  <c r="I798" i="2" s="1"/>
  <c r="D797" i="2"/>
  <c r="K798" i="2" l="1"/>
  <c r="I799" i="2" s="1"/>
  <c r="D798" i="2"/>
  <c r="G799" i="2"/>
  <c r="E800" i="2" s="1"/>
  <c r="G800" i="2" l="1"/>
  <c r="E801" i="2" s="1"/>
  <c r="K799" i="2"/>
  <c r="I800" i="2" s="1"/>
  <c r="D799" i="2"/>
  <c r="K800" i="2" l="1"/>
  <c r="I801" i="2" s="1"/>
  <c r="D800" i="2"/>
  <c r="G801" i="2"/>
  <c r="E802" i="2" s="1"/>
  <c r="G802" i="2" l="1"/>
  <c r="E803" i="2" s="1"/>
  <c r="K801" i="2"/>
  <c r="I802" i="2" s="1"/>
  <c r="D801" i="2"/>
  <c r="K802" i="2" l="1"/>
  <c r="I803" i="2" s="1"/>
  <c r="D802" i="2"/>
  <c r="G803" i="2"/>
  <c r="E804" i="2" s="1"/>
  <c r="G804" i="2" l="1"/>
  <c r="E805" i="2" s="1"/>
  <c r="K803" i="2"/>
  <c r="I804" i="2" s="1"/>
  <c r="D803" i="2"/>
  <c r="K804" i="2" l="1"/>
  <c r="I805" i="2" s="1"/>
  <c r="D804" i="2"/>
  <c r="G805" i="2"/>
  <c r="E806" i="2" s="1"/>
  <c r="G806" i="2" l="1"/>
  <c r="E807" i="2" s="1"/>
  <c r="K805" i="2"/>
  <c r="I806" i="2" s="1"/>
  <c r="D805" i="2"/>
  <c r="K806" i="2" l="1"/>
  <c r="I807" i="2" s="1"/>
  <c r="D806" i="2"/>
  <c r="G807" i="2"/>
  <c r="E808" i="2" s="1"/>
  <c r="G808" i="2" l="1"/>
  <c r="E809" i="2" s="1"/>
  <c r="K807" i="2"/>
  <c r="I808" i="2" s="1"/>
  <c r="D807" i="2"/>
  <c r="K808" i="2" l="1"/>
  <c r="I809" i="2" s="1"/>
  <c r="D808" i="2"/>
  <c r="G809" i="2"/>
  <c r="E810" i="2" s="1"/>
  <c r="G810" i="2" l="1"/>
  <c r="E811" i="2" s="1"/>
  <c r="K809" i="2"/>
  <c r="I810" i="2" s="1"/>
  <c r="D809" i="2"/>
  <c r="K810" i="2" l="1"/>
  <c r="I811" i="2" s="1"/>
  <c r="D810" i="2"/>
  <c r="G811" i="2"/>
  <c r="E812" i="2" s="1"/>
  <c r="G812" i="2" l="1"/>
  <c r="E813" i="2" s="1"/>
  <c r="K811" i="2"/>
  <c r="I812" i="2" s="1"/>
  <c r="D811" i="2"/>
  <c r="K812" i="2" l="1"/>
  <c r="I813" i="2" s="1"/>
  <c r="D812" i="2"/>
  <c r="G813" i="2"/>
  <c r="E814" i="2" s="1"/>
  <c r="G814" i="2" l="1"/>
  <c r="E815" i="2" s="1"/>
  <c r="K813" i="2"/>
  <c r="I814" i="2" s="1"/>
  <c r="D813" i="2"/>
  <c r="K814" i="2" l="1"/>
  <c r="I815" i="2" s="1"/>
  <c r="D814" i="2"/>
  <c r="G815" i="2"/>
  <c r="E816" i="2" s="1"/>
  <c r="G816" i="2" l="1"/>
  <c r="E817" i="2" s="1"/>
  <c r="K815" i="2"/>
  <c r="I816" i="2" s="1"/>
  <c r="D815" i="2"/>
  <c r="K816" i="2" l="1"/>
  <c r="I817" i="2" s="1"/>
  <c r="D816" i="2"/>
  <c r="G817" i="2"/>
  <c r="E818" i="2" s="1"/>
  <c r="G818" i="2" l="1"/>
  <c r="E819" i="2" s="1"/>
  <c r="K817" i="2"/>
  <c r="I818" i="2" s="1"/>
  <c r="D817" i="2"/>
  <c r="K818" i="2" l="1"/>
  <c r="I819" i="2" s="1"/>
  <c r="D818" i="2"/>
  <c r="G819" i="2"/>
  <c r="E820" i="2" s="1"/>
  <c r="G820" i="2" l="1"/>
  <c r="E821" i="2" s="1"/>
  <c r="K819" i="2"/>
  <c r="I820" i="2" s="1"/>
  <c r="D819" i="2"/>
  <c r="K820" i="2" l="1"/>
  <c r="I821" i="2" s="1"/>
  <c r="D820" i="2"/>
  <c r="G821" i="2"/>
  <c r="E822" i="2" s="1"/>
  <c r="G822" i="2" l="1"/>
  <c r="E823" i="2" s="1"/>
  <c r="K821" i="2"/>
  <c r="I822" i="2" s="1"/>
  <c r="D821" i="2"/>
  <c r="K822" i="2" l="1"/>
  <c r="I823" i="2" s="1"/>
  <c r="D822" i="2"/>
  <c r="G823" i="2"/>
  <c r="E824" i="2" s="1"/>
  <c r="G824" i="2" l="1"/>
  <c r="E825" i="2" s="1"/>
  <c r="K823" i="2"/>
  <c r="I824" i="2" s="1"/>
  <c r="D823" i="2"/>
  <c r="K824" i="2" l="1"/>
  <c r="I825" i="2" s="1"/>
  <c r="D824" i="2"/>
  <c r="G825" i="2"/>
  <c r="E826" i="2" s="1"/>
  <c r="G826" i="2" l="1"/>
  <c r="E827" i="2" s="1"/>
  <c r="K825" i="2"/>
  <c r="I826" i="2" s="1"/>
  <c r="D825" i="2"/>
  <c r="K826" i="2" l="1"/>
  <c r="I827" i="2" s="1"/>
  <c r="D826" i="2"/>
  <c r="G827" i="2"/>
  <c r="E828" i="2" s="1"/>
  <c r="G828" i="2" l="1"/>
  <c r="E829" i="2" s="1"/>
  <c r="K827" i="2"/>
  <c r="I828" i="2" s="1"/>
  <c r="D827" i="2"/>
  <c r="K828" i="2" l="1"/>
  <c r="I829" i="2" s="1"/>
  <c r="G829" i="2"/>
  <c r="E830" i="2" s="1"/>
  <c r="D828" i="2"/>
  <c r="G830" i="2" l="1"/>
  <c r="E831" i="2" s="1"/>
  <c r="K829" i="2"/>
  <c r="I830" i="2" s="1"/>
  <c r="D829" i="2"/>
  <c r="K830" i="2" l="1"/>
  <c r="I831" i="2" s="1"/>
  <c r="D830" i="2"/>
  <c r="G831" i="2"/>
  <c r="E832" i="2" s="1"/>
  <c r="G832" i="2" l="1"/>
  <c r="E833" i="2" s="1"/>
  <c r="K831" i="2"/>
  <c r="I832" i="2" s="1"/>
  <c r="D831" i="2"/>
  <c r="K832" i="2" l="1"/>
  <c r="I833" i="2" s="1"/>
  <c r="D832" i="2"/>
  <c r="G833" i="2"/>
  <c r="E834" i="2" s="1"/>
  <c r="G834" i="2" l="1"/>
  <c r="E835" i="2" s="1"/>
  <c r="K833" i="2"/>
  <c r="I834" i="2" s="1"/>
  <c r="D833" i="2"/>
  <c r="K834" i="2" l="1"/>
  <c r="I835" i="2" s="1"/>
  <c r="D834" i="2"/>
  <c r="G835" i="2"/>
  <c r="E836" i="2" s="1"/>
  <c r="G836" i="2" l="1"/>
  <c r="E837" i="2" s="1"/>
  <c r="K835" i="2"/>
  <c r="I836" i="2" s="1"/>
  <c r="D835" i="2"/>
  <c r="K836" i="2" l="1"/>
  <c r="I837" i="2" s="1"/>
  <c r="D836" i="2"/>
  <c r="G837" i="2"/>
  <c r="E838" i="2" s="1"/>
  <c r="G838" i="2" l="1"/>
  <c r="E839" i="2" s="1"/>
  <c r="K837" i="2"/>
  <c r="I838" i="2" s="1"/>
  <c r="D837" i="2"/>
  <c r="K838" i="2" l="1"/>
  <c r="I839" i="2" s="1"/>
  <c r="D838" i="2"/>
  <c r="G839" i="2"/>
  <c r="E840" i="2" s="1"/>
  <c r="G840" i="2" l="1"/>
  <c r="E841" i="2" s="1"/>
  <c r="K839" i="2"/>
  <c r="I840" i="2" s="1"/>
  <c r="D839" i="2"/>
  <c r="K840" i="2" l="1"/>
  <c r="I841" i="2" s="1"/>
  <c r="D840" i="2"/>
  <c r="G841" i="2"/>
  <c r="E842" i="2" s="1"/>
  <c r="G842" i="2" l="1"/>
  <c r="E843" i="2" s="1"/>
  <c r="K841" i="2"/>
  <c r="I842" i="2" s="1"/>
  <c r="D841" i="2"/>
  <c r="K842" i="2" l="1"/>
  <c r="I843" i="2" s="1"/>
  <c r="D842" i="2"/>
  <c r="G843" i="2"/>
  <c r="E844" i="2" s="1"/>
  <c r="G844" i="2" l="1"/>
  <c r="E845" i="2" s="1"/>
  <c r="K843" i="2"/>
  <c r="I844" i="2" s="1"/>
  <c r="D843" i="2"/>
  <c r="K844" i="2" l="1"/>
  <c r="I845" i="2" s="1"/>
  <c r="D844" i="2"/>
  <c r="G845" i="2"/>
  <c r="E846" i="2" s="1"/>
  <c r="G846" i="2" l="1"/>
  <c r="E847" i="2" s="1"/>
  <c r="K845" i="2"/>
  <c r="I846" i="2" s="1"/>
  <c r="D845" i="2"/>
  <c r="K846" i="2" l="1"/>
  <c r="I847" i="2" s="1"/>
  <c r="D846" i="2"/>
  <c r="G847" i="2"/>
  <c r="E848" i="2" s="1"/>
  <c r="G848" i="2" l="1"/>
  <c r="E849" i="2" s="1"/>
  <c r="K847" i="2"/>
  <c r="I848" i="2" s="1"/>
  <c r="D847" i="2"/>
  <c r="K848" i="2" l="1"/>
  <c r="I849" i="2" s="1"/>
  <c r="D848" i="2"/>
  <c r="G849" i="2"/>
  <c r="E850" i="2" s="1"/>
  <c r="G850" i="2" l="1"/>
  <c r="E851" i="2" s="1"/>
  <c r="K849" i="2"/>
  <c r="I850" i="2" s="1"/>
  <c r="D849" i="2"/>
  <c r="K850" i="2" l="1"/>
  <c r="I851" i="2" s="1"/>
  <c r="D850" i="2"/>
  <c r="G851" i="2"/>
  <c r="E852" i="2" s="1"/>
  <c r="G852" i="2" l="1"/>
  <c r="E853" i="2" s="1"/>
  <c r="K851" i="2"/>
  <c r="I852" i="2" s="1"/>
  <c r="D851" i="2"/>
  <c r="K852" i="2" l="1"/>
  <c r="I853" i="2" s="1"/>
  <c r="D852" i="2"/>
  <c r="G853" i="2"/>
  <c r="E854" i="2" s="1"/>
  <c r="G854" i="2" l="1"/>
  <c r="E855" i="2" s="1"/>
  <c r="K853" i="2"/>
  <c r="I854" i="2" s="1"/>
  <c r="D853" i="2"/>
  <c r="G855" i="2" l="1"/>
  <c r="E856" i="2" s="1"/>
  <c r="K854" i="2"/>
  <c r="I855" i="2" s="1"/>
  <c r="D854" i="2"/>
  <c r="G856" i="2" l="1"/>
  <c r="E857" i="2" s="1"/>
  <c r="K855" i="2"/>
  <c r="I856" i="2" s="1"/>
  <c r="D855" i="2"/>
  <c r="K856" i="2" l="1"/>
  <c r="I857" i="2" s="1"/>
  <c r="D856" i="2"/>
  <c r="G857" i="2"/>
  <c r="E858" i="2" s="1"/>
  <c r="G858" i="2" l="1"/>
  <c r="E859" i="2" s="1"/>
  <c r="K857" i="2"/>
  <c r="I858" i="2" s="1"/>
  <c r="D857" i="2"/>
  <c r="K858" i="2" l="1"/>
  <c r="I859" i="2" s="1"/>
  <c r="D858" i="2"/>
  <c r="G859" i="2"/>
  <c r="E860" i="2" s="1"/>
  <c r="G860" i="2" l="1"/>
  <c r="E861" i="2" s="1"/>
  <c r="K859" i="2"/>
  <c r="I860" i="2" s="1"/>
  <c r="D859" i="2"/>
  <c r="K860" i="2" l="1"/>
  <c r="I861" i="2" s="1"/>
  <c r="D860" i="2"/>
  <c r="G861" i="2"/>
  <c r="E862" i="2" s="1"/>
  <c r="G862" i="2" l="1"/>
  <c r="E863" i="2" s="1"/>
  <c r="K861" i="2"/>
  <c r="I862" i="2" s="1"/>
  <c r="D861" i="2"/>
  <c r="K862" i="2" l="1"/>
  <c r="I863" i="2" s="1"/>
  <c r="D862" i="2"/>
  <c r="G863" i="2"/>
  <c r="E864" i="2" s="1"/>
  <c r="G864" i="2" l="1"/>
  <c r="E865" i="2" s="1"/>
  <c r="K863" i="2"/>
  <c r="I864" i="2" s="1"/>
  <c r="D863" i="2"/>
  <c r="K864" i="2" l="1"/>
  <c r="I865" i="2" s="1"/>
  <c r="D864" i="2"/>
  <c r="G865" i="2"/>
  <c r="E866" i="2" s="1"/>
  <c r="G866" i="2" l="1"/>
  <c r="E867" i="2" s="1"/>
  <c r="K865" i="2"/>
  <c r="I866" i="2" s="1"/>
  <c r="D865" i="2"/>
  <c r="K866" i="2" l="1"/>
  <c r="I867" i="2" s="1"/>
  <c r="D866" i="2"/>
  <c r="G867" i="2"/>
  <c r="E868" i="2" s="1"/>
  <c r="G868" i="2" l="1"/>
  <c r="E869" i="2" s="1"/>
  <c r="K867" i="2"/>
  <c r="I868" i="2" s="1"/>
  <c r="D867" i="2"/>
  <c r="K868" i="2" l="1"/>
  <c r="I869" i="2" s="1"/>
  <c r="D868" i="2"/>
  <c r="G869" i="2"/>
  <c r="E870" i="2" s="1"/>
  <c r="G870" i="2" l="1"/>
  <c r="E871" i="2" s="1"/>
  <c r="K869" i="2"/>
  <c r="I870" i="2" s="1"/>
  <c r="D869" i="2"/>
  <c r="K870" i="2" l="1"/>
  <c r="I871" i="2" s="1"/>
  <c r="D870" i="2"/>
  <c r="G871" i="2"/>
  <c r="E872" i="2" s="1"/>
  <c r="G872" i="2" l="1"/>
  <c r="E873" i="2" s="1"/>
  <c r="K871" i="2"/>
  <c r="I872" i="2" s="1"/>
  <c r="D871" i="2"/>
  <c r="K872" i="2" l="1"/>
  <c r="I873" i="2" s="1"/>
  <c r="D872" i="2"/>
  <c r="G873" i="2"/>
  <c r="E874" i="2" s="1"/>
  <c r="G874" i="2" l="1"/>
  <c r="E875" i="2" s="1"/>
  <c r="K873" i="2"/>
  <c r="I874" i="2" s="1"/>
  <c r="D873" i="2"/>
  <c r="K874" i="2" l="1"/>
  <c r="I875" i="2" s="1"/>
  <c r="D874" i="2"/>
  <c r="G875" i="2"/>
  <c r="E876" i="2" s="1"/>
  <c r="G876" i="2" l="1"/>
  <c r="E877" i="2" s="1"/>
  <c r="K875" i="2"/>
  <c r="I876" i="2" s="1"/>
  <c r="D875" i="2"/>
  <c r="K876" i="2" l="1"/>
  <c r="I877" i="2" s="1"/>
  <c r="D876" i="2"/>
  <c r="G877" i="2"/>
  <c r="E878" i="2" s="1"/>
  <c r="G878" i="2" l="1"/>
  <c r="E879" i="2" s="1"/>
  <c r="K877" i="2"/>
  <c r="I878" i="2" s="1"/>
  <c r="D877" i="2"/>
  <c r="K878" i="2" l="1"/>
  <c r="I879" i="2" s="1"/>
  <c r="D878" i="2"/>
  <c r="G879" i="2"/>
  <c r="E880" i="2" s="1"/>
  <c r="G880" i="2" l="1"/>
  <c r="E881" i="2" s="1"/>
  <c r="K879" i="2"/>
  <c r="I880" i="2" s="1"/>
  <c r="D879" i="2"/>
  <c r="K880" i="2" l="1"/>
  <c r="I881" i="2" s="1"/>
  <c r="D880" i="2"/>
  <c r="G881" i="2"/>
  <c r="E882" i="2" s="1"/>
  <c r="G882" i="2" l="1"/>
  <c r="E883" i="2" s="1"/>
  <c r="K881" i="2"/>
  <c r="I882" i="2" s="1"/>
  <c r="D881" i="2"/>
  <c r="K882" i="2" l="1"/>
  <c r="I883" i="2" s="1"/>
  <c r="D882" i="2"/>
  <c r="G883" i="2"/>
  <c r="E884" i="2" s="1"/>
  <c r="G884" i="2" l="1"/>
  <c r="E885" i="2" s="1"/>
  <c r="K883" i="2"/>
  <c r="I884" i="2" s="1"/>
  <c r="D883" i="2"/>
  <c r="K884" i="2" l="1"/>
  <c r="I885" i="2" s="1"/>
  <c r="D884" i="2"/>
  <c r="G885" i="2"/>
  <c r="E886" i="2" s="1"/>
  <c r="G886" i="2" l="1"/>
  <c r="E887" i="2" s="1"/>
  <c r="K885" i="2"/>
  <c r="I886" i="2" s="1"/>
  <c r="D885" i="2"/>
  <c r="K886" i="2" l="1"/>
  <c r="I887" i="2" s="1"/>
  <c r="D886" i="2"/>
  <c r="G887" i="2"/>
  <c r="E888" i="2" s="1"/>
  <c r="G888" i="2" l="1"/>
  <c r="E889" i="2" s="1"/>
  <c r="K887" i="2"/>
  <c r="I888" i="2" s="1"/>
  <c r="D887" i="2"/>
  <c r="K888" i="2" l="1"/>
  <c r="I889" i="2" s="1"/>
  <c r="D888" i="2"/>
  <c r="G889" i="2"/>
  <c r="E890" i="2" s="1"/>
  <c r="G890" i="2" l="1"/>
  <c r="E891" i="2" s="1"/>
  <c r="K889" i="2"/>
  <c r="I890" i="2" s="1"/>
  <c r="D889" i="2"/>
  <c r="K890" i="2" l="1"/>
  <c r="I891" i="2" s="1"/>
  <c r="D890" i="2"/>
  <c r="G891" i="2"/>
  <c r="E892" i="2" s="1"/>
  <c r="G892" i="2" l="1"/>
  <c r="E893" i="2" s="1"/>
  <c r="K891" i="2"/>
  <c r="I892" i="2" s="1"/>
  <c r="D891" i="2"/>
  <c r="K892" i="2" l="1"/>
  <c r="I893" i="2" s="1"/>
  <c r="G893" i="2"/>
  <c r="E894" i="2" s="1"/>
  <c r="D892" i="2"/>
  <c r="G894" i="2" l="1"/>
  <c r="E895" i="2" s="1"/>
  <c r="K893" i="2"/>
  <c r="I894" i="2" s="1"/>
  <c r="D893" i="2"/>
  <c r="K894" i="2" l="1"/>
  <c r="I895" i="2" s="1"/>
  <c r="D894" i="2"/>
  <c r="G895" i="2"/>
  <c r="E896" i="2" s="1"/>
  <c r="G896" i="2" l="1"/>
  <c r="E897" i="2" s="1"/>
  <c r="K895" i="2"/>
  <c r="I896" i="2" s="1"/>
  <c r="D895" i="2"/>
  <c r="K896" i="2" l="1"/>
  <c r="I897" i="2" s="1"/>
  <c r="D896" i="2"/>
  <c r="G897" i="2"/>
  <c r="E898" i="2" s="1"/>
  <c r="G898" i="2" l="1"/>
  <c r="E899" i="2" s="1"/>
  <c r="K897" i="2"/>
  <c r="I898" i="2" s="1"/>
  <c r="D897" i="2"/>
  <c r="K898" i="2" l="1"/>
  <c r="I899" i="2" s="1"/>
  <c r="D898" i="2"/>
  <c r="G899" i="2"/>
  <c r="E900" i="2" s="1"/>
  <c r="G900" i="2" l="1"/>
  <c r="E901" i="2" s="1"/>
  <c r="K899" i="2"/>
  <c r="I900" i="2" s="1"/>
  <c r="D899" i="2"/>
  <c r="K900" i="2" l="1"/>
  <c r="I901" i="2" s="1"/>
  <c r="D900" i="2"/>
  <c r="G901" i="2"/>
  <c r="E902" i="2" s="1"/>
  <c r="G902" i="2" l="1"/>
  <c r="E903" i="2" s="1"/>
  <c r="K901" i="2"/>
  <c r="I902" i="2" s="1"/>
  <c r="D901" i="2"/>
  <c r="K902" i="2" l="1"/>
  <c r="I903" i="2" s="1"/>
  <c r="D902" i="2"/>
  <c r="G903" i="2"/>
  <c r="E904" i="2" s="1"/>
  <c r="G904" i="2" l="1"/>
  <c r="E905" i="2" s="1"/>
  <c r="K903" i="2"/>
  <c r="I904" i="2" s="1"/>
  <c r="D903" i="2"/>
  <c r="K904" i="2" l="1"/>
  <c r="I905" i="2" s="1"/>
  <c r="D904" i="2"/>
  <c r="G905" i="2"/>
  <c r="E906" i="2" s="1"/>
  <c r="G906" i="2" l="1"/>
  <c r="E907" i="2" s="1"/>
  <c r="K905" i="2"/>
  <c r="I906" i="2" s="1"/>
  <c r="D905" i="2"/>
  <c r="K906" i="2" l="1"/>
  <c r="I907" i="2" s="1"/>
  <c r="D906" i="2"/>
  <c r="G907" i="2"/>
  <c r="E908" i="2" s="1"/>
  <c r="G908" i="2" l="1"/>
  <c r="E909" i="2" s="1"/>
  <c r="K907" i="2"/>
  <c r="I908" i="2" s="1"/>
  <c r="D907" i="2"/>
  <c r="K908" i="2" l="1"/>
  <c r="I909" i="2" s="1"/>
  <c r="D908" i="2"/>
  <c r="G909" i="2"/>
  <c r="E910" i="2" s="1"/>
  <c r="G910" i="2" l="1"/>
  <c r="E911" i="2" s="1"/>
  <c r="K909" i="2"/>
  <c r="I910" i="2" s="1"/>
  <c r="D909" i="2"/>
  <c r="K910" i="2" l="1"/>
  <c r="I911" i="2" s="1"/>
  <c r="D910" i="2"/>
  <c r="G911" i="2"/>
  <c r="E912" i="2" s="1"/>
  <c r="G912" i="2" l="1"/>
  <c r="E913" i="2" s="1"/>
  <c r="K911" i="2"/>
  <c r="I912" i="2" s="1"/>
  <c r="D911" i="2"/>
  <c r="K912" i="2" l="1"/>
  <c r="I913" i="2" s="1"/>
  <c r="D912" i="2"/>
  <c r="G913" i="2"/>
  <c r="E914" i="2" s="1"/>
  <c r="G914" i="2" l="1"/>
  <c r="E915" i="2" s="1"/>
  <c r="K913" i="2"/>
  <c r="I914" i="2" s="1"/>
  <c r="D913" i="2"/>
  <c r="K914" i="2" l="1"/>
  <c r="I915" i="2" s="1"/>
  <c r="D914" i="2"/>
  <c r="G915" i="2"/>
  <c r="E916" i="2" s="1"/>
  <c r="G916" i="2" l="1"/>
  <c r="E917" i="2" s="1"/>
  <c r="K915" i="2"/>
  <c r="I916" i="2" s="1"/>
  <c r="D915" i="2"/>
  <c r="K916" i="2" l="1"/>
  <c r="I917" i="2" s="1"/>
  <c r="D916" i="2"/>
  <c r="G917" i="2"/>
  <c r="E918" i="2" s="1"/>
  <c r="G918" i="2" l="1"/>
  <c r="E919" i="2" s="1"/>
  <c r="K917" i="2"/>
  <c r="I918" i="2" s="1"/>
  <c r="D917" i="2"/>
  <c r="K918" i="2" l="1"/>
  <c r="I919" i="2" s="1"/>
  <c r="D918" i="2"/>
  <c r="G919" i="2"/>
  <c r="E920" i="2" s="1"/>
  <c r="G920" i="2" l="1"/>
  <c r="E921" i="2" s="1"/>
  <c r="K919" i="2"/>
  <c r="I920" i="2" s="1"/>
  <c r="D919" i="2"/>
  <c r="K920" i="2" l="1"/>
  <c r="I921" i="2" s="1"/>
  <c r="D920" i="2"/>
  <c r="G921" i="2"/>
  <c r="E922" i="2" s="1"/>
  <c r="G922" i="2" l="1"/>
  <c r="E923" i="2" s="1"/>
  <c r="K921" i="2"/>
  <c r="I922" i="2" s="1"/>
  <c r="D921" i="2"/>
  <c r="K922" i="2" l="1"/>
  <c r="I923" i="2" s="1"/>
  <c r="D922" i="2"/>
  <c r="G923" i="2"/>
  <c r="E924" i="2" s="1"/>
  <c r="K923" i="2" l="1"/>
  <c r="I924" i="2" s="1"/>
  <c r="D923" i="2"/>
  <c r="G924" i="2"/>
  <c r="E925" i="2" s="1"/>
  <c r="G925" i="2" l="1"/>
  <c r="E926" i="2" s="1"/>
  <c r="K924" i="2"/>
  <c r="I925" i="2" s="1"/>
  <c r="D924" i="2"/>
  <c r="G926" i="2" l="1"/>
  <c r="E927" i="2" s="1"/>
  <c r="K925" i="2"/>
  <c r="I926" i="2" s="1"/>
  <c r="D925" i="2"/>
  <c r="K926" i="2" l="1"/>
  <c r="I927" i="2" s="1"/>
  <c r="D926" i="2"/>
  <c r="G927" i="2"/>
  <c r="E928" i="2" s="1"/>
  <c r="G928" i="2" l="1"/>
  <c r="E929" i="2" s="1"/>
  <c r="K927" i="2"/>
  <c r="I928" i="2" s="1"/>
  <c r="D927" i="2"/>
  <c r="G929" i="2" l="1"/>
  <c r="E930" i="2" s="1"/>
  <c r="K928" i="2"/>
  <c r="I929" i="2" s="1"/>
  <c r="D928" i="2"/>
  <c r="K929" i="2" l="1"/>
  <c r="I930" i="2" s="1"/>
  <c r="D929" i="2"/>
  <c r="G930" i="2"/>
  <c r="E931" i="2" s="1"/>
  <c r="G931" i="2" l="1"/>
  <c r="E932" i="2" s="1"/>
  <c r="K930" i="2"/>
  <c r="I931" i="2" s="1"/>
  <c r="D930" i="2"/>
  <c r="K931" i="2" l="1"/>
  <c r="I932" i="2" s="1"/>
  <c r="D931" i="2"/>
  <c r="G932" i="2"/>
  <c r="E933" i="2" s="1"/>
  <c r="G933" i="2" l="1"/>
  <c r="E934" i="2" s="1"/>
  <c r="K932" i="2"/>
  <c r="I933" i="2" s="1"/>
  <c r="D932" i="2"/>
  <c r="K933" i="2" l="1"/>
  <c r="I934" i="2" s="1"/>
  <c r="D933" i="2"/>
  <c r="G934" i="2"/>
  <c r="E935" i="2" s="1"/>
  <c r="G935" i="2" l="1"/>
  <c r="E936" i="2" s="1"/>
  <c r="K934" i="2"/>
  <c r="I935" i="2" s="1"/>
  <c r="D934" i="2"/>
  <c r="K935" i="2" l="1"/>
  <c r="I936" i="2" s="1"/>
  <c r="D935" i="2"/>
  <c r="G936" i="2"/>
  <c r="E937" i="2" s="1"/>
  <c r="G937" i="2" l="1"/>
  <c r="E938" i="2" s="1"/>
  <c r="K936" i="2"/>
  <c r="I937" i="2" s="1"/>
  <c r="D936" i="2"/>
  <c r="G938" i="2" l="1"/>
  <c r="E939" i="2" s="1"/>
  <c r="K937" i="2"/>
  <c r="I938" i="2" s="1"/>
  <c r="D937" i="2"/>
  <c r="K938" i="2" l="1"/>
  <c r="I939" i="2" s="1"/>
  <c r="D938" i="2"/>
  <c r="G939" i="2"/>
  <c r="E940" i="2" s="1"/>
  <c r="G940" i="2" l="1"/>
  <c r="E941" i="2" s="1"/>
  <c r="K939" i="2"/>
  <c r="I940" i="2" s="1"/>
  <c r="D939" i="2"/>
  <c r="K940" i="2" l="1"/>
  <c r="I941" i="2" s="1"/>
  <c r="D940" i="2"/>
  <c r="G941" i="2"/>
  <c r="E942" i="2" s="1"/>
  <c r="G942" i="2" l="1"/>
  <c r="E943" i="2" s="1"/>
  <c r="K941" i="2"/>
  <c r="I942" i="2" s="1"/>
  <c r="D941" i="2"/>
  <c r="K942" i="2" l="1"/>
  <c r="I943" i="2" s="1"/>
  <c r="D942" i="2"/>
  <c r="G943" i="2"/>
  <c r="E944" i="2" s="1"/>
  <c r="G944" i="2" l="1"/>
  <c r="E945" i="2" s="1"/>
  <c r="K943" i="2"/>
  <c r="I944" i="2" s="1"/>
  <c r="D943" i="2"/>
  <c r="K944" i="2" l="1"/>
  <c r="I945" i="2" s="1"/>
  <c r="D944" i="2"/>
  <c r="G945" i="2"/>
  <c r="E946" i="2" s="1"/>
  <c r="G946" i="2" l="1"/>
  <c r="E947" i="2" s="1"/>
  <c r="K945" i="2"/>
  <c r="I946" i="2" s="1"/>
  <c r="D945" i="2"/>
  <c r="K946" i="2" l="1"/>
  <c r="I947" i="2" s="1"/>
  <c r="D946" i="2"/>
  <c r="G947" i="2"/>
  <c r="E948" i="2" s="1"/>
  <c r="K947" i="2" l="1"/>
  <c r="I948" i="2" s="1"/>
  <c r="D947" i="2"/>
  <c r="G948" i="2"/>
  <c r="E949" i="2" s="1"/>
  <c r="G949" i="2" l="1"/>
  <c r="E950" i="2" s="1"/>
  <c r="K948" i="2"/>
  <c r="I949" i="2" s="1"/>
  <c r="D948" i="2"/>
  <c r="K949" i="2" l="1"/>
  <c r="I950" i="2" s="1"/>
  <c r="D949" i="2"/>
  <c r="G950" i="2"/>
  <c r="E951" i="2" s="1"/>
  <c r="G951" i="2" l="1"/>
  <c r="E952" i="2" s="1"/>
  <c r="K950" i="2"/>
  <c r="I951" i="2" s="1"/>
  <c r="D950" i="2"/>
  <c r="K951" i="2" l="1"/>
  <c r="I952" i="2" s="1"/>
  <c r="D951" i="2"/>
  <c r="G952" i="2"/>
  <c r="E953" i="2" s="1"/>
  <c r="G953" i="2" l="1"/>
  <c r="E954" i="2" s="1"/>
  <c r="K952" i="2"/>
  <c r="I953" i="2" s="1"/>
  <c r="D952" i="2"/>
  <c r="K953" i="2" l="1"/>
  <c r="I954" i="2" s="1"/>
  <c r="D953" i="2"/>
  <c r="G954" i="2"/>
  <c r="E955" i="2" s="1"/>
  <c r="G955" i="2" l="1"/>
  <c r="E956" i="2" s="1"/>
  <c r="K954" i="2"/>
  <c r="I955" i="2" s="1"/>
  <c r="D954" i="2"/>
  <c r="G956" i="2" l="1"/>
  <c r="E957" i="2" s="1"/>
  <c r="K955" i="2"/>
  <c r="I956" i="2" s="1"/>
  <c r="D955" i="2"/>
  <c r="K956" i="2" l="1"/>
  <c r="I957" i="2" s="1"/>
  <c r="D956" i="2"/>
  <c r="G957" i="2"/>
  <c r="E958" i="2" s="1"/>
  <c r="G958" i="2" l="1"/>
  <c r="E959" i="2" s="1"/>
  <c r="K957" i="2"/>
  <c r="I958" i="2" s="1"/>
  <c r="D957" i="2"/>
  <c r="K958" i="2" l="1"/>
  <c r="I959" i="2" s="1"/>
  <c r="D958" i="2"/>
  <c r="G959" i="2"/>
  <c r="E960" i="2" s="1"/>
  <c r="G960" i="2" l="1"/>
  <c r="E961" i="2" s="1"/>
  <c r="K959" i="2"/>
  <c r="I960" i="2" s="1"/>
  <c r="D959" i="2"/>
  <c r="K960" i="2" l="1"/>
  <c r="I961" i="2" s="1"/>
  <c r="D960" i="2"/>
  <c r="G961" i="2"/>
  <c r="E962" i="2" s="1"/>
  <c r="K961" i="2" l="1"/>
  <c r="I962" i="2" s="1"/>
  <c r="D961" i="2"/>
  <c r="G962" i="2"/>
  <c r="E963" i="2" s="1"/>
  <c r="G963" i="2" l="1"/>
  <c r="E964" i="2" s="1"/>
  <c r="K962" i="2"/>
  <c r="I963" i="2" s="1"/>
  <c r="D962" i="2"/>
  <c r="K963" i="2" l="1"/>
  <c r="I964" i="2" s="1"/>
  <c r="D963" i="2"/>
  <c r="G964" i="2"/>
  <c r="E965" i="2" s="1"/>
  <c r="G965" i="2" l="1"/>
  <c r="E966" i="2" s="1"/>
  <c r="K964" i="2"/>
  <c r="I965" i="2" s="1"/>
  <c r="D964" i="2"/>
  <c r="G966" i="2" l="1"/>
  <c r="E967" i="2" s="1"/>
  <c r="K965" i="2"/>
  <c r="I966" i="2" s="1"/>
  <c r="D965" i="2"/>
  <c r="K966" i="2" l="1"/>
  <c r="I967" i="2" s="1"/>
  <c r="D966" i="2"/>
  <c r="G967" i="2"/>
  <c r="E968" i="2" s="1"/>
  <c r="K967" i="2" l="1"/>
  <c r="I968" i="2" s="1"/>
  <c r="D967" i="2"/>
  <c r="G968" i="2"/>
  <c r="E969" i="2" s="1"/>
  <c r="G969" i="2" l="1"/>
  <c r="E970" i="2" s="1"/>
  <c r="K968" i="2"/>
  <c r="I969" i="2" s="1"/>
  <c r="D968" i="2"/>
  <c r="K969" i="2" l="1"/>
  <c r="I970" i="2" s="1"/>
  <c r="D969" i="2"/>
  <c r="G970" i="2"/>
  <c r="E971" i="2" s="1"/>
  <c r="G971" i="2" l="1"/>
  <c r="E972" i="2" s="1"/>
  <c r="K970" i="2"/>
  <c r="I971" i="2" s="1"/>
  <c r="D970" i="2"/>
  <c r="K971" i="2" l="1"/>
  <c r="I972" i="2" s="1"/>
  <c r="D971" i="2"/>
  <c r="G972" i="2"/>
  <c r="E973" i="2" s="1"/>
  <c r="G973" i="2" l="1"/>
  <c r="E974" i="2" s="1"/>
  <c r="K972" i="2"/>
  <c r="I973" i="2" s="1"/>
  <c r="D972" i="2"/>
  <c r="K973" i="2" l="1"/>
  <c r="I974" i="2" s="1"/>
  <c r="D973" i="2"/>
  <c r="G974" i="2"/>
  <c r="E975" i="2" s="1"/>
  <c r="G975" i="2" l="1"/>
  <c r="E976" i="2" s="1"/>
  <c r="K974" i="2"/>
  <c r="I975" i="2" s="1"/>
  <c r="D974" i="2"/>
  <c r="K975" i="2" l="1"/>
  <c r="I976" i="2" s="1"/>
  <c r="D975" i="2"/>
  <c r="G976" i="2"/>
  <c r="E977" i="2" s="1"/>
  <c r="K976" i="2" l="1"/>
  <c r="I977" i="2" s="1"/>
  <c r="D976" i="2"/>
  <c r="G977" i="2"/>
  <c r="E978" i="2" s="1"/>
  <c r="G978" i="2" l="1"/>
  <c r="E979" i="2" s="1"/>
  <c r="K977" i="2"/>
  <c r="I978" i="2" s="1"/>
  <c r="D977" i="2"/>
  <c r="K978" i="2" l="1"/>
  <c r="I979" i="2" s="1"/>
  <c r="D978" i="2"/>
  <c r="G979" i="2"/>
  <c r="E980" i="2" s="1"/>
  <c r="K979" i="2" l="1"/>
  <c r="I980" i="2" s="1"/>
  <c r="D979" i="2"/>
  <c r="G980" i="2"/>
  <c r="E981" i="2" s="1"/>
  <c r="G981" i="2" l="1"/>
  <c r="E982" i="2" s="1"/>
  <c r="K980" i="2"/>
  <c r="I981" i="2" s="1"/>
  <c r="D980" i="2"/>
  <c r="K981" i="2" l="1"/>
  <c r="I982" i="2" s="1"/>
  <c r="D981" i="2"/>
  <c r="G982" i="2"/>
  <c r="E983" i="2" s="1"/>
  <c r="G983" i="2" l="1"/>
  <c r="E984" i="2" s="1"/>
  <c r="K982" i="2"/>
  <c r="I983" i="2" s="1"/>
  <c r="D982" i="2"/>
  <c r="G984" i="2" l="1"/>
  <c r="E985" i="2" s="1"/>
  <c r="K983" i="2"/>
  <c r="I984" i="2" s="1"/>
  <c r="D983" i="2"/>
  <c r="K984" i="2" l="1"/>
  <c r="I985" i="2" s="1"/>
  <c r="D984" i="2"/>
  <c r="G985" i="2"/>
  <c r="E986" i="2" s="1"/>
  <c r="G986" i="2" l="1"/>
  <c r="E987" i="2" s="1"/>
  <c r="K985" i="2"/>
  <c r="I986" i="2" s="1"/>
  <c r="D985" i="2"/>
  <c r="K986" i="2" l="1"/>
  <c r="I987" i="2" s="1"/>
  <c r="D986" i="2"/>
  <c r="G987" i="2"/>
  <c r="E988" i="2" s="1"/>
  <c r="K987" i="2" l="1"/>
  <c r="I988" i="2" s="1"/>
  <c r="D987" i="2"/>
  <c r="G988" i="2"/>
  <c r="E989" i="2" s="1"/>
  <c r="K988" i="2" l="1"/>
  <c r="I989" i="2" s="1"/>
  <c r="D988" i="2"/>
  <c r="G989" i="2"/>
  <c r="E990" i="2" s="1"/>
  <c r="K989" i="2" l="1"/>
  <c r="I990" i="2" s="1"/>
  <c r="D989" i="2"/>
  <c r="G990" i="2"/>
  <c r="E991" i="2" s="1"/>
  <c r="K990" i="2" l="1"/>
  <c r="I991" i="2" s="1"/>
  <c r="D990" i="2"/>
  <c r="G991" i="2"/>
  <c r="E992" i="2" s="1"/>
  <c r="K991" i="2" l="1"/>
  <c r="I992" i="2" s="1"/>
  <c r="D991" i="2"/>
  <c r="G992" i="2"/>
  <c r="E993" i="2" s="1"/>
  <c r="K992" i="2" l="1"/>
  <c r="I993" i="2" s="1"/>
  <c r="D992" i="2"/>
  <c r="G993" i="2"/>
  <c r="E994" i="2" s="1"/>
  <c r="G994" i="2" l="1"/>
  <c r="E995" i="2" s="1"/>
  <c r="K993" i="2"/>
  <c r="I994" i="2" s="1"/>
  <c r="D993" i="2"/>
  <c r="K994" i="2" l="1"/>
  <c r="I995" i="2" s="1"/>
  <c r="D994" i="2"/>
  <c r="G995" i="2"/>
  <c r="E996" i="2" s="1"/>
  <c r="D995" i="2" l="1"/>
  <c r="K995" i="2"/>
  <c r="I996" i="2" s="1"/>
  <c r="G996" i="2"/>
  <c r="E997" i="2" s="1"/>
  <c r="K996" i="2" l="1"/>
  <c r="I997" i="2" s="1"/>
  <c r="D996" i="2"/>
  <c r="G997" i="2"/>
  <c r="E998" i="2" s="1"/>
  <c r="K997" i="2" l="1"/>
  <c r="I998" i="2" s="1"/>
  <c r="D997" i="2"/>
  <c r="G998" i="2"/>
  <c r="E999" i="2" s="1"/>
  <c r="G999" i="2" l="1"/>
  <c r="E1000" i="2" s="1"/>
  <c r="K998" i="2"/>
  <c r="I999" i="2" s="1"/>
  <c r="D998" i="2"/>
  <c r="K999" i="2" l="1"/>
  <c r="I1000" i="2" s="1"/>
  <c r="D999" i="2"/>
  <c r="G1000" i="2"/>
  <c r="E1001" i="2" s="1"/>
  <c r="G1001" i="2" l="1"/>
  <c r="E1002" i="2" s="1"/>
  <c r="K1000" i="2"/>
  <c r="I1001" i="2" s="1"/>
  <c r="D1000" i="2"/>
  <c r="K1001" i="2" l="1"/>
  <c r="I1002" i="2" s="1"/>
  <c r="D1001" i="2"/>
  <c r="G1002" i="2"/>
  <c r="E1003" i="2" s="1"/>
  <c r="G1003" i="2" l="1"/>
  <c r="E1004" i="2" s="1"/>
  <c r="K1002" i="2"/>
  <c r="I1003" i="2" s="1"/>
  <c r="D1002" i="2"/>
  <c r="K1003" i="2" l="1"/>
  <c r="I1004" i="2" s="1"/>
  <c r="D1003" i="2"/>
  <c r="G1004" i="2"/>
  <c r="E1005" i="2" s="1"/>
  <c r="G1005" i="2" l="1"/>
  <c r="E1006" i="2" s="1"/>
  <c r="K1004" i="2"/>
  <c r="I1005" i="2" s="1"/>
  <c r="D1004" i="2"/>
  <c r="K1005" i="2" l="1"/>
  <c r="I1006" i="2" s="1"/>
  <c r="D1005" i="2"/>
  <c r="G1006" i="2"/>
  <c r="E1007" i="2" s="1"/>
  <c r="G1007" i="2" l="1"/>
  <c r="E1008" i="2" s="1"/>
  <c r="K1006" i="2"/>
  <c r="I1007" i="2" s="1"/>
  <c r="D1006" i="2"/>
  <c r="K1007" i="2" l="1"/>
  <c r="I1008" i="2" s="1"/>
  <c r="D1007" i="2"/>
  <c r="G1008" i="2"/>
  <c r="E1009" i="2" s="1"/>
  <c r="G1009" i="2" l="1"/>
  <c r="E1010" i="2" s="1"/>
  <c r="K1008" i="2"/>
  <c r="I1009" i="2" s="1"/>
  <c r="D1008" i="2"/>
  <c r="G1010" i="2" l="1"/>
  <c r="E1011" i="2" s="1"/>
  <c r="K1009" i="2"/>
  <c r="I1010" i="2" s="1"/>
  <c r="D1009" i="2"/>
  <c r="G1011" i="2" l="1"/>
  <c r="E1012" i="2" s="1"/>
  <c r="K1010" i="2"/>
  <c r="I1011" i="2" s="1"/>
  <c r="D1010" i="2"/>
  <c r="K1011" i="2" l="1"/>
  <c r="I1012" i="2" s="1"/>
  <c r="D1011" i="2"/>
  <c r="G1012" i="2"/>
  <c r="E1013" i="2" s="1"/>
  <c r="G1013" i="2" l="1"/>
  <c r="E1014" i="2" s="1"/>
  <c r="K1012" i="2"/>
  <c r="I1013" i="2" s="1"/>
  <c r="D1012" i="2"/>
  <c r="K1013" i="2" l="1"/>
  <c r="I1014" i="2" s="1"/>
  <c r="D1013" i="2"/>
  <c r="G1014" i="2"/>
  <c r="E1015" i="2" s="1"/>
  <c r="G1015" i="2" l="1"/>
  <c r="E1016" i="2" s="1"/>
  <c r="K1014" i="2"/>
  <c r="I1015" i="2" s="1"/>
  <c r="D1014" i="2"/>
  <c r="K1015" i="2" l="1"/>
  <c r="I1016" i="2" s="1"/>
  <c r="D1015" i="2"/>
  <c r="G1016" i="2"/>
  <c r="E1017" i="2" s="1"/>
  <c r="G1017" i="2" l="1"/>
  <c r="E1018" i="2" s="1"/>
  <c r="K1016" i="2"/>
  <c r="I1017" i="2" s="1"/>
  <c r="D1016" i="2"/>
  <c r="K1017" i="2" l="1"/>
  <c r="I1018" i="2" s="1"/>
  <c r="D1017" i="2"/>
  <c r="G1018" i="2"/>
  <c r="E1019" i="2" s="1"/>
  <c r="G1019" i="2" l="1"/>
  <c r="E1020" i="2" s="1"/>
  <c r="K1018" i="2"/>
  <c r="I1019" i="2" s="1"/>
  <c r="D1018" i="2"/>
  <c r="K1019" i="2" l="1"/>
  <c r="I1020" i="2" s="1"/>
  <c r="D1019" i="2"/>
  <c r="G1020" i="2"/>
  <c r="E1021" i="2" s="1"/>
  <c r="G1021" i="2" l="1"/>
  <c r="E1022" i="2" s="1"/>
  <c r="K1020" i="2"/>
  <c r="I1021" i="2" s="1"/>
  <c r="D1020" i="2"/>
  <c r="K1021" i="2" l="1"/>
  <c r="I1022" i="2" s="1"/>
  <c r="D1021" i="2"/>
  <c r="G1022" i="2"/>
  <c r="E1023" i="2" s="1"/>
  <c r="G1023" i="2" l="1"/>
  <c r="E1024" i="2" s="1"/>
  <c r="K1022" i="2"/>
  <c r="I1023" i="2" s="1"/>
  <c r="D1022" i="2"/>
  <c r="K1023" i="2" l="1"/>
  <c r="I1024" i="2" s="1"/>
  <c r="D1023" i="2"/>
  <c r="G1024" i="2"/>
  <c r="E1025" i="2" s="1"/>
  <c r="G1025" i="2" l="1"/>
  <c r="E1026" i="2" s="1"/>
  <c r="K1024" i="2"/>
  <c r="I1025" i="2" s="1"/>
  <c r="D1024" i="2"/>
  <c r="K1025" i="2" l="1"/>
  <c r="I1026" i="2" s="1"/>
  <c r="D1025" i="2"/>
  <c r="G1026" i="2"/>
  <c r="E1027" i="2" s="1"/>
  <c r="G1027" i="2" l="1"/>
  <c r="E1028" i="2" s="1"/>
  <c r="K1026" i="2"/>
  <c r="I1027" i="2" s="1"/>
  <c r="D1026" i="2"/>
  <c r="K1027" i="2" l="1"/>
  <c r="I1028" i="2" s="1"/>
  <c r="D1027" i="2"/>
  <c r="G1028" i="2"/>
  <c r="E1029" i="2" s="1"/>
  <c r="G1029" i="2" l="1"/>
  <c r="E1030" i="2" s="1"/>
  <c r="K1028" i="2"/>
  <c r="I1029" i="2" s="1"/>
  <c r="D1028" i="2"/>
  <c r="K1029" i="2" l="1"/>
  <c r="I1030" i="2" s="1"/>
  <c r="D1029" i="2"/>
  <c r="G1030" i="2"/>
  <c r="E1031" i="2" s="1"/>
  <c r="G1031" i="2" l="1"/>
  <c r="E1032" i="2" s="1"/>
  <c r="K1030" i="2"/>
  <c r="I1031" i="2" s="1"/>
  <c r="D1030" i="2"/>
  <c r="K1031" i="2" l="1"/>
  <c r="I1032" i="2" s="1"/>
  <c r="D1031" i="2"/>
  <c r="G1032" i="2"/>
  <c r="E1033" i="2" s="1"/>
  <c r="G1033" i="2" l="1"/>
  <c r="E1034" i="2" s="1"/>
  <c r="K1032" i="2"/>
  <c r="I1033" i="2" s="1"/>
  <c r="D1032" i="2"/>
  <c r="K1033" i="2" l="1"/>
  <c r="I1034" i="2" s="1"/>
  <c r="D1033" i="2"/>
  <c r="G1034" i="2"/>
  <c r="E1035" i="2" s="1"/>
  <c r="G1035" i="2" l="1"/>
  <c r="E1036" i="2" s="1"/>
  <c r="K1034" i="2"/>
  <c r="I1035" i="2" s="1"/>
  <c r="D1034" i="2"/>
  <c r="K1035" i="2" l="1"/>
  <c r="I1036" i="2" s="1"/>
  <c r="D1035" i="2"/>
  <c r="G1036" i="2"/>
  <c r="E1037" i="2" s="1"/>
  <c r="G1037" i="2" l="1"/>
  <c r="E1038" i="2" s="1"/>
  <c r="K1036" i="2"/>
  <c r="I1037" i="2" s="1"/>
  <c r="D1036" i="2"/>
  <c r="K1037" i="2" l="1"/>
  <c r="I1038" i="2" s="1"/>
  <c r="D1037" i="2"/>
  <c r="G1038" i="2"/>
  <c r="E1039" i="2" s="1"/>
  <c r="G1039" i="2" l="1"/>
  <c r="E1040" i="2" s="1"/>
  <c r="K1038" i="2"/>
  <c r="I1039" i="2" s="1"/>
  <c r="D1038" i="2"/>
  <c r="K1039" i="2" l="1"/>
  <c r="I1040" i="2" s="1"/>
  <c r="D1039" i="2"/>
  <c r="G1040" i="2"/>
  <c r="E1041" i="2" s="1"/>
  <c r="G1041" i="2" l="1"/>
  <c r="E1042" i="2" s="1"/>
  <c r="K1040" i="2"/>
  <c r="I1041" i="2" s="1"/>
  <c r="D1040" i="2"/>
  <c r="K1041" i="2" l="1"/>
  <c r="I1042" i="2" s="1"/>
  <c r="D1041" i="2"/>
  <c r="G1042" i="2"/>
  <c r="E1043" i="2" s="1"/>
  <c r="G1043" i="2" l="1"/>
  <c r="E1044" i="2" s="1"/>
  <c r="K1042" i="2"/>
  <c r="I1043" i="2" s="1"/>
  <c r="D1042" i="2"/>
  <c r="K1043" i="2" l="1"/>
  <c r="I1044" i="2" s="1"/>
  <c r="D1043" i="2"/>
  <c r="G1044" i="2"/>
  <c r="E1045" i="2" s="1"/>
  <c r="G1045" i="2" l="1"/>
  <c r="E1046" i="2" s="1"/>
  <c r="K1044" i="2"/>
  <c r="I1045" i="2" s="1"/>
  <c r="D1044" i="2"/>
  <c r="K1045" i="2" l="1"/>
  <c r="I1046" i="2" s="1"/>
  <c r="D1045" i="2"/>
  <c r="G1046" i="2"/>
  <c r="E1047" i="2" s="1"/>
  <c r="G1047" i="2" l="1"/>
  <c r="E1048" i="2" s="1"/>
  <c r="K1046" i="2"/>
  <c r="I1047" i="2" s="1"/>
  <c r="D1046" i="2"/>
  <c r="K1047" i="2" l="1"/>
  <c r="I1048" i="2" s="1"/>
  <c r="D1047" i="2"/>
  <c r="G1048" i="2"/>
  <c r="E1049" i="2" s="1"/>
  <c r="G1049" i="2" l="1"/>
  <c r="E1050" i="2" s="1"/>
  <c r="K1048" i="2"/>
  <c r="I1049" i="2" s="1"/>
  <c r="D1048" i="2"/>
  <c r="K1049" i="2" l="1"/>
  <c r="I1050" i="2" s="1"/>
  <c r="D1049" i="2"/>
  <c r="G1050" i="2"/>
  <c r="E1051" i="2" s="1"/>
  <c r="G1051" i="2" l="1"/>
  <c r="E1052" i="2" s="1"/>
  <c r="K1050" i="2"/>
  <c r="I1051" i="2" s="1"/>
  <c r="D1050" i="2"/>
  <c r="K1051" i="2" l="1"/>
  <c r="I1052" i="2" s="1"/>
  <c r="D1051" i="2"/>
  <c r="G1052" i="2"/>
  <c r="E1053" i="2" s="1"/>
  <c r="G1053" i="2" l="1"/>
  <c r="E1054" i="2" s="1"/>
  <c r="K1052" i="2"/>
  <c r="I1053" i="2" s="1"/>
  <c r="D1052" i="2"/>
  <c r="K1053" i="2" l="1"/>
  <c r="I1054" i="2" s="1"/>
  <c r="D1053" i="2"/>
  <c r="G1054" i="2"/>
  <c r="E1055" i="2" s="1"/>
  <c r="G1055" i="2" l="1"/>
  <c r="E1056" i="2" s="1"/>
  <c r="K1054" i="2"/>
  <c r="I1055" i="2" s="1"/>
  <c r="D1054" i="2"/>
  <c r="K1055" i="2" l="1"/>
  <c r="I1056" i="2" s="1"/>
  <c r="D1055" i="2"/>
  <c r="G1056" i="2"/>
  <c r="E1057" i="2" s="1"/>
  <c r="G1057" i="2" l="1"/>
  <c r="E1058" i="2" s="1"/>
  <c r="K1056" i="2"/>
  <c r="I1057" i="2" s="1"/>
  <c r="D1056" i="2"/>
  <c r="K1057" i="2" l="1"/>
  <c r="I1058" i="2" s="1"/>
  <c r="D1057" i="2"/>
  <c r="G1058" i="2"/>
  <c r="E1059" i="2" s="1"/>
  <c r="G1059" i="2" l="1"/>
  <c r="E1060" i="2" s="1"/>
  <c r="K1058" i="2"/>
  <c r="I1059" i="2" s="1"/>
  <c r="D1058" i="2"/>
  <c r="K1059" i="2" l="1"/>
  <c r="I1060" i="2" s="1"/>
  <c r="D1059" i="2"/>
  <c r="G1060" i="2"/>
  <c r="E1061" i="2" s="1"/>
  <c r="G1061" i="2" l="1"/>
  <c r="E1062" i="2" s="1"/>
  <c r="K1060" i="2"/>
  <c r="I1061" i="2" s="1"/>
  <c r="D1060" i="2"/>
  <c r="K1061" i="2" l="1"/>
  <c r="I1062" i="2" s="1"/>
  <c r="D1061" i="2"/>
  <c r="G1062" i="2"/>
  <c r="E1063" i="2" s="1"/>
  <c r="G1063" i="2" l="1"/>
  <c r="E1064" i="2" s="1"/>
  <c r="K1062" i="2"/>
  <c r="I1063" i="2" s="1"/>
  <c r="D1062" i="2"/>
  <c r="K1063" i="2" l="1"/>
  <c r="I1064" i="2" s="1"/>
  <c r="D1063" i="2"/>
  <c r="G1064" i="2"/>
  <c r="E1065" i="2" s="1"/>
  <c r="G1065" i="2" l="1"/>
  <c r="E1066" i="2" s="1"/>
  <c r="K1064" i="2"/>
  <c r="I1065" i="2" s="1"/>
  <c r="D1064" i="2"/>
  <c r="K1065" i="2" l="1"/>
  <c r="I1066" i="2" s="1"/>
  <c r="D1065" i="2"/>
  <c r="G1066" i="2"/>
  <c r="E1067" i="2" s="1"/>
  <c r="G1067" i="2" l="1"/>
  <c r="E1068" i="2" s="1"/>
  <c r="K1066" i="2"/>
  <c r="I1067" i="2" s="1"/>
  <c r="D1066" i="2"/>
  <c r="K1067" i="2" l="1"/>
  <c r="I1068" i="2" s="1"/>
  <c r="D1067" i="2"/>
  <c r="G1068" i="2"/>
  <c r="E1069" i="2" s="1"/>
  <c r="G1069" i="2" l="1"/>
  <c r="E1070" i="2" s="1"/>
  <c r="K1068" i="2"/>
  <c r="I1069" i="2" s="1"/>
  <c r="D1068" i="2"/>
  <c r="K1069" i="2" l="1"/>
  <c r="I1070" i="2" s="1"/>
  <c r="D1069" i="2"/>
  <c r="G1070" i="2"/>
  <c r="E1071" i="2" s="1"/>
  <c r="G1071" i="2" l="1"/>
  <c r="E1072" i="2" s="1"/>
  <c r="K1070" i="2"/>
  <c r="I1071" i="2" s="1"/>
  <c r="D1070" i="2"/>
  <c r="K1071" i="2" l="1"/>
  <c r="I1072" i="2" s="1"/>
  <c r="D1071" i="2"/>
  <c r="G1072" i="2"/>
  <c r="E1073" i="2" s="1"/>
  <c r="G1073" i="2" l="1"/>
  <c r="E1074" i="2" s="1"/>
  <c r="K1072" i="2"/>
  <c r="I1073" i="2" s="1"/>
  <c r="D1072" i="2"/>
  <c r="K1073" i="2" l="1"/>
  <c r="I1074" i="2" s="1"/>
  <c r="D1073" i="2"/>
  <c r="G1074" i="2"/>
  <c r="E1075" i="2" s="1"/>
  <c r="G1075" i="2" l="1"/>
  <c r="E1076" i="2" s="1"/>
  <c r="K1074" i="2"/>
  <c r="I1075" i="2" s="1"/>
  <c r="D1074" i="2"/>
  <c r="K1075" i="2" l="1"/>
  <c r="I1076" i="2" s="1"/>
  <c r="D1075" i="2"/>
  <c r="G1076" i="2"/>
  <c r="E1077" i="2" s="1"/>
  <c r="G1077" i="2" l="1"/>
  <c r="E1078" i="2" s="1"/>
  <c r="K1076" i="2"/>
  <c r="I1077" i="2" s="1"/>
  <c r="D1076" i="2"/>
  <c r="K1077" i="2" l="1"/>
  <c r="I1078" i="2" s="1"/>
  <c r="D1077" i="2"/>
  <c r="G1078" i="2"/>
  <c r="E1079" i="2" s="1"/>
  <c r="G1079" i="2" l="1"/>
  <c r="E1080" i="2" s="1"/>
  <c r="K1078" i="2"/>
  <c r="I1079" i="2" s="1"/>
  <c r="D1078" i="2"/>
  <c r="K1079" i="2" l="1"/>
  <c r="I1080" i="2" s="1"/>
  <c r="D1079" i="2"/>
  <c r="G1080" i="2"/>
  <c r="E1081" i="2" s="1"/>
  <c r="G1081" i="2" l="1"/>
  <c r="E1082" i="2" s="1"/>
  <c r="K1080" i="2"/>
  <c r="I1081" i="2" s="1"/>
  <c r="D1080" i="2"/>
  <c r="K1081" i="2" l="1"/>
  <c r="I1082" i="2" s="1"/>
  <c r="D1081" i="2"/>
  <c r="G1082" i="2"/>
  <c r="E1083" i="2" s="1"/>
  <c r="G1083" i="2" l="1"/>
  <c r="E1084" i="2" s="1"/>
  <c r="K1082" i="2"/>
  <c r="I1083" i="2" s="1"/>
  <c r="D1082" i="2"/>
  <c r="K1083" i="2" l="1"/>
  <c r="I1084" i="2" s="1"/>
  <c r="D1083" i="2"/>
  <c r="G1084" i="2"/>
  <c r="E1085" i="2" s="1"/>
  <c r="G1085" i="2" l="1"/>
  <c r="E1086" i="2" s="1"/>
  <c r="K1084" i="2"/>
  <c r="I1085" i="2" s="1"/>
  <c r="D1084" i="2"/>
  <c r="K1085" i="2" l="1"/>
  <c r="I1086" i="2" s="1"/>
  <c r="D1085" i="2"/>
  <c r="G1086" i="2"/>
  <c r="E1087" i="2" s="1"/>
  <c r="G1087" i="2" l="1"/>
  <c r="E1088" i="2" s="1"/>
  <c r="K1086" i="2"/>
  <c r="I1087" i="2" s="1"/>
  <c r="D1086" i="2"/>
  <c r="K1087" i="2" l="1"/>
  <c r="I1088" i="2" s="1"/>
  <c r="D1087" i="2"/>
  <c r="G1088" i="2"/>
  <c r="E1089" i="2" s="1"/>
  <c r="G1089" i="2" l="1"/>
  <c r="E1090" i="2" s="1"/>
  <c r="K1088" i="2"/>
  <c r="I1089" i="2" s="1"/>
  <c r="D1088" i="2"/>
  <c r="K1089" i="2" l="1"/>
  <c r="I1090" i="2" s="1"/>
  <c r="D1089" i="2"/>
  <c r="G1090" i="2"/>
  <c r="E1091" i="2" s="1"/>
  <c r="G1091" i="2" l="1"/>
  <c r="E1092" i="2" s="1"/>
  <c r="K1090" i="2"/>
  <c r="I1091" i="2" s="1"/>
  <c r="D1090" i="2"/>
  <c r="K1091" i="2" l="1"/>
  <c r="I1092" i="2" s="1"/>
  <c r="D1091" i="2"/>
  <c r="G1092" i="2"/>
  <c r="E1093" i="2" s="1"/>
  <c r="G1093" i="2" l="1"/>
  <c r="E1094" i="2" s="1"/>
  <c r="K1092" i="2"/>
  <c r="I1093" i="2" s="1"/>
  <c r="D1092" i="2"/>
  <c r="K1093" i="2" l="1"/>
  <c r="I1094" i="2" s="1"/>
  <c r="D1093" i="2"/>
  <c r="G1094" i="2"/>
  <c r="E1095" i="2" s="1"/>
  <c r="G1095" i="2" l="1"/>
  <c r="E1096" i="2" s="1"/>
  <c r="K1094" i="2"/>
  <c r="I1095" i="2" s="1"/>
  <c r="D1094" i="2"/>
  <c r="K1095" i="2" l="1"/>
  <c r="I1096" i="2" s="1"/>
  <c r="D1095" i="2"/>
  <c r="G1096" i="2"/>
  <c r="E1097" i="2" s="1"/>
  <c r="G1097" i="2" l="1"/>
  <c r="E1098" i="2" s="1"/>
  <c r="K1096" i="2"/>
  <c r="I1097" i="2" s="1"/>
  <c r="D1096" i="2"/>
  <c r="K1097" i="2" l="1"/>
  <c r="I1098" i="2" s="1"/>
  <c r="D1097" i="2"/>
  <c r="G1098" i="2"/>
  <c r="E1099" i="2" s="1"/>
  <c r="G1099" i="2" l="1"/>
  <c r="E1100" i="2" s="1"/>
  <c r="K1098" i="2"/>
  <c r="I1099" i="2" s="1"/>
  <c r="D1098" i="2"/>
  <c r="K1099" i="2" l="1"/>
  <c r="I1100" i="2" s="1"/>
  <c r="D1099" i="2"/>
  <c r="G1100" i="2"/>
  <c r="E1101" i="2" s="1"/>
  <c r="G1101" i="2" l="1"/>
  <c r="E1102" i="2" s="1"/>
  <c r="K1100" i="2"/>
  <c r="I1101" i="2" s="1"/>
  <c r="D1100" i="2"/>
  <c r="K1101" i="2" l="1"/>
  <c r="I1102" i="2" s="1"/>
  <c r="D1101" i="2"/>
  <c r="G1102" i="2"/>
  <c r="E1103" i="2" s="1"/>
  <c r="G1103" i="2" l="1"/>
  <c r="E1104" i="2" s="1"/>
  <c r="K1102" i="2"/>
  <c r="I1103" i="2" s="1"/>
  <c r="D1102" i="2"/>
  <c r="K1103" i="2" l="1"/>
  <c r="I1104" i="2" s="1"/>
  <c r="D1103" i="2"/>
  <c r="G1104" i="2"/>
  <c r="E1105" i="2" s="1"/>
  <c r="G1105" i="2" l="1"/>
  <c r="E1106" i="2" s="1"/>
  <c r="K1104" i="2"/>
  <c r="I1105" i="2" s="1"/>
  <c r="D1104" i="2"/>
  <c r="K1105" i="2" l="1"/>
  <c r="I1106" i="2" s="1"/>
  <c r="D1105" i="2"/>
  <c r="G1106" i="2"/>
  <c r="E1107" i="2" s="1"/>
  <c r="G1107" i="2" l="1"/>
  <c r="E1108" i="2" s="1"/>
  <c r="K1106" i="2"/>
  <c r="I1107" i="2" s="1"/>
  <c r="D1106" i="2"/>
  <c r="K1107" i="2" l="1"/>
  <c r="I1108" i="2" s="1"/>
  <c r="D1107" i="2"/>
  <c r="G1108" i="2"/>
  <c r="E1109" i="2" s="1"/>
  <c r="G1109" i="2" l="1"/>
  <c r="E1110" i="2" s="1"/>
  <c r="K1108" i="2"/>
  <c r="I1109" i="2" s="1"/>
  <c r="D1108" i="2"/>
  <c r="K1109" i="2" l="1"/>
  <c r="I1110" i="2" s="1"/>
  <c r="D1109" i="2"/>
  <c r="G1110" i="2"/>
  <c r="E1111" i="2" s="1"/>
  <c r="G1111" i="2" l="1"/>
  <c r="E1112" i="2" s="1"/>
  <c r="K1110" i="2"/>
  <c r="I1111" i="2" s="1"/>
  <c r="D1110" i="2"/>
  <c r="K1111" i="2" l="1"/>
  <c r="I1112" i="2" s="1"/>
  <c r="D1111" i="2"/>
  <c r="G1112" i="2"/>
  <c r="E1113" i="2" s="1"/>
  <c r="G1113" i="2" l="1"/>
  <c r="E1114" i="2" s="1"/>
  <c r="K1112" i="2"/>
  <c r="I1113" i="2" s="1"/>
  <c r="D1112" i="2"/>
  <c r="K1113" i="2" l="1"/>
  <c r="I1114" i="2" s="1"/>
  <c r="D1113" i="2"/>
  <c r="G1114" i="2"/>
  <c r="E1115" i="2" s="1"/>
  <c r="G1115" i="2" l="1"/>
  <c r="E1116" i="2" s="1"/>
  <c r="K1114" i="2"/>
  <c r="I1115" i="2" s="1"/>
  <c r="D1114" i="2"/>
  <c r="K1115" i="2" l="1"/>
  <c r="I1116" i="2" s="1"/>
  <c r="D1115" i="2"/>
  <c r="G1116" i="2"/>
  <c r="E1117" i="2" s="1"/>
  <c r="G1117" i="2" l="1"/>
  <c r="E1118" i="2" s="1"/>
  <c r="K1116" i="2"/>
  <c r="I1117" i="2" s="1"/>
  <c r="D1116" i="2"/>
  <c r="K1117" i="2" l="1"/>
  <c r="I1118" i="2" s="1"/>
  <c r="D1117" i="2"/>
  <c r="G1118" i="2"/>
  <c r="E1119" i="2" s="1"/>
  <c r="G1119" i="2" l="1"/>
  <c r="E1120" i="2" s="1"/>
  <c r="K1118" i="2"/>
  <c r="I1119" i="2" s="1"/>
  <c r="D1118" i="2"/>
  <c r="K1119" i="2" l="1"/>
  <c r="I1120" i="2" s="1"/>
  <c r="D1119" i="2"/>
  <c r="G1120" i="2"/>
  <c r="E1121" i="2" s="1"/>
  <c r="G1121" i="2" l="1"/>
  <c r="E1122" i="2" s="1"/>
  <c r="K1120" i="2"/>
  <c r="I1121" i="2" s="1"/>
  <c r="D1120" i="2"/>
  <c r="K1121" i="2" l="1"/>
  <c r="I1122" i="2" s="1"/>
  <c r="D1121" i="2"/>
  <c r="G1122" i="2"/>
  <c r="E1123" i="2" s="1"/>
  <c r="G1123" i="2" l="1"/>
  <c r="E1124" i="2" s="1"/>
  <c r="K1122" i="2"/>
  <c r="I1123" i="2" s="1"/>
  <c r="D1122" i="2"/>
  <c r="K1123" i="2" l="1"/>
  <c r="I1124" i="2" s="1"/>
  <c r="D1123" i="2"/>
  <c r="G1124" i="2"/>
  <c r="E1125" i="2" s="1"/>
  <c r="G1125" i="2" l="1"/>
  <c r="E1126" i="2" s="1"/>
  <c r="K1124" i="2"/>
  <c r="I1125" i="2" s="1"/>
  <c r="D1124" i="2"/>
  <c r="K1125" i="2" l="1"/>
  <c r="I1126" i="2" s="1"/>
  <c r="D1125" i="2"/>
  <c r="G1126" i="2"/>
  <c r="E1127" i="2" s="1"/>
  <c r="G1127" i="2" l="1"/>
  <c r="E1128" i="2" s="1"/>
  <c r="K1126" i="2"/>
  <c r="I1127" i="2" s="1"/>
  <c r="D1126" i="2"/>
  <c r="K1127" i="2" l="1"/>
  <c r="I1128" i="2" s="1"/>
  <c r="D1127" i="2"/>
  <c r="G1128" i="2"/>
  <c r="E1129" i="2" s="1"/>
  <c r="G1129" i="2" l="1"/>
  <c r="E1130" i="2" s="1"/>
  <c r="K1128" i="2"/>
  <c r="I1129" i="2" s="1"/>
  <c r="D1128" i="2"/>
  <c r="K1129" i="2" l="1"/>
  <c r="I1130" i="2" s="1"/>
  <c r="D1129" i="2"/>
  <c r="G1130" i="2"/>
  <c r="E1131" i="2" s="1"/>
  <c r="G1131" i="2" l="1"/>
  <c r="E1132" i="2" s="1"/>
  <c r="K1130" i="2"/>
  <c r="I1131" i="2" s="1"/>
  <c r="D1130" i="2"/>
  <c r="K1131" i="2" l="1"/>
  <c r="I1132" i="2" s="1"/>
  <c r="D1131" i="2"/>
  <c r="G1132" i="2"/>
  <c r="E1133" i="2" s="1"/>
  <c r="G1133" i="2" l="1"/>
  <c r="E1134" i="2" s="1"/>
  <c r="K1132" i="2"/>
  <c r="I1133" i="2" s="1"/>
  <c r="D1132" i="2"/>
  <c r="K1133" i="2" l="1"/>
  <c r="I1134" i="2" s="1"/>
  <c r="D1133" i="2"/>
  <c r="G1134" i="2"/>
  <c r="E1135" i="2" s="1"/>
  <c r="G1135" i="2" l="1"/>
  <c r="E1136" i="2" s="1"/>
  <c r="K1134" i="2"/>
  <c r="I1135" i="2" s="1"/>
  <c r="D1134" i="2"/>
  <c r="K1135" i="2" l="1"/>
  <c r="I1136" i="2" s="1"/>
  <c r="D1135" i="2"/>
  <c r="G1136" i="2"/>
  <c r="E1137" i="2" s="1"/>
  <c r="G1137" i="2" l="1"/>
  <c r="E1138" i="2" s="1"/>
  <c r="K1136" i="2"/>
  <c r="I1137" i="2" s="1"/>
  <c r="D1136" i="2"/>
  <c r="K1137" i="2" l="1"/>
  <c r="I1138" i="2" s="1"/>
  <c r="D1137" i="2"/>
  <c r="G1138" i="2"/>
  <c r="E1139" i="2" s="1"/>
  <c r="G1139" i="2" l="1"/>
  <c r="E1140" i="2" s="1"/>
  <c r="K1138" i="2"/>
  <c r="I1139" i="2" s="1"/>
  <c r="D1138" i="2"/>
  <c r="K1139" i="2" l="1"/>
  <c r="I1140" i="2" s="1"/>
  <c r="D1139" i="2"/>
  <c r="G1140" i="2"/>
  <c r="E1141" i="2" s="1"/>
  <c r="G1141" i="2" l="1"/>
  <c r="E1142" i="2" s="1"/>
  <c r="K1140" i="2"/>
  <c r="I1141" i="2" s="1"/>
  <c r="D1140" i="2"/>
  <c r="K1141" i="2" l="1"/>
  <c r="I1142" i="2" s="1"/>
  <c r="D1141" i="2"/>
  <c r="G1142" i="2"/>
  <c r="E1143" i="2" s="1"/>
  <c r="G1143" i="2" l="1"/>
  <c r="E1144" i="2" s="1"/>
  <c r="K1142" i="2"/>
  <c r="I1143" i="2" s="1"/>
  <c r="D1142" i="2"/>
  <c r="K1143" i="2" l="1"/>
  <c r="I1144" i="2" s="1"/>
  <c r="D1143" i="2"/>
  <c r="G1144" i="2"/>
  <c r="E1145" i="2" s="1"/>
  <c r="G1145" i="2" l="1"/>
  <c r="E1146" i="2" s="1"/>
  <c r="K1144" i="2"/>
  <c r="I1145" i="2" s="1"/>
  <c r="D1144" i="2"/>
  <c r="K1145" i="2" l="1"/>
  <c r="I1146" i="2" s="1"/>
  <c r="D1145" i="2"/>
  <c r="G1146" i="2"/>
  <c r="E1147" i="2" s="1"/>
  <c r="G1147" i="2" l="1"/>
  <c r="E1148" i="2" s="1"/>
  <c r="K1146" i="2"/>
  <c r="I1147" i="2" s="1"/>
  <c r="D1146" i="2"/>
  <c r="K1147" i="2" l="1"/>
  <c r="I1148" i="2" s="1"/>
  <c r="D1147" i="2"/>
  <c r="G1148" i="2"/>
  <c r="E1149" i="2" s="1"/>
  <c r="G1149" i="2" l="1"/>
  <c r="E1150" i="2" s="1"/>
  <c r="K1148" i="2"/>
  <c r="I1149" i="2" s="1"/>
  <c r="D1148" i="2"/>
  <c r="K1149" i="2" l="1"/>
  <c r="I1150" i="2" s="1"/>
  <c r="D1149" i="2"/>
  <c r="G1150" i="2"/>
  <c r="E1151" i="2" s="1"/>
  <c r="G1151" i="2" l="1"/>
  <c r="E1152" i="2" s="1"/>
  <c r="K1150" i="2"/>
  <c r="I1151" i="2" s="1"/>
  <c r="D1150" i="2"/>
  <c r="K1151" i="2" l="1"/>
  <c r="I1152" i="2" s="1"/>
  <c r="D1151" i="2"/>
  <c r="G1152" i="2"/>
  <c r="E1153" i="2" s="1"/>
  <c r="G1153" i="2" l="1"/>
  <c r="E1154" i="2" s="1"/>
  <c r="K1152" i="2"/>
  <c r="I1153" i="2" s="1"/>
  <c r="D1152" i="2"/>
  <c r="K1153" i="2" l="1"/>
  <c r="I1154" i="2" s="1"/>
  <c r="D1153" i="2"/>
  <c r="G1154" i="2"/>
  <c r="E1155" i="2" s="1"/>
  <c r="G1155" i="2" l="1"/>
  <c r="E1156" i="2" s="1"/>
  <c r="K1154" i="2"/>
  <c r="I1155" i="2" s="1"/>
  <c r="D1154" i="2"/>
  <c r="K1155" i="2" l="1"/>
  <c r="I1156" i="2" s="1"/>
  <c r="D1155" i="2"/>
  <c r="G1156" i="2"/>
  <c r="E1157" i="2" s="1"/>
  <c r="G1157" i="2" l="1"/>
  <c r="E1158" i="2" s="1"/>
  <c r="K1156" i="2"/>
  <c r="I1157" i="2" s="1"/>
  <c r="D1156" i="2"/>
  <c r="K1157" i="2" l="1"/>
  <c r="I1158" i="2" s="1"/>
  <c r="D1157" i="2"/>
  <c r="G1158" i="2"/>
  <c r="E1159" i="2" s="1"/>
  <c r="G1159" i="2" l="1"/>
  <c r="E1160" i="2" s="1"/>
  <c r="K1158" i="2"/>
  <c r="I1159" i="2" s="1"/>
  <c r="D1158" i="2"/>
  <c r="K1159" i="2" l="1"/>
  <c r="I1160" i="2" s="1"/>
  <c r="D1159" i="2"/>
  <c r="G1160" i="2"/>
  <c r="E1161" i="2" s="1"/>
  <c r="G1161" i="2" l="1"/>
  <c r="E1162" i="2" s="1"/>
  <c r="K1160" i="2"/>
  <c r="I1161" i="2" s="1"/>
  <c r="D1160" i="2"/>
  <c r="K1161" i="2" l="1"/>
  <c r="I1162" i="2" s="1"/>
  <c r="D1161" i="2"/>
  <c r="G1162" i="2"/>
  <c r="E1163" i="2" s="1"/>
  <c r="G1163" i="2" l="1"/>
  <c r="E1164" i="2" s="1"/>
  <c r="K1162" i="2"/>
  <c r="I1163" i="2" s="1"/>
  <c r="D1162" i="2"/>
  <c r="K1163" i="2" l="1"/>
  <c r="I1164" i="2" s="1"/>
  <c r="D1163" i="2"/>
  <c r="G1164" i="2"/>
  <c r="E1165" i="2" s="1"/>
  <c r="G1165" i="2" l="1"/>
  <c r="E1166" i="2" s="1"/>
  <c r="K1164" i="2"/>
  <c r="I1165" i="2" s="1"/>
  <c r="D1164" i="2"/>
  <c r="K1165" i="2" l="1"/>
  <c r="I1166" i="2" s="1"/>
  <c r="D1165" i="2"/>
  <c r="G1166" i="2"/>
  <c r="E1167" i="2" s="1"/>
  <c r="G1167" i="2" l="1"/>
  <c r="E1168" i="2" s="1"/>
  <c r="K1166" i="2"/>
  <c r="I1167" i="2" s="1"/>
  <c r="D1166" i="2"/>
  <c r="K1167" i="2" l="1"/>
  <c r="I1168" i="2" s="1"/>
  <c r="D1167" i="2"/>
  <c r="G1168" i="2"/>
  <c r="E1169" i="2" s="1"/>
  <c r="G1169" i="2" l="1"/>
  <c r="E1170" i="2" s="1"/>
  <c r="K1168" i="2"/>
  <c r="I1169" i="2" s="1"/>
  <c r="D1168" i="2"/>
  <c r="K1169" i="2" l="1"/>
  <c r="I1170" i="2" s="1"/>
  <c r="D1169" i="2"/>
  <c r="G1170" i="2"/>
  <c r="E1171" i="2" s="1"/>
  <c r="G1171" i="2" l="1"/>
  <c r="E1172" i="2" s="1"/>
  <c r="K1170" i="2"/>
  <c r="I1171" i="2" s="1"/>
  <c r="D1170" i="2"/>
  <c r="K1171" i="2" l="1"/>
  <c r="I1172" i="2" s="1"/>
  <c r="D1171" i="2"/>
  <c r="G1172" i="2"/>
  <c r="E1173" i="2" s="1"/>
  <c r="G1173" i="2" l="1"/>
  <c r="E1174" i="2" s="1"/>
  <c r="K1172" i="2"/>
  <c r="I1173" i="2" s="1"/>
  <c r="D1172" i="2"/>
  <c r="K1173" i="2" l="1"/>
  <c r="I1174" i="2" s="1"/>
  <c r="D1173" i="2"/>
  <c r="G1174" i="2"/>
  <c r="E1175" i="2" s="1"/>
  <c r="G1175" i="2" l="1"/>
  <c r="E1176" i="2" s="1"/>
  <c r="K1174" i="2"/>
  <c r="I1175" i="2" s="1"/>
  <c r="D1174" i="2"/>
  <c r="K1175" i="2" l="1"/>
  <c r="I1176" i="2" s="1"/>
  <c r="D1175" i="2"/>
  <c r="G1176" i="2"/>
  <c r="E1177" i="2" s="1"/>
  <c r="G1177" i="2" l="1"/>
  <c r="E1178" i="2" s="1"/>
  <c r="K1176" i="2"/>
  <c r="I1177" i="2" s="1"/>
  <c r="D1176" i="2"/>
  <c r="K1177" i="2" l="1"/>
  <c r="I1178" i="2" s="1"/>
  <c r="D1177" i="2"/>
  <c r="G1178" i="2"/>
  <c r="E1179" i="2" s="1"/>
  <c r="G1179" i="2" l="1"/>
  <c r="E1180" i="2" s="1"/>
  <c r="K1178" i="2"/>
  <c r="I1179" i="2" s="1"/>
  <c r="D1178" i="2"/>
  <c r="K1179" i="2" l="1"/>
  <c r="I1180" i="2" s="1"/>
  <c r="D1179" i="2"/>
  <c r="G1180" i="2"/>
  <c r="E1181" i="2" s="1"/>
  <c r="G1181" i="2" l="1"/>
  <c r="E1182" i="2" s="1"/>
  <c r="K1180" i="2"/>
  <c r="I1181" i="2" s="1"/>
  <c r="D1180" i="2"/>
  <c r="K1181" i="2" l="1"/>
  <c r="I1182" i="2" s="1"/>
  <c r="D1181" i="2"/>
  <c r="G1182" i="2"/>
  <c r="E1183" i="2" s="1"/>
  <c r="G1183" i="2" l="1"/>
  <c r="E1184" i="2" s="1"/>
  <c r="K1182" i="2"/>
  <c r="I1183" i="2" s="1"/>
  <c r="D1182" i="2"/>
  <c r="K1183" i="2" l="1"/>
  <c r="I1184" i="2" s="1"/>
  <c r="D1183" i="2"/>
  <c r="G1184" i="2"/>
  <c r="E1185" i="2" s="1"/>
  <c r="G1185" i="2" l="1"/>
  <c r="E1186" i="2" s="1"/>
  <c r="K1184" i="2"/>
  <c r="I1185" i="2" s="1"/>
  <c r="D1184" i="2"/>
  <c r="K1185" i="2" l="1"/>
  <c r="I1186" i="2" s="1"/>
  <c r="D1185" i="2"/>
  <c r="G1186" i="2"/>
  <c r="E1187" i="2" s="1"/>
  <c r="G1187" i="2" l="1"/>
  <c r="E1188" i="2" s="1"/>
  <c r="K1186" i="2"/>
  <c r="I1187" i="2" s="1"/>
  <c r="D1186" i="2"/>
  <c r="K1187" i="2" l="1"/>
  <c r="I1188" i="2" s="1"/>
  <c r="D1187" i="2"/>
  <c r="G1188" i="2"/>
  <c r="E1189" i="2" s="1"/>
  <c r="G1189" i="2" l="1"/>
  <c r="E1190" i="2" s="1"/>
  <c r="K1188" i="2"/>
  <c r="I1189" i="2" s="1"/>
  <c r="D1188" i="2"/>
  <c r="K1189" i="2" l="1"/>
  <c r="I1190" i="2" s="1"/>
  <c r="D1189" i="2"/>
  <c r="G1190" i="2"/>
  <c r="E1191" i="2" s="1"/>
  <c r="G1191" i="2" l="1"/>
  <c r="E1192" i="2" s="1"/>
  <c r="K1190" i="2"/>
  <c r="I1191" i="2" s="1"/>
  <c r="D1190" i="2"/>
  <c r="K1191" i="2" l="1"/>
  <c r="I1192" i="2" s="1"/>
  <c r="D1191" i="2"/>
  <c r="G1192" i="2"/>
  <c r="E1193" i="2" s="1"/>
  <c r="K1192" i="2" l="1"/>
  <c r="I1193" i="2" s="1"/>
  <c r="D1192" i="2"/>
  <c r="G1193" i="2"/>
  <c r="E1194" i="2" s="1"/>
  <c r="G1194" i="2" l="1"/>
  <c r="E1195" i="2" s="1"/>
  <c r="K1193" i="2"/>
  <c r="I1194" i="2" s="1"/>
  <c r="D1193" i="2"/>
  <c r="K1194" i="2" l="1"/>
  <c r="I1195" i="2" s="1"/>
  <c r="D1194" i="2"/>
  <c r="G1195" i="2"/>
  <c r="E1196" i="2" s="1"/>
  <c r="G1196" i="2" l="1"/>
  <c r="E1197" i="2" s="1"/>
  <c r="K1195" i="2"/>
  <c r="I1196" i="2" s="1"/>
  <c r="D1195" i="2"/>
  <c r="K1196" i="2" l="1"/>
  <c r="I1197" i="2" s="1"/>
  <c r="D1196" i="2"/>
  <c r="G1197" i="2"/>
  <c r="E1198" i="2" s="1"/>
  <c r="G1198" i="2" l="1"/>
  <c r="E1199" i="2" s="1"/>
  <c r="K1197" i="2"/>
  <c r="I1198" i="2" s="1"/>
  <c r="D1197" i="2"/>
  <c r="K1198" i="2" l="1"/>
  <c r="I1199" i="2" s="1"/>
  <c r="D1198" i="2"/>
  <c r="G1199" i="2"/>
  <c r="E1200" i="2" s="1"/>
  <c r="K1199" i="2" l="1"/>
  <c r="I1200" i="2" s="1"/>
  <c r="D1199" i="2"/>
  <c r="G1200" i="2"/>
  <c r="E1201" i="2" s="1"/>
  <c r="G1201" i="2" l="1"/>
  <c r="E1202" i="2" s="1"/>
  <c r="K1200" i="2"/>
  <c r="I1201" i="2" s="1"/>
  <c r="D1200" i="2"/>
  <c r="K1201" i="2" l="1"/>
  <c r="I1202" i="2" s="1"/>
  <c r="D1201" i="2"/>
  <c r="G1202" i="2"/>
  <c r="E1203" i="2" s="1"/>
  <c r="G1203" i="2" l="1"/>
  <c r="E1204" i="2" s="1"/>
  <c r="K1202" i="2"/>
  <c r="I1203" i="2" s="1"/>
  <c r="D1202" i="2"/>
  <c r="K1203" i="2" l="1"/>
  <c r="I1204" i="2" s="1"/>
  <c r="D1203" i="2"/>
  <c r="G1204" i="2"/>
  <c r="E1205" i="2" s="1"/>
  <c r="G1205" i="2" l="1"/>
  <c r="E1206" i="2" s="1"/>
  <c r="K1204" i="2"/>
  <c r="I1205" i="2" s="1"/>
  <c r="D1204" i="2"/>
  <c r="K1205" i="2" l="1"/>
  <c r="I1206" i="2" s="1"/>
  <c r="D1205" i="2"/>
  <c r="G1206" i="2"/>
  <c r="E1207" i="2" s="1"/>
  <c r="G1207" i="2" l="1"/>
  <c r="E1208" i="2" s="1"/>
  <c r="K1206" i="2"/>
  <c r="I1207" i="2" s="1"/>
  <c r="D1206" i="2"/>
  <c r="K1207" i="2" l="1"/>
  <c r="I1208" i="2" s="1"/>
  <c r="D1207" i="2"/>
  <c r="G1208" i="2"/>
  <c r="E1209" i="2" s="1"/>
  <c r="G1209" i="2" l="1"/>
  <c r="E1210" i="2" s="1"/>
  <c r="K1208" i="2"/>
  <c r="I1209" i="2" s="1"/>
  <c r="D1208" i="2"/>
  <c r="K1209" i="2" l="1"/>
  <c r="I1210" i="2" s="1"/>
  <c r="D1209" i="2"/>
  <c r="G1210" i="2"/>
  <c r="E1211" i="2" s="1"/>
  <c r="K1210" i="2" l="1"/>
  <c r="I1211" i="2" s="1"/>
  <c r="D1210" i="2"/>
  <c r="G1211" i="2"/>
  <c r="E1212" i="2" s="1"/>
  <c r="K1211" i="2" l="1"/>
  <c r="I1212" i="2" s="1"/>
  <c r="D1211" i="2"/>
  <c r="G1212" i="2"/>
  <c r="E1213" i="2" s="1"/>
  <c r="G1213" i="2" l="1"/>
  <c r="E1214" i="2" s="1"/>
  <c r="K1212" i="2"/>
  <c r="I1213" i="2" s="1"/>
  <c r="D1212" i="2"/>
  <c r="K1213" i="2" l="1"/>
  <c r="I1214" i="2" s="1"/>
  <c r="D1213" i="2"/>
  <c r="G1214" i="2"/>
  <c r="E1215" i="2" s="1"/>
  <c r="K1214" i="2" l="1"/>
  <c r="I1215" i="2" s="1"/>
  <c r="D1214" i="2"/>
  <c r="G1215" i="2"/>
  <c r="E1216" i="2" s="1"/>
  <c r="K1215" i="2" l="1"/>
  <c r="I1216" i="2" s="1"/>
  <c r="D1215" i="2"/>
  <c r="G1216" i="2"/>
  <c r="E1217" i="2" s="1"/>
  <c r="K1216" i="2" l="1"/>
  <c r="I1217" i="2" s="1"/>
  <c r="D1216" i="2"/>
  <c r="G1217" i="2"/>
  <c r="E1218" i="2" s="1"/>
  <c r="G1218" i="2" l="1"/>
  <c r="E1219" i="2" s="1"/>
  <c r="K1217" i="2"/>
  <c r="I1218" i="2" s="1"/>
  <c r="D1217" i="2"/>
  <c r="K1218" i="2" l="1"/>
  <c r="I1219" i="2" s="1"/>
  <c r="D1218" i="2"/>
  <c r="G1219" i="2"/>
  <c r="E1220" i="2" s="1"/>
  <c r="G1220" i="2" l="1"/>
  <c r="E1221" i="2" s="1"/>
  <c r="K1219" i="2"/>
  <c r="I1220" i="2" s="1"/>
  <c r="D1219" i="2"/>
  <c r="K1220" i="2" l="1"/>
  <c r="I1221" i="2" s="1"/>
  <c r="D1220" i="2"/>
  <c r="G1221" i="2"/>
  <c r="E1222" i="2" s="1"/>
  <c r="K1221" i="2" l="1"/>
  <c r="I1222" i="2" s="1"/>
  <c r="D1221" i="2"/>
  <c r="G1222" i="2"/>
  <c r="E1223" i="2" s="1"/>
  <c r="G1223" i="2" l="1"/>
  <c r="E1224" i="2" s="1"/>
  <c r="K1222" i="2"/>
  <c r="I1223" i="2" s="1"/>
  <c r="D1222" i="2"/>
  <c r="K1223" i="2" l="1"/>
  <c r="I1224" i="2" s="1"/>
  <c r="D1223" i="2"/>
  <c r="G1224" i="2"/>
  <c r="E1225" i="2" s="1"/>
  <c r="G1225" i="2" l="1"/>
  <c r="E1226" i="2" s="1"/>
  <c r="K1224" i="2"/>
  <c r="I1225" i="2" s="1"/>
  <c r="D1224" i="2"/>
  <c r="K1225" i="2" l="1"/>
  <c r="I1226" i="2" s="1"/>
  <c r="D1225" i="2"/>
  <c r="G1226" i="2"/>
  <c r="E1227" i="2" s="1"/>
  <c r="G1227" i="2" l="1"/>
  <c r="E1228" i="2" s="1"/>
  <c r="K1226" i="2"/>
  <c r="I1227" i="2" s="1"/>
  <c r="D1226" i="2"/>
  <c r="K1227" i="2" l="1"/>
  <c r="I1228" i="2" s="1"/>
  <c r="D1227" i="2"/>
  <c r="G1228" i="2"/>
  <c r="E1229" i="2" s="1"/>
  <c r="G1229" i="2" l="1"/>
  <c r="E1230" i="2" s="1"/>
  <c r="K1228" i="2"/>
  <c r="I1229" i="2" s="1"/>
  <c r="D1228" i="2"/>
  <c r="K1229" i="2" l="1"/>
  <c r="I1230" i="2" s="1"/>
  <c r="D1229" i="2"/>
  <c r="G1230" i="2"/>
  <c r="E1231" i="2" s="1"/>
  <c r="G1231" i="2" l="1"/>
  <c r="E1232" i="2" s="1"/>
  <c r="K1230" i="2"/>
  <c r="I1231" i="2" s="1"/>
  <c r="D1230" i="2"/>
  <c r="K1231" i="2" l="1"/>
  <c r="I1232" i="2" s="1"/>
  <c r="D1231" i="2"/>
  <c r="G1232" i="2"/>
  <c r="E1233" i="2" s="1"/>
  <c r="G1233" i="2" l="1"/>
  <c r="E1234" i="2" s="1"/>
  <c r="K1232" i="2"/>
  <c r="I1233" i="2" s="1"/>
  <c r="D1232" i="2"/>
  <c r="K1233" i="2" l="1"/>
  <c r="I1234" i="2" s="1"/>
  <c r="D1233" i="2"/>
  <c r="G1234" i="2"/>
  <c r="E1235" i="2" s="1"/>
  <c r="G1235" i="2" l="1"/>
  <c r="E1236" i="2" s="1"/>
  <c r="K1234" i="2"/>
  <c r="I1235" i="2" s="1"/>
  <c r="D1234" i="2"/>
  <c r="K1235" i="2" l="1"/>
  <c r="I1236" i="2" s="1"/>
  <c r="D1235" i="2"/>
  <c r="G1236" i="2"/>
  <c r="E1237" i="2" s="1"/>
  <c r="G1237" i="2" l="1"/>
  <c r="E1238" i="2" s="1"/>
  <c r="K1236" i="2"/>
  <c r="I1237" i="2" s="1"/>
  <c r="D1236" i="2"/>
  <c r="K1237" i="2" l="1"/>
  <c r="I1238" i="2" s="1"/>
  <c r="D1237" i="2"/>
  <c r="G1238" i="2"/>
  <c r="E1239" i="2" s="1"/>
  <c r="G1239" i="2" l="1"/>
  <c r="E1240" i="2" s="1"/>
  <c r="K1238" i="2"/>
  <c r="I1239" i="2" s="1"/>
  <c r="D1238" i="2"/>
  <c r="K1239" i="2" l="1"/>
  <c r="I1240" i="2" s="1"/>
  <c r="D1239" i="2"/>
  <c r="G1240" i="2"/>
  <c r="E1241" i="2" s="1"/>
  <c r="G1241" i="2" l="1"/>
  <c r="E1242" i="2" s="1"/>
  <c r="K1240" i="2"/>
  <c r="I1241" i="2" s="1"/>
  <c r="D1240" i="2"/>
  <c r="K1241" i="2" l="1"/>
  <c r="I1242" i="2" s="1"/>
  <c r="D1241" i="2"/>
  <c r="G1242" i="2"/>
  <c r="E1243" i="2" s="1"/>
  <c r="G1243" i="2" l="1"/>
  <c r="E1244" i="2" s="1"/>
  <c r="K1242" i="2"/>
  <c r="I1243" i="2" s="1"/>
  <c r="D1242" i="2"/>
  <c r="K1243" i="2" l="1"/>
  <c r="I1244" i="2" s="1"/>
  <c r="D1243" i="2"/>
  <c r="G1244" i="2"/>
  <c r="E1245" i="2" s="1"/>
  <c r="G1245" i="2" l="1"/>
  <c r="E1246" i="2" s="1"/>
  <c r="K1244" i="2"/>
  <c r="I1245" i="2" s="1"/>
  <c r="D1244" i="2"/>
  <c r="K1245" i="2" l="1"/>
  <c r="I1246" i="2" s="1"/>
  <c r="D1245" i="2"/>
  <c r="G1246" i="2"/>
  <c r="E1247" i="2" s="1"/>
  <c r="G1247" i="2" l="1"/>
  <c r="E1248" i="2" s="1"/>
  <c r="K1246" i="2"/>
  <c r="I1247" i="2" s="1"/>
  <c r="D1246" i="2"/>
  <c r="K1247" i="2" l="1"/>
  <c r="I1248" i="2" s="1"/>
  <c r="D1247" i="2"/>
  <c r="G1248" i="2"/>
  <c r="E1249" i="2" s="1"/>
  <c r="G1249" i="2" l="1"/>
  <c r="E1250" i="2" s="1"/>
  <c r="K1248" i="2"/>
  <c r="I1249" i="2" s="1"/>
  <c r="D1248" i="2"/>
  <c r="K1249" i="2" l="1"/>
  <c r="I1250" i="2" s="1"/>
  <c r="D1249" i="2"/>
  <c r="G1250" i="2"/>
  <c r="E1251" i="2" s="1"/>
  <c r="G1251" i="2" l="1"/>
  <c r="E1252" i="2" s="1"/>
  <c r="K1250" i="2"/>
  <c r="I1251" i="2" s="1"/>
  <c r="D1250" i="2"/>
  <c r="K1251" i="2" l="1"/>
  <c r="I1252" i="2" s="1"/>
  <c r="D1251" i="2"/>
  <c r="G1252" i="2"/>
  <c r="E1253" i="2" s="1"/>
  <c r="G1253" i="2" l="1"/>
  <c r="E1254" i="2" s="1"/>
  <c r="K1252" i="2"/>
  <c r="I1253" i="2" s="1"/>
  <c r="D1252" i="2"/>
  <c r="K1253" i="2" l="1"/>
  <c r="I1254" i="2" s="1"/>
  <c r="D1253" i="2"/>
  <c r="G1254" i="2"/>
  <c r="E1255" i="2" s="1"/>
  <c r="G1255" i="2" l="1"/>
  <c r="E1256" i="2" s="1"/>
  <c r="K1254" i="2"/>
  <c r="I1255" i="2" s="1"/>
  <c r="D1254" i="2"/>
  <c r="K1255" i="2" l="1"/>
  <c r="I1256" i="2" s="1"/>
  <c r="D1255" i="2"/>
  <c r="G1256" i="2"/>
  <c r="E1257" i="2" s="1"/>
  <c r="G1257" i="2" l="1"/>
  <c r="E1258" i="2" s="1"/>
  <c r="K1256" i="2"/>
  <c r="I1257" i="2" s="1"/>
  <c r="D1256" i="2"/>
  <c r="K1257" i="2" l="1"/>
  <c r="I1258" i="2" s="1"/>
  <c r="D1257" i="2"/>
  <c r="G1258" i="2"/>
  <c r="E1259" i="2" s="1"/>
  <c r="G1259" i="2" l="1"/>
  <c r="E1260" i="2" s="1"/>
  <c r="K1258" i="2"/>
  <c r="I1259" i="2" s="1"/>
  <c r="D1258" i="2"/>
  <c r="K1259" i="2" l="1"/>
  <c r="I1260" i="2" s="1"/>
  <c r="D1259" i="2"/>
  <c r="G1260" i="2"/>
  <c r="E1261" i="2" s="1"/>
  <c r="G1261" i="2" l="1"/>
  <c r="E1262" i="2" s="1"/>
  <c r="K1260" i="2"/>
  <c r="I1261" i="2" s="1"/>
  <c r="D1260" i="2"/>
  <c r="K1261" i="2" l="1"/>
  <c r="I1262" i="2" s="1"/>
  <c r="D1261" i="2"/>
  <c r="G1262" i="2"/>
  <c r="E1263" i="2" s="1"/>
  <c r="G1263" i="2" l="1"/>
  <c r="E1264" i="2" s="1"/>
  <c r="K1262" i="2"/>
  <c r="I1263" i="2" s="1"/>
  <c r="D1262" i="2"/>
  <c r="G1264" i="2" l="1"/>
  <c r="E1265" i="2" s="1"/>
  <c r="K1263" i="2"/>
  <c r="I1264" i="2" s="1"/>
  <c r="D1263" i="2"/>
  <c r="K1264" i="2" l="1"/>
  <c r="I1265" i="2" s="1"/>
  <c r="D1264" i="2"/>
  <c r="G1265" i="2"/>
  <c r="E1266" i="2" s="1"/>
  <c r="G1266" i="2" l="1"/>
  <c r="E1267" i="2" s="1"/>
  <c r="K1265" i="2"/>
  <c r="I1266" i="2" s="1"/>
  <c r="D1265" i="2"/>
  <c r="K1266" i="2" l="1"/>
  <c r="I1267" i="2" s="1"/>
  <c r="D1266" i="2"/>
  <c r="G1267" i="2"/>
  <c r="E1268" i="2" s="1"/>
  <c r="K1267" i="2" l="1"/>
  <c r="I1268" i="2" s="1"/>
  <c r="D1267" i="2"/>
  <c r="G1268" i="2"/>
  <c r="E1269" i="2" s="1"/>
  <c r="G1269" i="2" l="1"/>
  <c r="E1270" i="2" s="1"/>
  <c r="K1268" i="2"/>
  <c r="I1269" i="2" s="1"/>
  <c r="D1268" i="2"/>
  <c r="K1269" i="2" l="1"/>
  <c r="I1270" i="2" s="1"/>
  <c r="D1269" i="2"/>
  <c r="G1270" i="2"/>
  <c r="E1271" i="2" s="1"/>
  <c r="G1271" i="2" l="1"/>
  <c r="E1272" i="2" s="1"/>
  <c r="K1270" i="2"/>
  <c r="I1271" i="2" s="1"/>
  <c r="D1270" i="2"/>
  <c r="K1271" i="2" l="1"/>
  <c r="I1272" i="2" s="1"/>
  <c r="D1271" i="2"/>
  <c r="G1272" i="2"/>
  <c r="E1273" i="2" s="1"/>
  <c r="G1273" i="2" l="1"/>
  <c r="E1274" i="2" s="1"/>
  <c r="K1272" i="2"/>
  <c r="I1273" i="2" s="1"/>
  <c r="D1272" i="2"/>
  <c r="K1273" i="2" l="1"/>
  <c r="I1274" i="2" s="1"/>
  <c r="D1273" i="2"/>
  <c r="G1274" i="2"/>
  <c r="E1275" i="2" s="1"/>
  <c r="G1275" i="2" l="1"/>
  <c r="E1276" i="2" s="1"/>
  <c r="K1274" i="2"/>
  <c r="I1275" i="2" s="1"/>
  <c r="D1274" i="2"/>
  <c r="K1275" i="2" l="1"/>
  <c r="I1276" i="2" s="1"/>
  <c r="D1275" i="2"/>
  <c r="G1276" i="2"/>
  <c r="E1277" i="2" s="1"/>
  <c r="G1277" i="2" l="1"/>
  <c r="E1278" i="2" s="1"/>
  <c r="K1276" i="2"/>
  <c r="I1277" i="2" s="1"/>
  <c r="D1276" i="2"/>
  <c r="K1277" i="2" l="1"/>
  <c r="I1278" i="2" s="1"/>
  <c r="D1277" i="2"/>
  <c r="G1278" i="2"/>
  <c r="E1279" i="2" s="1"/>
  <c r="G1279" i="2" l="1"/>
  <c r="E1280" i="2" s="1"/>
  <c r="K1278" i="2"/>
  <c r="I1279" i="2" s="1"/>
  <c r="D1278" i="2"/>
  <c r="K1279" i="2" l="1"/>
  <c r="I1280" i="2" s="1"/>
  <c r="D1279" i="2"/>
  <c r="G1280" i="2"/>
  <c r="E1281" i="2" s="1"/>
  <c r="G1281" i="2" l="1"/>
  <c r="E1282" i="2" s="1"/>
  <c r="K1280" i="2"/>
  <c r="I1281" i="2" s="1"/>
  <c r="D1280" i="2"/>
  <c r="K1281" i="2" l="1"/>
  <c r="I1282" i="2" s="1"/>
  <c r="D1281" i="2"/>
  <c r="G1282" i="2"/>
  <c r="E1283" i="2" s="1"/>
  <c r="G1283" i="2" l="1"/>
  <c r="E1284" i="2" s="1"/>
  <c r="K1282" i="2"/>
  <c r="I1283" i="2" s="1"/>
  <c r="D1282" i="2"/>
  <c r="K1283" i="2" l="1"/>
  <c r="I1284" i="2" s="1"/>
  <c r="D1283" i="2"/>
  <c r="G1284" i="2"/>
  <c r="E1285" i="2" s="1"/>
  <c r="G1285" i="2" l="1"/>
  <c r="E1286" i="2" s="1"/>
  <c r="K1284" i="2"/>
  <c r="I1285" i="2" s="1"/>
  <c r="D1284" i="2"/>
  <c r="K1285" i="2" l="1"/>
  <c r="I1286" i="2" s="1"/>
  <c r="D1285" i="2"/>
  <c r="G1286" i="2"/>
  <c r="E1287" i="2" s="1"/>
  <c r="G1287" i="2" l="1"/>
  <c r="E1288" i="2" s="1"/>
  <c r="K1286" i="2"/>
  <c r="I1287" i="2" s="1"/>
  <c r="D1286" i="2"/>
  <c r="K1287" i="2" l="1"/>
  <c r="I1288" i="2" s="1"/>
  <c r="D1287" i="2"/>
  <c r="G1288" i="2"/>
  <c r="E1289" i="2" s="1"/>
  <c r="G1289" i="2" l="1"/>
  <c r="E1290" i="2" s="1"/>
  <c r="K1288" i="2"/>
  <c r="I1289" i="2" s="1"/>
  <c r="D1288" i="2"/>
  <c r="K1289" i="2" l="1"/>
  <c r="I1290" i="2" s="1"/>
  <c r="D1289" i="2"/>
  <c r="G1290" i="2"/>
  <c r="E1291" i="2" s="1"/>
  <c r="G1291" i="2" l="1"/>
  <c r="E1292" i="2" s="1"/>
  <c r="K1290" i="2"/>
  <c r="I1291" i="2" s="1"/>
  <c r="D1290" i="2"/>
  <c r="K1291" i="2" l="1"/>
  <c r="I1292" i="2" s="1"/>
  <c r="D1291" i="2"/>
  <c r="G1292" i="2"/>
  <c r="E1293" i="2" s="1"/>
  <c r="G1293" i="2" l="1"/>
  <c r="E1294" i="2" s="1"/>
  <c r="K1292" i="2"/>
  <c r="I1293" i="2" s="1"/>
  <c r="D1292" i="2"/>
  <c r="K1293" i="2" l="1"/>
  <c r="I1294" i="2" s="1"/>
  <c r="D1293" i="2"/>
  <c r="G1294" i="2"/>
  <c r="E1295" i="2" s="1"/>
  <c r="G1295" i="2" l="1"/>
  <c r="E1296" i="2" s="1"/>
  <c r="K1294" i="2"/>
  <c r="I1295" i="2" s="1"/>
  <c r="D1294" i="2"/>
  <c r="K1295" i="2" l="1"/>
  <c r="I1296" i="2" s="1"/>
  <c r="D1295" i="2"/>
  <c r="G1296" i="2"/>
  <c r="E1297" i="2" s="1"/>
  <c r="G1297" i="2" l="1"/>
  <c r="E1298" i="2" s="1"/>
  <c r="K1296" i="2"/>
  <c r="I1297" i="2" s="1"/>
  <c r="D1296" i="2"/>
  <c r="K1297" i="2" l="1"/>
  <c r="I1298" i="2" s="1"/>
  <c r="D1297" i="2"/>
  <c r="G1298" i="2"/>
  <c r="E1299" i="2" s="1"/>
  <c r="G1299" i="2" l="1"/>
  <c r="E1300" i="2" s="1"/>
  <c r="K1298" i="2"/>
  <c r="I1299" i="2" s="1"/>
  <c r="D1298" i="2"/>
  <c r="K1299" i="2" l="1"/>
  <c r="I1300" i="2" s="1"/>
  <c r="D1299" i="2"/>
  <c r="G1300" i="2"/>
  <c r="E1301" i="2" s="1"/>
  <c r="G1301" i="2" l="1"/>
  <c r="E1302" i="2" s="1"/>
  <c r="K1300" i="2"/>
  <c r="I1301" i="2" s="1"/>
  <c r="D1300" i="2"/>
  <c r="K1301" i="2" l="1"/>
  <c r="I1302" i="2" s="1"/>
  <c r="D1301" i="2"/>
  <c r="G1302" i="2"/>
  <c r="E1303" i="2" s="1"/>
  <c r="G1303" i="2" l="1"/>
  <c r="E1304" i="2" s="1"/>
  <c r="K1302" i="2"/>
  <c r="I1303" i="2" s="1"/>
  <c r="D1302" i="2"/>
  <c r="K1303" i="2" l="1"/>
  <c r="I1304" i="2" s="1"/>
  <c r="D1303" i="2"/>
  <c r="G1304" i="2"/>
  <c r="E1305" i="2" s="1"/>
  <c r="G1305" i="2" l="1"/>
  <c r="E1306" i="2" s="1"/>
  <c r="K1304" i="2"/>
  <c r="I1305" i="2" s="1"/>
  <c r="D1304" i="2"/>
  <c r="K1305" i="2" l="1"/>
  <c r="I1306" i="2" s="1"/>
  <c r="D1305" i="2"/>
  <c r="G1306" i="2"/>
  <c r="E1307" i="2" s="1"/>
  <c r="G1307" i="2" l="1"/>
  <c r="E1308" i="2" s="1"/>
  <c r="K1306" i="2"/>
  <c r="I1307" i="2" s="1"/>
  <c r="D1306" i="2"/>
  <c r="K1307" i="2" l="1"/>
  <c r="I1308" i="2" s="1"/>
  <c r="D1307" i="2"/>
  <c r="G1308" i="2"/>
  <c r="E1309" i="2" s="1"/>
  <c r="G1309" i="2" l="1"/>
  <c r="E1310" i="2" s="1"/>
  <c r="K1308" i="2"/>
  <c r="I1309" i="2" s="1"/>
  <c r="D1308" i="2"/>
  <c r="K1309" i="2" l="1"/>
  <c r="I1310" i="2" s="1"/>
  <c r="D1309" i="2"/>
  <c r="G1310" i="2"/>
  <c r="E1311" i="2" s="1"/>
  <c r="G1311" i="2" l="1"/>
  <c r="E1312" i="2" s="1"/>
  <c r="K1310" i="2"/>
  <c r="I1311" i="2" s="1"/>
  <c r="D1310" i="2"/>
  <c r="K1311" i="2" l="1"/>
  <c r="I1312" i="2" s="1"/>
  <c r="D1311" i="2"/>
  <c r="G1312" i="2"/>
  <c r="E1313" i="2" s="1"/>
  <c r="G1313" i="2" l="1"/>
  <c r="E1314" i="2" s="1"/>
  <c r="K1312" i="2"/>
  <c r="I1313" i="2" s="1"/>
  <c r="D1312" i="2"/>
  <c r="K1313" i="2" l="1"/>
  <c r="I1314" i="2" s="1"/>
  <c r="D1313" i="2"/>
  <c r="G1314" i="2"/>
  <c r="E1315" i="2" s="1"/>
  <c r="G1315" i="2" l="1"/>
  <c r="E1316" i="2" s="1"/>
  <c r="K1314" i="2"/>
  <c r="I1315" i="2" s="1"/>
  <c r="D1314" i="2"/>
  <c r="K1315" i="2" l="1"/>
  <c r="I1316" i="2" s="1"/>
  <c r="D1315" i="2"/>
  <c r="G1316" i="2"/>
  <c r="E1317" i="2" s="1"/>
  <c r="G1317" i="2" l="1"/>
  <c r="E1318" i="2" s="1"/>
  <c r="K1316" i="2"/>
  <c r="I1317" i="2" s="1"/>
  <c r="D1316" i="2"/>
  <c r="K1317" i="2" l="1"/>
  <c r="I1318" i="2" s="1"/>
  <c r="D1317" i="2"/>
  <c r="G1318" i="2"/>
  <c r="E1319" i="2" s="1"/>
  <c r="G1319" i="2" l="1"/>
  <c r="E1320" i="2" s="1"/>
  <c r="K1318" i="2"/>
  <c r="I1319" i="2" s="1"/>
  <c r="D1318" i="2"/>
  <c r="K1319" i="2" l="1"/>
  <c r="I1320" i="2" s="1"/>
  <c r="D1319" i="2"/>
  <c r="G1320" i="2"/>
  <c r="E1321" i="2" s="1"/>
  <c r="G1321" i="2" l="1"/>
  <c r="E1322" i="2" s="1"/>
  <c r="K1320" i="2"/>
  <c r="I1321" i="2" s="1"/>
  <c r="D1320" i="2"/>
  <c r="K1321" i="2" l="1"/>
  <c r="I1322" i="2" s="1"/>
  <c r="D1321" i="2"/>
  <c r="G1322" i="2"/>
  <c r="E1323" i="2" s="1"/>
  <c r="G1323" i="2" l="1"/>
  <c r="E1324" i="2" s="1"/>
  <c r="K1322" i="2"/>
  <c r="I1323" i="2" s="1"/>
  <c r="D1322" i="2"/>
  <c r="K1323" i="2" l="1"/>
  <c r="I1324" i="2" s="1"/>
  <c r="D1323" i="2"/>
  <c r="G1324" i="2"/>
  <c r="E1325" i="2" s="1"/>
  <c r="G1325" i="2" l="1"/>
  <c r="E1326" i="2" s="1"/>
  <c r="K1324" i="2"/>
  <c r="I1325" i="2" s="1"/>
  <c r="D1324" i="2"/>
  <c r="K1325" i="2" l="1"/>
  <c r="I1326" i="2" s="1"/>
  <c r="D1325" i="2"/>
  <c r="G1326" i="2"/>
  <c r="E1327" i="2" s="1"/>
  <c r="G1327" i="2" l="1"/>
  <c r="E1328" i="2" s="1"/>
  <c r="K1326" i="2"/>
  <c r="I1327" i="2" s="1"/>
  <c r="D1326" i="2"/>
  <c r="K1327" i="2" l="1"/>
  <c r="I1328" i="2" s="1"/>
  <c r="D1327" i="2"/>
  <c r="G1328" i="2"/>
  <c r="E1329" i="2" s="1"/>
  <c r="G1329" i="2" l="1"/>
  <c r="E1330" i="2" s="1"/>
  <c r="K1328" i="2"/>
  <c r="I1329" i="2" s="1"/>
  <c r="D1328" i="2"/>
  <c r="K1329" i="2" l="1"/>
  <c r="I1330" i="2" s="1"/>
  <c r="D1329" i="2"/>
  <c r="G1330" i="2"/>
  <c r="E1331" i="2" s="1"/>
  <c r="G1331" i="2" l="1"/>
  <c r="E1332" i="2" s="1"/>
  <c r="K1330" i="2"/>
  <c r="I1331" i="2" s="1"/>
  <c r="D1330" i="2"/>
  <c r="K1331" i="2" l="1"/>
  <c r="I1332" i="2" s="1"/>
  <c r="D1331" i="2"/>
  <c r="G1332" i="2"/>
  <c r="E1333" i="2" s="1"/>
  <c r="G1333" i="2" l="1"/>
  <c r="E1334" i="2" s="1"/>
  <c r="K1332" i="2"/>
  <c r="I1333" i="2" s="1"/>
  <c r="D1332" i="2"/>
  <c r="K1333" i="2" l="1"/>
  <c r="I1334" i="2" s="1"/>
  <c r="D1333" i="2"/>
  <c r="G1334" i="2"/>
  <c r="E1335" i="2" s="1"/>
  <c r="G1335" i="2" l="1"/>
  <c r="E1336" i="2" s="1"/>
  <c r="K1334" i="2"/>
  <c r="I1335" i="2" s="1"/>
  <c r="D1334" i="2"/>
  <c r="K1335" i="2" l="1"/>
  <c r="I1336" i="2" s="1"/>
  <c r="D1335" i="2"/>
  <c r="G1336" i="2"/>
  <c r="E1337" i="2" s="1"/>
  <c r="G1337" i="2" l="1"/>
  <c r="E1338" i="2" s="1"/>
  <c r="K1336" i="2"/>
  <c r="I1337" i="2" s="1"/>
  <c r="D1336" i="2"/>
  <c r="K1337" i="2" l="1"/>
  <c r="I1338" i="2" s="1"/>
  <c r="D1337" i="2"/>
  <c r="G1338" i="2"/>
  <c r="E1339" i="2" s="1"/>
  <c r="G1339" i="2" l="1"/>
  <c r="E1340" i="2" s="1"/>
  <c r="K1338" i="2"/>
  <c r="I1339" i="2" s="1"/>
  <c r="D1338" i="2"/>
  <c r="K1339" i="2" l="1"/>
  <c r="I1340" i="2" s="1"/>
  <c r="D1339" i="2"/>
  <c r="G1340" i="2"/>
  <c r="E1341" i="2" s="1"/>
  <c r="G1341" i="2" l="1"/>
  <c r="E1342" i="2" s="1"/>
  <c r="K1340" i="2"/>
  <c r="I1341" i="2" s="1"/>
  <c r="D1340" i="2"/>
  <c r="G1342" i="2" l="1"/>
  <c r="E1343" i="2" s="1"/>
  <c r="K1341" i="2"/>
  <c r="I1342" i="2" s="1"/>
  <c r="D1341" i="2"/>
  <c r="K1342" i="2" l="1"/>
  <c r="I1343" i="2" s="1"/>
  <c r="D1342" i="2"/>
  <c r="G1343" i="2"/>
  <c r="E1344" i="2" s="1"/>
  <c r="K1343" i="2" l="1"/>
  <c r="I1344" i="2" s="1"/>
  <c r="D1343" i="2"/>
  <c r="G1344" i="2"/>
  <c r="E1345" i="2" s="1"/>
  <c r="G1345" i="2" l="1"/>
  <c r="E1346" i="2" s="1"/>
  <c r="K1344" i="2"/>
  <c r="I1345" i="2" s="1"/>
  <c r="D1344" i="2"/>
  <c r="K1345" i="2" l="1"/>
  <c r="I1346" i="2" s="1"/>
  <c r="D1345" i="2"/>
  <c r="G1346" i="2"/>
  <c r="E1347" i="2" s="1"/>
  <c r="G1347" i="2" l="1"/>
  <c r="E1348" i="2" s="1"/>
  <c r="K1346" i="2"/>
  <c r="I1347" i="2" s="1"/>
  <c r="D1346" i="2"/>
  <c r="K1347" i="2" l="1"/>
  <c r="I1348" i="2" s="1"/>
  <c r="D1347" i="2"/>
  <c r="G1348" i="2"/>
  <c r="E1349" i="2" s="1"/>
  <c r="G1349" i="2" l="1"/>
  <c r="E1350" i="2" s="1"/>
  <c r="K1348" i="2"/>
  <c r="I1349" i="2" s="1"/>
  <c r="D1348" i="2"/>
  <c r="K1349" i="2" l="1"/>
  <c r="I1350" i="2" s="1"/>
  <c r="D1349" i="2"/>
  <c r="G1350" i="2"/>
  <c r="E1351" i="2" s="1"/>
  <c r="G1351" i="2" l="1"/>
  <c r="E1352" i="2" s="1"/>
  <c r="K1350" i="2"/>
  <c r="I1351" i="2" s="1"/>
  <c r="D1350" i="2"/>
  <c r="K1351" i="2" l="1"/>
  <c r="I1352" i="2" s="1"/>
  <c r="D1351" i="2"/>
  <c r="G1352" i="2"/>
  <c r="E1353" i="2" s="1"/>
  <c r="G1353" i="2" l="1"/>
  <c r="E1354" i="2" s="1"/>
  <c r="K1352" i="2"/>
  <c r="I1353" i="2" s="1"/>
  <c r="D1352" i="2"/>
  <c r="K1353" i="2" l="1"/>
  <c r="I1354" i="2" s="1"/>
  <c r="D1353" i="2"/>
  <c r="G1354" i="2"/>
  <c r="E1355" i="2" s="1"/>
  <c r="G1355" i="2" l="1"/>
  <c r="E1356" i="2" s="1"/>
  <c r="K1354" i="2"/>
  <c r="I1355" i="2" s="1"/>
  <c r="D1354" i="2"/>
  <c r="K1355" i="2" l="1"/>
  <c r="I1356" i="2" s="1"/>
  <c r="D1355" i="2"/>
  <c r="G1356" i="2"/>
  <c r="E1357" i="2" s="1"/>
  <c r="G1357" i="2" l="1"/>
  <c r="E1358" i="2" s="1"/>
  <c r="K1356" i="2"/>
  <c r="I1357" i="2" s="1"/>
  <c r="D1356" i="2"/>
  <c r="K1357" i="2" l="1"/>
  <c r="I1358" i="2" s="1"/>
  <c r="D1357" i="2"/>
  <c r="G1358" i="2"/>
  <c r="E1359" i="2" s="1"/>
  <c r="G1359" i="2" l="1"/>
  <c r="E1360" i="2" s="1"/>
  <c r="K1358" i="2"/>
  <c r="I1359" i="2" s="1"/>
  <c r="D1358" i="2"/>
  <c r="K1359" i="2" l="1"/>
  <c r="I1360" i="2" s="1"/>
  <c r="D1359" i="2"/>
  <c r="G1360" i="2"/>
  <c r="E1361" i="2" s="1"/>
  <c r="G1361" i="2" l="1"/>
  <c r="E1362" i="2" s="1"/>
  <c r="K1360" i="2"/>
  <c r="I1361" i="2" s="1"/>
  <c r="D1360" i="2"/>
  <c r="K1361" i="2" l="1"/>
  <c r="I1362" i="2" s="1"/>
  <c r="D1361" i="2"/>
  <c r="G1362" i="2"/>
  <c r="E1363" i="2" s="1"/>
  <c r="G1363" i="2" l="1"/>
  <c r="E1364" i="2" s="1"/>
  <c r="K1362" i="2"/>
  <c r="I1363" i="2" s="1"/>
  <c r="D1362" i="2"/>
  <c r="K1363" i="2" l="1"/>
  <c r="I1364" i="2" s="1"/>
  <c r="D1363" i="2"/>
  <c r="G1364" i="2"/>
  <c r="E1365" i="2" s="1"/>
  <c r="G1365" i="2" l="1"/>
  <c r="E1366" i="2" s="1"/>
  <c r="K1364" i="2"/>
  <c r="I1365" i="2" s="1"/>
  <c r="D1364" i="2"/>
  <c r="K1365" i="2" l="1"/>
  <c r="I1366" i="2" s="1"/>
  <c r="D1365" i="2"/>
  <c r="G1366" i="2"/>
  <c r="E1367" i="2" s="1"/>
  <c r="G1367" i="2" l="1"/>
  <c r="E1368" i="2" s="1"/>
  <c r="K1366" i="2"/>
  <c r="I1367" i="2" s="1"/>
  <c r="D1366" i="2"/>
  <c r="K1367" i="2" l="1"/>
  <c r="I1368" i="2" s="1"/>
  <c r="D1367" i="2"/>
  <c r="G1368" i="2"/>
  <c r="E1369" i="2" s="1"/>
  <c r="G1369" i="2" l="1"/>
  <c r="E1370" i="2" s="1"/>
  <c r="K1368" i="2"/>
  <c r="I1369" i="2" s="1"/>
  <c r="D1368" i="2"/>
  <c r="K1369" i="2" l="1"/>
  <c r="I1370" i="2" s="1"/>
  <c r="D1369" i="2"/>
  <c r="G1370" i="2"/>
  <c r="E1371" i="2" s="1"/>
  <c r="G1371" i="2" l="1"/>
  <c r="E1372" i="2" s="1"/>
  <c r="K1370" i="2"/>
  <c r="I1371" i="2" s="1"/>
  <c r="D1370" i="2"/>
  <c r="K1371" i="2" l="1"/>
  <c r="I1372" i="2" s="1"/>
  <c r="D1371" i="2"/>
  <c r="G1372" i="2"/>
  <c r="E1373" i="2" s="1"/>
  <c r="G1373" i="2" l="1"/>
  <c r="E1374" i="2" s="1"/>
  <c r="K1372" i="2"/>
  <c r="I1373" i="2" s="1"/>
  <c r="D1372" i="2"/>
  <c r="K1373" i="2" l="1"/>
  <c r="I1374" i="2" s="1"/>
  <c r="D1373" i="2"/>
  <c r="G1374" i="2"/>
  <c r="E1375" i="2" s="1"/>
  <c r="G1375" i="2" l="1"/>
  <c r="E1376" i="2" s="1"/>
  <c r="K1374" i="2"/>
  <c r="I1375" i="2" s="1"/>
  <c r="D1374" i="2"/>
  <c r="K1375" i="2" l="1"/>
  <c r="I1376" i="2" s="1"/>
  <c r="D1375" i="2"/>
  <c r="G1376" i="2"/>
  <c r="E1377" i="2" s="1"/>
  <c r="G1377" i="2" l="1"/>
  <c r="E1378" i="2" s="1"/>
  <c r="K1376" i="2"/>
  <c r="I1377" i="2" s="1"/>
  <c r="D1376" i="2"/>
  <c r="K1377" i="2" l="1"/>
  <c r="I1378" i="2" s="1"/>
  <c r="D1377" i="2"/>
  <c r="G1378" i="2"/>
  <c r="E1379" i="2" s="1"/>
  <c r="G1379" i="2" l="1"/>
  <c r="E1380" i="2" s="1"/>
  <c r="K1378" i="2"/>
  <c r="I1379" i="2" s="1"/>
  <c r="D1378" i="2"/>
  <c r="K1379" i="2" l="1"/>
  <c r="I1380" i="2" s="1"/>
  <c r="D1379" i="2"/>
  <c r="G1380" i="2"/>
  <c r="E1381" i="2" s="1"/>
  <c r="G1381" i="2" l="1"/>
  <c r="E1382" i="2" s="1"/>
  <c r="K1380" i="2"/>
  <c r="I1381" i="2" s="1"/>
  <c r="D1380" i="2"/>
  <c r="K1381" i="2" l="1"/>
  <c r="I1382" i="2" s="1"/>
  <c r="D1381" i="2"/>
  <c r="G1382" i="2"/>
  <c r="E1383" i="2" s="1"/>
  <c r="G1383" i="2" l="1"/>
  <c r="E1384" i="2" s="1"/>
  <c r="K1382" i="2"/>
  <c r="I1383" i="2" s="1"/>
  <c r="D1382" i="2"/>
  <c r="K1383" i="2" l="1"/>
  <c r="I1384" i="2" s="1"/>
  <c r="D1383" i="2"/>
  <c r="G1384" i="2"/>
  <c r="E1385" i="2" s="1"/>
  <c r="G1385" i="2" l="1"/>
  <c r="E1386" i="2" s="1"/>
  <c r="K1384" i="2"/>
  <c r="I1385" i="2" s="1"/>
  <c r="D1384" i="2"/>
  <c r="K1385" i="2" l="1"/>
  <c r="I1386" i="2" s="1"/>
  <c r="D1385" i="2"/>
  <c r="G1386" i="2"/>
  <c r="E1387" i="2" s="1"/>
  <c r="G1387" i="2" l="1"/>
  <c r="E1388" i="2" s="1"/>
  <c r="K1386" i="2"/>
  <c r="I1387" i="2" s="1"/>
  <c r="D1386" i="2"/>
  <c r="K1387" i="2" l="1"/>
  <c r="I1388" i="2" s="1"/>
  <c r="D1387" i="2"/>
  <c r="G1388" i="2"/>
  <c r="E1389" i="2" s="1"/>
  <c r="G1389" i="2" l="1"/>
  <c r="E1390" i="2" s="1"/>
  <c r="K1388" i="2"/>
  <c r="I1389" i="2" s="1"/>
  <c r="D1388" i="2"/>
  <c r="K1389" i="2" l="1"/>
  <c r="I1390" i="2" s="1"/>
  <c r="D1389" i="2"/>
  <c r="G1390" i="2"/>
  <c r="E1391" i="2" s="1"/>
  <c r="G1391" i="2" l="1"/>
  <c r="E1392" i="2" s="1"/>
  <c r="K1390" i="2"/>
  <c r="I1391" i="2" s="1"/>
  <c r="D1390" i="2"/>
  <c r="K1391" i="2" l="1"/>
  <c r="I1392" i="2" s="1"/>
  <c r="D1391" i="2"/>
  <c r="G1392" i="2"/>
  <c r="E1393" i="2" s="1"/>
  <c r="G1393" i="2" l="1"/>
  <c r="E1394" i="2" s="1"/>
  <c r="K1392" i="2"/>
  <c r="I1393" i="2" s="1"/>
  <c r="D1392" i="2"/>
  <c r="K1393" i="2" l="1"/>
  <c r="I1394" i="2" s="1"/>
  <c r="D1393" i="2"/>
  <c r="G1394" i="2"/>
  <c r="E1395" i="2" s="1"/>
  <c r="K1394" i="2" l="1"/>
  <c r="I1395" i="2" s="1"/>
  <c r="D1394" i="2"/>
  <c r="G1395" i="2"/>
  <c r="E1396" i="2" s="1"/>
  <c r="G1396" i="2" l="1"/>
  <c r="E1397" i="2" s="1"/>
  <c r="K1395" i="2"/>
  <c r="I1396" i="2" s="1"/>
  <c r="D1395" i="2"/>
  <c r="K1396" i="2" l="1"/>
  <c r="I1397" i="2" s="1"/>
  <c r="D1396" i="2"/>
  <c r="G1397" i="2"/>
  <c r="E1398" i="2" s="1"/>
  <c r="G1398" i="2" l="1"/>
  <c r="E1399" i="2" s="1"/>
  <c r="K1397" i="2"/>
  <c r="I1398" i="2" s="1"/>
  <c r="D1397" i="2"/>
  <c r="K1398" i="2" l="1"/>
  <c r="I1399" i="2" s="1"/>
  <c r="D1398" i="2"/>
  <c r="G1399" i="2"/>
  <c r="E1400" i="2" s="1"/>
  <c r="K1399" i="2" l="1"/>
  <c r="I1400" i="2" s="1"/>
  <c r="D1399" i="2"/>
  <c r="G1400" i="2"/>
  <c r="E1401" i="2" s="1"/>
  <c r="G1401" i="2" l="1"/>
  <c r="E1402" i="2" s="1"/>
  <c r="K1400" i="2"/>
  <c r="I1401" i="2" s="1"/>
  <c r="D1400" i="2"/>
  <c r="K1401" i="2" l="1"/>
  <c r="I1402" i="2" s="1"/>
  <c r="D1401" i="2"/>
  <c r="G1402" i="2"/>
  <c r="E1403" i="2" s="1"/>
  <c r="G1403" i="2" l="1"/>
  <c r="E1404" i="2" s="1"/>
  <c r="K1402" i="2"/>
  <c r="I1403" i="2" s="1"/>
  <c r="D1402" i="2"/>
  <c r="K1403" i="2" l="1"/>
  <c r="I1404" i="2" s="1"/>
  <c r="D1403" i="2"/>
  <c r="G1404" i="2"/>
  <c r="E1405" i="2" s="1"/>
  <c r="G1405" i="2" l="1"/>
  <c r="E1406" i="2" s="1"/>
  <c r="K1404" i="2"/>
  <c r="I1405" i="2" s="1"/>
  <c r="D1404" i="2"/>
  <c r="K1405" i="2" l="1"/>
  <c r="I1406" i="2" s="1"/>
  <c r="D1405" i="2"/>
  <c r="G1406" i="2"/>
  <c r="E1407" i="2" s="1"/>
  <c r="K1406" i="2" l="1"/>
  <c r="I1407" i="2" s="1"/>
  <c r="D1406" i="2"/>
  <c r="G1407" i="2"/>
  <c r="E1408" i="2" s="1"/>
  <c r="G1408" i="2" l="1"/>
  <c r="E1409" i="2" s="1"/>
  <c r="K1407" i="2"/>
  <c r="I1408" i="2" s="1"/>
  <c r="D1407" i="2"/>
  <c r="K1408" i="2" l="1"/>
  <c r="I1409" i="2" s="1"/>
  <c r="D1408" i="2"/>
  <c r="G1409" i="2"/>
  <c r="E1410" i="2" s="1"/>
  <c r="G1410" i="2" l="1"/>
  <c r="E1411" i="2" s="1"/>
  <c r="K1409" i="2"/>
  <c r="I1410" i="2" s="1"/>
  <c r="D1409" i="2"/>
  <c r="K1410" i="2" l="1"/>
  <c r="I1411" i="2" s="1"/>
  <c r="D1410" i="2"/>
  <c r="G1411" i="2"/>
  <c r="E1412" i="2" s="1"/>
  <c r="K1411" i="2" l="1"/>
  <c r="I1412" i="2" s="1"/>
  <c r="D1411" i="2"/>
  <c r="G1412" i="2"/>
  <c r="E1413" i="2" s="1"/>
  <c r="G1413" i="2" l="1"/>
  <c r="E1414" i="2" s="1"/>
  <c r="K1412" i="2"/>
  <c r="I1413" i="2" s="1"/>
  <c r="D1412" i="2"/>
  <c r="K1413" i="2" l="1"/>
  <c r="I1414" i="2" s="1"/>
  <c r="D1413" i="2"/>
  <c r="G1414" i="2"/>
  <c r="E1415" i="2" s="1"/>
  <c r="G1415" i="2" l="1"/>
  <c r="E1416" i="2" s="1"/>
  <c r="K1414" i="2"/>
  <c r="I1415" i="2" s="1"/>
  <c r="D1414" i="2"/>
  <c r="K1415" i="2" l="1"/>
  <c r="I1416" i="2" s="1"/>
  <c r="D1415" i="2"/>
  <c r="G1416" i="2"/>
  <c r="E1417" i="2" s="1"/>
  <c r="G1417" i="2" l="1"/>
  <c r="E1418" i="2" s="1"/>
  <c r="K1416" i="2"/>
  <c r="I1417" i="2" s="1"/>
  <c r="D1416" i="2"/>
  <c r="K1417" i="2" l="1"/>
  <c r="I1418" i="2" s="1"/>
  <c r="D1417" i="2"/>
  <c r="G1418" i="2"/>
  <c r="E1419" i="2" s="1"/>
  <c r="G1419" i="2" l="1"/>
  <c r="E1420" i="2" s="1"/>
  <c r="K1418" i="2"/>
  <c r="I1419" i="2" s="1"/>
  <c r="D1418" i="2"/>
  <c r="K1419" i="2" l="1"/>
  <c r="I1420" i="2" s="1"/>
  <c r="D1419" i="2"/>
  <c r="G1420" i="2"/>
  <c r="E1421" i="2" s="1"/>
  <c r="G1421" i="2" l="1"/>
  <c r="E1422" i="2" s="1"/>
  <c r="K1420" i="2"/>
  <c r="I1421" i="2" s="1"/>
  <c r="D1420" i="2"/>
  <c r="K1421" i="2" l="1"/>
  <c r="I1422" i="2" s="1"/>
  <c r="D1421" i="2"/>
  <c r="G1422" i="2"/>
  <c r="E1423" i="2" s="1"/>
  <c r="G1423" i="2" l="1"/>
  <c r="E1424" i="2" s="1"/>
  <c r="K1422" i="2"/>
  <c r="I1423" i="2" s="1"/>
  <c r="D1422" i="2"/>
  <c r="K1423" i="2" l="1"/>
  <c r="I1424" i="2" s="1"/>
  <c r="D1423" i="2"/>
  <c r="G1424" i="2"/>
  <c r="E1425" i="2" s="1"/>
  <c r="G1425" i="2" l="1"/>
  <c r="E1426" i="2" s="1"/>
  <c r="K1424" i="2"/>
  <c r="I1425" i="2" s="1"/>
  <c r="D1424" i="2"/>
  <c r="K1425" i="2" l="1"/>
  <c r="I1426" i="2" s="1"/>
  <c r="D1425" i="2"/>
  <c r="G1426" i="2"/>
  <c r="E1427" i="2" s="1"/>
  <c r="G1427" i="2" l="1"/>
  <c r="E1428" i="2" s="1"/>
  <c r="K1426" i="2"/>
  <c r="I1427" i="2" s="1"/>
  <c r="D1426" i="2"/>
  <c r="K1427" i="2" l="1"/>
  <c r="I1428" i="2" s="1"/>
  <c r="D1427" i="2"/>
  <c r="G1428" i="2"/>
  <c r="E1429" i="2" s="1"/>
  <c r="G1429" i="2" l="1"/>
  <c r="E1430" i="2" s="1"/>
  <c r="K1428" i="2"/>
  <c r="I1429" i="2" s="1"/>
  <c r="D1428" i="2"/>
  <c r="K1429" i="2" l="1"/>
  <c r="I1430" i="2" s="1"/>
  <c r="D1429" i="2"/>
  <c r="G1430" i="2"/>
  <c r="E1431" i="2" s="1"/>
  <c r="G1431" i="2" l="1"/>
  <c r="E1432" i="2" s="1"/>
  <c r="K1430" i="2"/>
  <c r="I1431" i="2" s="1"/>
  <c r="D1430" i="2"/>
  <c r="K1431" i="2" l="1"/>
  <c r="I1432" i="2" s="1"/>
  <c r="D1431" i="2"/>
  <c r="G1432" i="2"/>
  <c r="E1433" i="2" s="1"/>
  <c r="G1433" i="2" l="1"/>
  <c r="E1434" i="2" s="1"/>
  <c r="K1432" i="2"/>
  <c r="I1433" i="2" s="1"/>
  <c r="D1432" i="2"/>
  <c r="K1433" i="2" l="1"/>
  <c r="I1434" i="2" s="1"/>
  <c r="D1433" i="2"/>
  <c r="G1434" i="2"/>
  <c r="E1435" i="2" s="1"/>
  <c r="G1435" i="2" l="1"/>
  <c r="E1436" i="2" s="1"/>
  <c r="K1434" i="2"/>
  <c r="I1435" i="2" s="1"/>
  <c r="D1434" i="2"/>
  <c r="K1435" i="2" l="1"/>
  <c r="I1436" i="2" s="1"/>
  <c r="D1435" i="2"/>
  <c r="G1436" i="2"/>
  <c r="E1437" i="2" s="1"/>
  <c r="K1436" i="2" l="1"/>
  <c r="I1437" i="2" s="1"/>
  <c r="D1436" i="2"/>
  <c r="G1437" i="2"/>
  <c r="E1438" i="2" s="1"/>
  <c r="K1437" i="2" l="1"/>
  <c r="I1438" i="2" s="1"/>
  <c r="D1437" i="2"/>
  <c r="G1438" i="2"/>
  <c r="E1439" i="2" s="1"/>
  <c r="G1439" i="2" l="1"/>
  <c r="E1440" i="2" s="1"/>
  <c r="K1438" i="2"/>
  <c r="I1439" i="2" s="1"/>
  <c r="D1438" i="2"/>
  <c r="K1439" i="2" l="1"/>
  <c r="I1440" i="2" s="1"/>
  <c r="D1439" i="2"/>
  <c r="G1440" i="2"/>
  <c r="E1441" i="2" s="1"/>
  <c r="G1441" i="2" l="1"/>
  <c r="E1442" i="2" s="1"/>
  <c r="K1440" i="2"/>
  <c r="I1441" i="2" s="1"/>
  <c r="D1440" i="2"/>
  <c r="K1441" i="2" l="1"/>
  <c r="I1442" i="2" s="1"/>
  <c r="D1441" i="2"/>
  <c r="G1442" i="2"/>
  <c r="E1443" i="2" s="1"/>
  <c r="G1443" i="2" l="1"/>
  <c r="E1444" i="2" s="1"/>
  <c r="K1442" i="2"/>
  <c r="I1443" i="2" s="1"/>
  <c r="D1442" i="2"/>
  <c r="K1443" i="2" l="1"/>
  <c r="I1444" i="2" s="1"/>
  <c r="D1443" i="2"/>
  <c r="G1444" i="2"/>
  <c r="E1445" i="2" s="1"/>
  <c r="G1445" i="2" l="1"/>
  <c r="E1446" i="2" s="1"/>
  <c r="K1444" i="2"/>
  <c r="I1445" i="2" s="1"/>
  <c r="D1444" i="2"/>
  <c r="K1445" i="2" l="1"/>
  <c r="I1446" i="2" s="1"/>
  <c r="D1445" i="2"/>
  <c r="G1446" i="2"/>
  <c r="E1447" i="2" s="1"/>
  <c r="K1446" i="2" l="1"/>
  <c r="I1447" i="2" s="1"/>
  <c r="D1446" i="2"/>
  <c r="G1447" i="2"/>
  <c r="E1448" i="2" s="1"/>
  <c r="K1447" i="2" l="1"/>
  <c r="I1448" i="2" s="1"/>
  <c r="D1447" i="2"/>
  <c r="G1448" i="2"/>
  <c r="E1449" i="2" s="1"/>
  <c r="G1449" i="2" l="1"/>
  <c r="E1450" i="2" s="1"/>
  <c r="K1448" i="2"/>
  <c r="I1449" i="2" s="1"/>
  <c r="D1448" i="2"/>
  <c r="K1449" i="2" l="1"/>
  <c r="I1450" i="2" s="1"/>
  <c r="D1449" i="2"/>
  <c r="G1450" i="2"/>
  <c r="E1451" i="2" s="1"/>
  <c r="G1451" i="2" l="1"/>
  <c r="E1452" i="2" s="1"/>
  <c r="K1450" i="2"/>
  <c r="I1451" i="2" s="1"/>
  <c r="D1450" i="2"/>
  <c r="K1451" i="2" l="1"/>
  <c r="I1452" i="2" s="1"/>
  <c r="D1451" i="2"/>
  <c r="G1452" i="2"/>
  <c r="E1453" i="2" s="1"/>
  <c r="G1453" i="2" l="1"/>
  <c r="E1454" i="2" s="1"/>
  <c r="K1452" i="2"/>
  <c r="I1453" i="2" s="1"/>
  <c r="D1452" i="2"/>
  <c r="K1453" i="2" l="1"/>
  <c r="I1454" i="2" s="1"/>
  <c r="D1453" i="2"/>
  <c r="G1454" i="2"/>
  <c r="E1455" i="2" s="1"/>
  <c r="G1455" i="2" l="1"/>
  <c r="E1456" i="2" s="1"/>
  <c r="K1454" i="2"/>
  <c r="I1455" i="2" s="1"/>
  <c r="D1454" i="2"/>
  <c r="K1455" i="2" l="1"/>
  <c r="I1456" i="2" s="1"/>
  <c r="D1455" i="2"/>
  <c r="G1456" i="2"/>
  <c r="E1457" i="2" s="1"/>
  <c r="G1457" i="2" l="1"/>
  <c r="E1458" i="2" s="1"/>
  <c r="K1456" i="2"/>
  <c r="I1457" i="2" s="1"/>
  <c r="D1456" i="2"/>
  <c r="K1457" i="2" l="1"/>
  <c r="I1458" i="2" s="1"/>
  <c r="D1457" i="2"/>
  <c r="G1458" i="2"/>
  <c r="E1459" i="2" s="1"/>
  <c r="G1459" i="2" l="1"/>
  <c r="E1460" i="2" s="1"/>
  <c r="K1458" i="2"/>
  <c r="I1459" i="2" s="1"/>
  <c r="D1458" i="2"/>
  <c r="K1459" i="2" l="1"/>
  <c r="I1460" i="2" s="1"/>
  <c r="D1459" i="2"/>
  <c r="G1460" i="2"/>
  <c r="E1461" i="2" s="1"/>
  <c r="G1461" i="2" l="1"/>
  <c r="E1462" i="2" s="1"/>
  <c r="K1460" i="2"/>
  <c r="I1461" i="2" s="1"/>
  <c r="D1460" i="2"/>
  <c r="K1461" i="2" l="1"/>
  <c r="I1462" i="2" s="1"/>
  <c r="D1461" i="2"/>
  <c r="G1462" i="2"/>
  <c r="E1463" i="2" s="1"/>
  <c r="G1463" i="2" l="1"/>
  <c r="E1464" i="2" s="1"/>
  <c r="K1462" i="2"/>
  <c r="I1463" i="2" s="1"/>
  <c r="D1462" i="2"/>
  <c r="K1463" i="2" l="1"/>
  <c r="I1464" i="2" s="1"/>
  <c r="D1463" i="2"/>
  <c r="G1464" i="2"/>
  <c r="E1465" i="2" s="1"/>
  <c r="G1465" i="2" l="1"/>
  <c r="E1466" i="2" s="1"/>
  <c r="K1464" i="2"/>
  <c r="I1465" i="2" s="1"/>
  <c r="D1464" i="2"/>
  <c r="K1465" i="2" l="1"/>
  <c r="I1466" i="2" s="1"/>
  <c r="D1465" i="2"/>
  <c r="G1466" i="2"/>
  <c r="E1467" i="2" s="1"/>
  <c r="G1467" i="2" l="1"/>
  <c r="E1468" i="2" s="1"/>
  <c r="K1466" i="2"/>
  <c r="I1467" i="2" s="1"/>
  <c r="D1466" i="2"/>
  <c r="K1467" i="2" l="1"/>
  <c r="I1468" i="2" s="1"/>
  <c r="D1467" i="2"/>
  <c r="G1468" i="2"/>
  <c r="E1469" i="2" s="1"/>
  <c r="G1469" i="2" l="1"/>
  <c r="E1470" i="2" s="1"/>
  <c r="K1468" i="2"/>
  <c r="I1469" i="2" s="1"/>
  <c r="D1468" i="2"/>
  <c r="K1469" i="2" l="1"/>
  <c r="I1470" i="2" s="1"/>
  <c r="D1469" i="2"/>
  <c r="G1470" i="2"/>
  <c r="E1471" i="2" s="1"/>
  <c r="G1471" i="2" l="1"/>
  <c r="E1472" i="2" s="1"/>
  <c r="K1470" i="2"/>
  <c r="I1471" i="2" s="1"/>
  <c r="D1470" i="2"/>
  <c r="K1471" i="2" l="1"/>
  <c r="I1472" i="2" s="1"/>
  <c r="D1471" i="2"/>
  <c r="G1472" i="2"/>
  <c r="E1473" i="2" s="1"/>
  <c r="G1473" i="2" l="1"/>
  <c r="E1474" i="2" s="1"/>
  <c r="K1472" i="2"/>
  <c r="I1473" i="2" s="1"/>
  <c r="D1472" i="2"/>
  <c r="K1473" i="2" l="1"/>
  <c r="I1474" i="2" s="1"/>
  <c r="D1473" i="2"/>
  <c r="G1474" i="2"/>
  <c r="E1475" i="2" s="1"/>
  <c r="G1475" i="2" l="1"/>
  <c r="E1476" i="2" s="1"/>
  <c r="K1474" i="2"/>
  <c r="I1475" i="2" s="1"/>
  <c r="D1474" i="2"/>
  <c r="K1475" i="2" l="1"/>
  <c r="I1476" i="2" s="1"/>
  <c r="D1475" i="2"/>
  <c r="G1476" i="2"/>
  <c r="E1477" i="2" s="1"/>
  <c r="G1477" i="2" l="1"/>
  <c r="E1478" i="2" s="1"/>
  <c r="K1476" i="2"/>
  <c r="I1477" i="2" s="1"/>
  <c r="D1476" i="2"/>
  <c r="K1477" i="2" l="1"/>
  <c r="I1478" i="2" s="1"/>
  <c r="D1477" i="2"/>
  <c r="G1478" i="2"/>
  <c r="E1479" i="2" s="1"/>
  <c r="G1479" i="2" l="1"/>
  <c r="E1480" i="2" s="1"/>
  <c r="K1478" i="2"/>
  <c r="I1479" i="2" s="1"/>
  <c r="D1478" i="2"/>
  <c r="K1479" i="2" l="1"/>
  <c r="I1480" i="2" s="1"/>
  <c r="D1479" i="2"/>
  <c r="G1480" i="2"/>
  <c r="E1481" i="2" s="1"/>
  <c r="G1481" i="2" l="1"/>
  <c r="E1482" i="2" s="1"/>
  <c r="K1480" i="2"/>
  <c r="I1481" i="2" s="1"/>
  <c r="D1480" i="2"/>
  <c r="K1481" i="2" l="1"/>
  <c r="I1482" i="2" s="1"/>
  <c r="D1481" i="2"/>
  <c r="G1482" i="2"/>
  <c r="E1483" i="2" s="1"/>
  <c r="G1483" i="2" l="1"/>
  <c r="E1484" i="2" s="1"/>
  <c r="K1482" i="2"/>
  <c r="I1483" i="2" s="1"/>
  <c r="D1482" i="2"/>
  <c r="K1483" i="2" l="1"/>
  <c r="I1484" i="2" s="1"/>
  <c r="D1483" i="2"/>
  <c r="G1484" i="2"/>
  <c r="E1485" i="2" s="1"/>
  <c r="G1485" i="2" l="1"/>
  <c r="E1486" i="2" s="1"/>
  <c r="K1484" i="2"/>
  <c r="I1485" i="2" s="1"/>
  <c r="D1484" i="2"/>
  <c r="K1485" i="2" l="1"/>
  <c r="I1486" i="2" s="1"/>
  <c r="D1485" i="2"/>
  <c r="G1486" i="2"/>
  <c r="E1487" i="2" s="1"/>
  <c r="G1487" i="2" l="1"/>
  <c r="E1488" i="2" s="1"/>
  <c r="K1486" i="2"/>
  <c r="I1487" i="2" s="1"/>
  <c r="D1486" i="2"/>
  <c r="K1487" i="2" l="1"/>
  <c r="I1488" i="2" s="1"/>
  <c r="D1487" i="2"/>
  <c r="G1488" i="2"/>
  <c r="E1489" i="2" s="1"/>
  <c r="G1489" i="2" l="1"/>
  <c r="E1490" i="2" s="1"/>
  <c r="K1488" i="2"/>
  <c r="I1489" i="2" s="1"/>
  <c r="D1488" i="2"/>
  <c r="K1489" i="2" l="1"/>
  <c r="I1490" i="2" s="1"/>
  <c r="D1489" i="2"/>
  <c r="G1490" i="2"/>
  <c r="E1491" i="2" s="1"/>
  <c r="G1491" i="2" l="1"/>
  <c r="E1492" i="2" s="1"/>
  <c r="K1490" i="2"/>
  <c r="I1491" i="2" s="1"/>
  <c r="D1490" i="2"/>
  <c r="K1491" i="2" l="1"/>
  <c r="I1492" i="2" s="1"/>
  <c r="D1491" i="2"/>
  <c r="G1492" i="2"/>
  <c r="E1493" i="2" s="1"/>
  <c r="G1493" i="2" l="1"/>
  <c r="E1494" i="2" s="1"/>
  <c r="K1492" i="2"/>
  <c r="I1493" i="2" s="1"/>
  <c r="D1492" i="2"/>
  <c r="K1493" i="2" l="1"/>
  <c r="I1494" i="2" s="1"/>
  <c r="D1493" i="2"/>
  <c r="G1494" i="2"/>
  <c r="E1495" i="2" s="1"/>
  <c r="G1495" i="2" l="1"/>
  <c r="E1496" i="2" s="1"/>
  <c r="K1494" i="2"/>
  <c r="I1495" i="2" s="1"/>
  <c r="D1494" i="2"/>
  <c r="K1495" i="2" l="1"/>
  <c r="I1496" i="2" s="1"/>
  <c r="D1495" i="2"/>
  <c r="G1496" i="2"/>
  <c r="E1497" i="2" s="1"/>
  <c r="G1497" i="2" l="1"/>
  <c r="E1498" i="2" s="1"/>
  <c r="K1496" i="2"/>
  <c r="I1497" i="2" s="1"/>
  <c r="D1496" i="2"/>
  <c r="K1497" i="2" l="1"/>
  <c r="I1498" i="2" s="1"/>
  <c r="D1497" i="2"/>
  <c r="G1498" i="2"/>
  <c r="E1499" i="2" s="1"/>
  <c r="G1499" i="2" l="1"/>
  <c r="E1500" i="2" s="1"/>
  <c r="K1498" i="2"/>
  <c r="I1499" i="2" s="1"/>
  <c r="D1498" i="2"/>
  <c r="K1499" i="2" l="1"/>
  <c r="I1500" i="2" s="1"/>
  <c r="D1499" i="2"/>
  <c r="G1500" i="2"/>
  <c r="E1501" i="2" s="1"/>
  <c r="G1501" i="2" l="1"/>
  <c r="E1502" i="2" s="1"/>
  <c r="K1500" i="2"/>
  <c r="I1501" i="2" s="1"/>
  <c r="D1500" i="2"/>
  <c r="K1501" i="2" l="1"/>
  <c r="I1502" i="2" s="1"/>
  <c r="D1501" i="2"/>
  <c r="G1502" i="2"/>
  <c r="E1503" i="2" s="1"/>
  <c r="G1503" i="2" l="1"/>
  <c r="E1504" i="2" s="1"/>
  <c r="K1502" i="2"/>
  <c r="I1503" i="2" s="1"/>
  <c r="D1502" i="2"/>
  <c r="K1503" i="2" l="1"/>
  <c r="I1504" i="2" s="1"/>
  <c r="D1503" i="2"/>
  <c r="G1504" i="2"/>
  <c r="E1505" i="2" s="1"/>
  <c r="G1505" i="2" l="1"/>
  <c r="E1506" i="2" s="1"/>
  <c r="K1504" i="2"/>
  <c r="I1505" i="2" s="1"/>
  <c r="D1504" i="2"/>
  <c r="K1505" i="2" l="1"/>
  <c r="I1506" i="2" s="1"/>
  <c r="D1505" i="2"/>
  <c r="G1506" i="2"/>
  <c r="E1507" i="2" s="1"/>
  <c r="G1507" i="2" l="1"/>
  <c r="E1508" i="2" s="1"/>
  <c r="K1506" i="2"/>
  <c r="I1507" i="2" s="1"/>
  <c r="D1506" i="2"/>
  <c r="K1507" i="2" l="1"/>
  <c r="I1508" i="2" s="1"/>
  <c r="D1507" i="2"/>
  <c r="G1508" i="2"/>
  <c r="E1509" i="2" s="1"/>
  <c r="G1509" i="2" l="1"/>
  <c r="E1510" i="2" s="1"/>
  <c r="K1508" i="2"/>
  <c r="I1509" i="2" s="1"/>
  <c r="D1508" i="2"/>
  <c r="K1509" i="2" l="1"/>
  <c r="I1510" i="2" s="1"/>
  <c r="D1509" i="2"/>
  <c r="G1510" i="2"/>
  <c r="E1511" i="2" s="1"/>
  <c r="G1511" i="2" l="1"/>
  <c r="E1512" i="2" s="1"/>
  <c r="K1510" i="2"/>
  <c r="I1511" i="2" s="1"/>
  <c r="D1510" i="2"/>
  <c r="K1511" i="2" l="1"/>
  <c r="I1512" i="2" s="1"/>
  <c r="D1511" i="2"/>
  <c r="G1512" i="2"/>
  <c r="E1513" i="2" s="1"/>
  <c r="G1513" i="2" l="1"/>
  <c r="E1514" i="2" s="1"/>
  <c r="K1512" i="2"/>
  <c r="I1513" i="2" s="1"/>
  <c r="D1512" i="2"/>
  <c r="K1513" i="2" l="1"/>
  <c r="I1514" i="2" s="1"/>
  <c r="D1513" i="2"/>
  <c r="G1514" i="2"/>
  <c r="E1515" i="2" s="1"/>
  <c r="G1515" i="2" l="1"/>
  <c r="E1516" i="2" s="1"/>
  <c r="K1514" i="2"/>
  <c r="I1515" i="2" s="1"/>
  <c r="D1514" i="2"/>
  <c r="K1515" i="2" l="1"/>
  <c r="I1516" i="2" s="1"/>
  <c r="D1515" i="2"/>
  <c r="G1516" i="2"/>
  <c r="E1517" i="2" s="1"/>
  <c r="G1517" i="2" l="1"/>
  <c r="E1518" i="2" s="1"/>
  <c r="K1516" i="2"/>
  <c r="I1517" i="2" s="1"/>
  <c r="D1516" i="2"/>
  <c r="K1517" i="2" l="1"/>
  <c r="I1518" i="2" s="1"/>
  <c r="D1517" i="2"/>
  <c r="G1518" i="2"/>
  <c r="E1519" i="2" s="1"/>
  <c r="G1519" i="2" l="1"/>
  <c r="E1520" i="2" s="1"/>
  <c r="K1518" i="2"/>
  <c r="I1519" i="2" s="1"/>
  <c r="D1518" i="2"/>
  <c r="K1519" i="2" l="1"/>
  <c r="I1520" i="2" s="1"/>
  <c r="D1519" i="2"/>
  <c r="G1520" i="2"/>
  <c r="E1521" i="2" s="1"/>
  <c r="G1521" i="2" l="1"/>
  <c r="E1522" i="2" s="1"/>
  <c r="K1520" i="2"/>
  <c r="I1521" i="2" s="1"/>
  <c r="D1520" i="2"/>
  <c r="G1522" i="2" l="1"/>
  <c r="E1523" i="2" s="1"/>
  <c r="K1521" i="2"/>
  <c r="I1522" i="2" s="1"/>
  <c r="D1521" i="2"/>
  <c r="K1522" i="2" l="1"/>
  <c r="I1523" i="2" s="1"/>
  <c r="D1522" i="2"/>
  <c r="G1523" i="2"/>
  <c r="E1524" i="2" s="1"/>
  <c r="G1524" i="2" l="1"/>
  <c r="E1525" i="2" s="1"/>
  <c r="K1523" i="2"/>
  <c r="I1524" i="2" s="1"/>
  <c r="D1523" i="2"/>
  <c r="K1524" i="2" l="1"/>
  <c r="I1525" i="2" s="1"/>
  <c r="D1524" i="2"/>
  <c r="G1525" i="2"/>
  <c r="E1526" i="2" s="1"/>
  <c r="K1525" i="2" l="1"/>
  <c r="I1526" i="2" s="1"/>
  <c r="D1525" i="2"/>
  <c r="G1526" i="2"/>
  <c r="E1527" i="2" s="1"/>
  <c r="G1527" i="2" l="1"/>
  <c r="E1528" i="2" s="1"/>
  <c r="K1526" i="2"/>
  <c r="I1527" i="2" s="1"/>
  <c r="D1526" i="2"/>
  <c r="K1527" i="2" l="1"/>
  <c r="I1528" i="2" s="1"/>
  <c r="D1527" i="2"/>
  <c r="G1528" i="2"/>
  <c r="E1529" i="2" s="1"/>
  <c r="G1529" i="2" l="1"/>
  <c r="E1530" i="2" s="1"/>
  <c r="K1528" i="2"/>
  <c r="I1529" i="2" s="1"/>
  <c r="D1528" i="2"/>
  <c r="K1529" i="2" l="1"/>
  <c r="I1530" i="2" s="1"/>
  <c r="D1529" i="2"/>
  <c r="G1530" i="2"/>
  <c r="E1531" i="2" s="1"/>
  <c r="K1530" i="2" l="1"/>
  <c r="I1531" i="2" s="1"/>
  <c r="D1530" i="2"/>
  <c r="G1531" i="2"/>
  <c r="E1532" i="2" s="1"/>
  <c r="G1532" i="2" l="1"/>
  <c r="E1533" i="2" s="1"/>
  <c r="K1531" i="2"/>
  <c r="I1532" i="2" s="1"/>
  <c r="D1531" i="2"/>
  <c r="K1532" i="2" l="1"/>
  <c r="I1533" i="2" s="1"/>
  <c r="D1532" i="2"/>
  <c r="G1533" i="2"/>
  <c r="E1534" i="2" s="1"/>
  <c r="K1533" i="2" l="1"/>
  <c r="I1534" i="2" s="1"/>
  <c r="D1533" i="2"/>
  <c r="G1534" i="2"/>
  <c r="E1535" i="2" s="1"/>
  <c r="G1535" i="2" l="1"/>
  <c r="E1536" i="2" s="1"/>
  <c r="K1534" i="2"/>
  <c r="I1535" i="2" s="1"/>
  <c r="D1534" i="2"/>
  <c r="K1535" i="2" l="1"/>
  <c r="I1536" i="2" s="1"/>
  <c r="D1535" i="2"/>
  <c r="G1536" i="2"/>
  <c r="E1537" i="2" s="1"/>
  <c r="G1537" i="2" l="1"/>
  <c r="E1538" i="2" s="1"/>
  <c r="K1536" i="2"/>
  <c r="I1537" i="2" s="1"/>
  <c r="D1536" i="2"/>
  <c r="K1537" i="2" l="1"/>
  <c r="I1538" i="2" s="1"/>
  <c r="D1537" i="2"/>
  <c r="G1538" i="2"/>
  <c r="E1539" i="2" s="1"/>
  <c r="G1539" i="2" l="1"/>
  <c r="E1540" i="2" s="1"/>
  <c r="K1538" i="2"/>
  <c r="I1539" i="2" s="1"/>
  <c r="D1538" i="2"/>
  <c r="K1539" i="2" l="1"/>
  <c r="I1540" i="2" s="1"/>
  <c r="D1539" i="2"/>
  <c r="G1540" i="2"/>
  <c r="E1541" i="2" s="1"/>
  <c r="G1541" i="2" l="1"/>
  <c r="E1542" i="2" s="1"/>
  <c r="K1540" i="2"/>
  <c r="I1541" i="2" s="1"/>
  <c r="D1540" i="2"/>
  <c r="K1541" i="2" l="1"/>
  <c r="I1542" i="2" s="1"/>
  <c r="D1541" i="2"/>
  <c r="G1542" i="2"/>
  <c r="E1543" i="2" s="1"/>
  <c r="G1543" i="2" l="1"/>
  <c r="E1544" i="2" s="1"/>
  <c r="K1542" i="2"/>
  <c r="I1543" i="2" s="1"/>
  <c r="D1542" i="2"/>
  <c r="K1543" i="2" l="1"/>
  <c r="I1544" i="2" s="1"/>
  <c r="D1543" i="2"/>
  <c r="G1544" i="2"/>
  <c r="E1545" i="2" s="1"/>
  <c r="G1545" i="2" l="1"/>
  <c r="E1546" i="2" s="1"/>
  <c r="K1544" i="2"/>
  <c r="I1545" i="2" s="1"/>
  <c r="D1544" i="2"/>
  <c r="K1545" i="2" l="1"/>
  <c r="I1546" i="2" s="1"/>
  <c r="D1545" i="2"/>
  <c r="G1546" i="2"/>
  <c r="E1547" i="2" s="1"/>
  <c r="G1547" i="2" l="1"/>
  <c r="E1548" i="2" s="1"/>
  <c r="K1546" i="2"/>
  <c r="I1547" i="2" s="1"/>
  <c r="D1546" i="2"/>
  <c r="K1547" i="2" l="1"/>
  <c r="I1548" i="2" s="1"/>
  <c r="D1547" i="2"/>
  <c r="G1548" i="2"/>
  <c r="E1549" i="2" s="1"/>
  <c r="G1549" i="2" l="1"/>
  <c r="E1550" i="2" s="1"/>
  <c r="K1548" i="2"/>
  <c r="I1549" i="2" s="1"/>
  <c r="D1548" i="2"/>
  <c r="K1549" i="2" l="1"/>
  <c r="I1550" i="2" s="1"/>
  <c r="D1549" i="2"/>
  <c r="G1550" i="2"/>
  <c r="E1551" i="2" s="1"/>
  <c r="G1551" i="2" l="1"/>
  <c r="E1552" i="2" s="1"/>
  <c r="K1550" i="2"/>
  <c r="I1551" i="2" s="1"/>
  <c r="D1550" i="2"/>
  <c r="K1551" i="2" l="1"/>
  <c r="I1552" i="2" s="1"/>
  <c r="D1551" i="2"/>
  <c r="G1552" i="2"/>
  <c r="E1553" i="2" s="1"/>
  <c r="G1553" i="2" l="1"/>
  <c r="E1554" i="2" s="1"/>
  <c r="K1552" i="2"/>
  <c r="I1553" i="2" s="1"/>
  <c r="D1552" i="2"/>
  <c r="K1553" i="2" l="1"/>
  <c r="I1554" i="2" s="1"/>
  <c r="D1553" i="2"/>
  <c r="G1554" i="2"/>
  <c r="E1555" i="2" s="1"/>
  <c r="G1555" i="2" l="1"/>
  <c r="E1556" i="2" s="1"/>
  <c r="K1554" i="2"/>
  <c r="I1555" i="2" s="1"/>
  <c r="D1554" i="2"/>
  <c r="K1555" i="2" l="1"/>
  <c r="I1556" i="2" s="1"/>
  <c r="D1555" i="2"/>
  <c r="G1556" i="2"/>
  <c r="E1557" i="2" s="1"/>
  <c r="G1557" i="2" l="1"/>
  <c r="E1558" i="2" s="1"/>
  <c r="K1556" i="2"/>
  <c r="I1557" i="2" s="1"/>
  <c r="D1556" i="2"/>
  <c r="K1557" i="2" l="1"/>
  <c r="I1558" i="2" s="1"/>
  <c r="D1557" i="2"/>
  <c r="G1558" i="2"/>
  <c r="E1559" i="2" s="1"/>
  <c r="G1559" i="2" l="1"/>
  <c r="E1560" i="2" s="1"/>
  <c r="K1558" i="2"/>
  <c r="I1559" i="2" s="1"/>
  <c r="D1558" i="2"/>
  <c r="K1559" i="2" l="1"/>
  <c r="I1560" i="2" s="1"/>
  <c r="D1559" i="2"/>
  <c r="G1560" i="2"/>
  <c r="E1561" i="2" s="1"/>
  <c r="G1561" i="2" l="1"/>
  <c r="E1562" i="2" s="1"/>
  <c r="K1560" i="2"/>
  <c r="I1561" i="2" s="1"/>
  <c r="D1560" i="2"/>
  <c r="K1561" i="2" l="1"/>
  <c r="I1562" i="2" s="1"/>
  <c r="D1561" i="2"/>
  <c r="G1562" i="2"/>
  <c r="E1563" i="2" s="1"/>
  <c r="G1563" i="2" l="1"/>
  <c r="E1564" i="2" s="1"/>
  <c r="K1562" i="2"/>
  <c r="I1563" i="2" s="1"/>
  <c r="D1562" i="2"/>
  <c r="K1563" i="2" l="1"/>
  <c r="I1564" i="2" s="1"/>
  <c r="D1563" i="2"/>
  <c r="G1564" i="2"/>
  <c r="E1565" i="2" s="1"/>
  <c r="G1565" i="2" l="1"/>
  <c r="E1566" i="2" s="1"/>
  <c r="K1564" i="2"/>
  <c r="I1565" i="2" s="1"/>
  <c r="D1564" i="2"/>
  <c r="K1565" i="2" l="1"/>
  <c r="I1566" i="2" s="1"/>
  <c r="D1565" i="2"/>
  <c r="G1566" i="2"/>
  <c r="E1567" i="2" s="1"/>
  <c r="G1567" i="2" l="1"/>
  <c r="E1568" i="2" s="1"/>
  <c r="K1566" i="2"/>
  <c r="I1567" i="2" s="1"/>
  <c r="D1566" i="2"/>
  <c r="K1567" i="2" l="1"/>
  <c r="I1568" i="2" s="1"/>
  <c r="D1567" i="2"/>
  <c r="G1568" i="2"/>
  <c r="E1569" i="2" s="1"/>
  <c r="G1569" i="2" l="1"/>
  <c r="E1570" i="2" s="1"/>
  <c r="K1568" i="2"/>
  <c r="I1569" i="2" s="1"/>
  <c r="D1568" i="2"/>
  <c r="K1569" i="2" l="1"/>
  <c r="I1570" i="2" s="1"/>
  <c r="D1569" i="2"/>
  <c r="G1570" i="2"/>
  <c r="E1571" i="2" s="1"/>
  <c r="G1571" i="2" l="1"/>
  <c r="E1572" i="2" s="1"/>
  <c r="K1570" i="2"/>
  <c r="I1571" i="2" s="1"/>
  <c r="D1570" i="2"/>
  <c r="K1571" i="2" l="1"/>
  <c r="I1572" i="2" s="1"/>
  <c r="D1571" i="2"/>
  <c r="G1572" i="2"/>
  <c r="E1573" i="2" s="1"/>
  <c r="G1573" i="2" l="1"/>
  <c r="E1574" i="2" s="1"/>
  <c r="K1572" i="2"/>
  <c r="I1573" i="2" s="1"/>
  <c r="D1572" i="2"/>
  <c r="K1573" i="2" l="1"/>
  <c r="I1574" i="2" s="1"/>
  <c r="D1573" i="2"/>
  <c r="G1574" i="2"/>
  <c r="E1575" i="2" s="1"/>
  <c r="G1575" i="2" l="1"/>
  <c r="E1576" i="2" s="1"/>
  <c r="K1574" i="2"/>
  <c r="I1575" i="2" s="1"/>
  <c r="D1574" i="2"/>
  <c r="K1575" i="2" l="1"/>
  <c r="I1576" i="2" s="1"/>
  <c r="D1575" i="2"/>
  <c r="G1576" i="2"/>
  <c r="E1577" i="2" s="1"/>
  <c r="G1577" i="2" l="1"/>
  <c r="E1578" i="2" s="1"/>
  <c r="K1576" i="2"/>
  <c r="I1577" i="2" s="1"/>
  <c r="D1576" i="2"/>
  <c r="K1577" i="2" l="1"/>
  <c r="I1578" i="2" s="1"/>
  <c r="D1577" i="2"/>
  <c r="G1578" i="2"/>
  <c r="E1579" i="2" s="1"/>
  <c r="K1578" i="2" l="1"/>
  <c r="I1579" i="2" s="1"/>
  <c r="D1578" i="2"/>
  <c r="G1579" i="2"/>
  <c r="E1580" i="2" s="1"/>
  <c r="K1579" i="2" l="1"/>
  <c r="I1580" i="2" s="1"/>
  <c r="D1579" i="2"/>
  <c r="G1580" i="2"/>
  <c r="E1581" i="2" s="1"/>
  <c r="G1581" i="2" l="1"/>
  <c r="E1582" i="2" s="1"/>
  <c r="K1580" i="2"/>
  <c r="I1581" i="2" s="1"/>
  <c r="D1580" i="2"/>
  <c r="K1581" i="2" l="1"/>
  <c r="I1582" i="2" s="1"/>
  <c r="D1581" i="2"/>
  <c r="G1582" i="2"/>
  <c r="E1583" i="2" s="1"/>
  <c r="G1583" i="2" l="1"/>
  <c r="E1584" i="2" s="1"/>
  <c r="K1582" i="2"/>
  <c r="I1583" i="2" s="1"/>
  <c r="D1582" i="2"/>
  <c r="K1583" i="2" l="1"/>
  <c r="I1584" i="2" s="1"/>
  <c r="D1583" i="2"/>
  <c r="G1584" i="2"/>
  <c r="E1585" i="2" s="1"/>
  <c r="G1585" i="2" l="1"/>
  <c r="E1586" i="2" s="1"/>
  <c r="K1584" i="2"/>
  <c r="I1585" i="2" s="1"/>
  <c r="D1584" i="2"/>
  <c r="K1585" i="2" l="1"/>
  <c r="I1586" i="2" s="1"/>
  <c r="D1585" i="2"/>
  <c r="G1586" i="2"/>
  <c r="E1587" i="2" s="1"/>
  <c r="G1587" i="2" l="1"/>
  <c r="E1588" i="2" s="1"/>
  <c r="K1586" i="2"/>
  <c r="I1587" i="2" s="1"/>
  <c r="D1586" i="2"/>
  <c r="K1587" i="2" l="1"/>
  <c r="I1588" i="2" s="1"/>
  <c r="D1587" i="2"/>
  <c r="G1588" i="2"/>
  <c r="E1589" i="2" s="1"/>
  <c r="G1589" i="2" l="1"/>
  <c r="E1590" i="2" s="1"/>
  <c r="K1588" i="2"/>
  <c r="I1589" i="2" s="1"/>
  <c r="D1588" i="2"/>
  <c r="K1589" i="2" l="1"/>
  <c r="I1590" i="2" s="1"/>
  <c r="D1589" i="2"/>
  <c r="G1590" i="2"/>
  <c r="E1591" i="2" s="1"/>
  <c r="G1591" i="2" l="1"/>
  <c r="E1592" i="2" s="1"/>
  <c r="K1590" i="2"/>
  <c r="I1591" i="2" s="1"/>
  <c r="D1590" i="2"/>
  <c r="K1591" i="2" l="1"/>
  <c r="I1592" i="2" s="1"/>
  <c r="D1591" i="2"/>
  <c r="G1592" i="2"/>
  <c r="E1593" i="2" s="1"/>
  <c r="G1593" i="2" l="1"/>
  <c r="E1594" i="2" s="1"/>
  <c r="K1592" i="2"/>
  <c r="I1593" i="2" s="1"/>
  <c r="D1592" i="2"/>
  <c r="K1593" i="2" l="1"/>
  <c r="I1594" i="2" s="1"/>
  <c r="D1593" i="2"/>
  <c r="G1594" i="2"/>
  <c r="E1595" i="2" s="1"/>
  <c r="G1595" i="2" l="1"/>
  <c r="E1596" i="2" s="1"/>
  <c r="K1594" i="2"/>
  <c r="I1595" i="2" s="1"/>
  <c r="D1594" i="2"/>
  <c r="K1595" i="2" l="1"/>
  <c r="I1596" i="2" s="1"/>
  <c r="D1595" i="2"/>
  <c r="G1596" i="2"/>
  <c r="E1597" i="2" s="1"/>
  <c r="G1597" i="2" l="1"/>
  <c r="E1598" i="2" s="1"/>
  <c r="K1596" i="2"/>
  <c r="I1597" i="2" s="1"/>
  <c r="D1596" i="2"/>
  <c r="K1597" i="2" l="1"/>
  <c r="I1598" i="2" s="1"/>
  <c r="D1597" i="2"/>
  <c r="G1598" i="2"/>
  <c r="E1599" i="2" s="1"/>
  <c r="G1599" i="2" l="1"/>
  <c r="E1600" i="2" s="1"/>
  <c r="K1598" i="2"/>
  <c r="I1599" i="2" s="1"/>
  <c r="D1598" i="2"/>
  <c r="K1599" i="2" l="1"/>
  <c r="I1600" i="2" s="1"/>
  <c r="D1599" i="2"/>
  <c r="G1600" i="2"/>
  <c r="E1601" i="2" s="1"/>
  <c r="G1601" i="2" l="1"/>
  <c r="E1602" i="2" s="1"/>
  <c r="K1600" i="2"/>
  <c r="I1601" i="2" s="1"/>
  <c r="D1600" i="2"/>
  <c r="K1601" i="2" l="1"/>
  <c r="I1602" i="2" s="1"/>
  <c r="D1601" i="2"/>
  <c r="G1602" i="2"/>
  <c r="E1603" i="2" s="1"/>
  <c r="G1603" i="2" l="1"/>
  <c r="E1604" i="2" s="1"/>
  <c r="K1602" i="2"/>
  <c r="I1603" i="2" s="1"/>
  <c r="D1602" i="2"/>
  <c r="K1603" i="2" l="1"/>
  <c r="I1604" i="2" s="1"/>
  <c r="D1603" i="2"/>
  <c r="G1604" i="2"/>
  <c r="E1605" i="2" s="1"/>
  <c r="G1605" i="2" l="1"/>
  <c r="E1606" i="2" s="1"/>
  <c r="K1604" i="2"/>
  <c r="I1605" i="2" s="1"/>
  <c r="D1604" i="2"/>
  <c r="K1605" i="2" l="1"/>
  <c r="I1606" i="2" s="1"/>
  <c r="D1605" i="2"/>
  <c r="G1606" i="2"/>
  <c r="E1607" i="2" s="1"/>
  <c r="G1607" i="2" l="1"/>
  <c r="E1608" i="2" s="1"/>
  <c r="K1606" i="2"/>
  <c r="I1607" i="2" s="1"/>
  <c r="D1606" i="2"/>
  <c r="K1607" i="2" l="1"/>
  <c r="I1608" i="2" s="1"/>
  <c r="D1607" i="2"/>
  <c r="G1608" i="2"/>
  <c r="E1609" i="2" s="1"/>
  <c r="G1609" i="2" l="1"/>
  <c r="E1610" i="2" s="1"/>
  <c r="K1608" i="2"/>
  <c r="I1609" i="2" s="1"/>
  <c r="D1608" i="2"/>
  <c r="K1609" i="2" l="1"/>
  <c r="I1610" i="2" s="1"/>
  <c r="D1609" i="2"/>
  <c r="G1610" i="2"/>
  <c r="E1611" i="2" s="1"/>
  <c r="G1611" i="2" l="1"/>
  <c r="E1612" i="2" s="1"/>
  <c r="K1610" i="2"/>
  <c r="I1611" i="2" s="1"/>
  <c r="D1610" i="2"/>
  <c r="K1611" i="2" l="1"/>
  <c r="I1612" i="2" s="1"/>
  <c r="D1611" i="2"/>
  <c r="G1612" i="2"/>
  <c r="E1613" i="2" s="1"/>
  <c r="G1613" i="2" l="1"/>
  <c r="E1614" i="2" s="1"/>
  <c r="K1612" i="2"/>
  <c r="I1613" i="2" s="1"/>
  <c r="D1612" i="2"/>
  <c r="K1613" i="2" l="1"/>
  <c r="I1614" i="2" s="1"/>
  <c r="D1613" i="2"/>
  <c r="G1614" i="2"/>
  <c r="E1615" i="2" s="1"/>
  <c r="G1615" i="2" l="1"/>
  <c r="E1616" i="2" s="1"/>
  <c r="K1614" i="2"/>
  <c r="I1615" i="2" s="1"/>
  <c r="D1614" i="2"/>
  <c r="K1615" i="2" l="1"/>
  <c r="I1616" i="2" s="1"/>
  <c r="D1615" i="2"/>
  <c r="G1616" i="2"/>
  <c r="E1617" i="2" s="1"/>
  <c r="G1617" i="2" l="1"/>
  <c r="E1618" i="2" s="1"/>
  <c r="K1616" i="2"/>
  <c r="I1617" i="2" s="1"/>
  <c r="D1616" i="2"/>
  <c r="K1617" i="2" l="1"/>
  <c r="I1618" i="2" s="1"/>
  <c r="D1617" i="2"/>
  <c r="G1618" i="2"/>
  <c r="E1619" i="2" s="1"/>
  <c r="G1619" i="2" l="1"/>
  <c r="E1620" i="2" s="1"/>
  <c r="K1618" i="2"/>
  <c r="I1619" i="2" s="1"/>
  <c r="D1618" i="2"/>
  <c r="K1619" i="2" l="1"/>
  <c r="I1620" i="2" s="1"/>
  <c r="D1619" i="2"/>
  <c r="G1620" i="2"/>
  <c r="E1621" i="2" s="1"/>
  <c r="G1621" i="2" l="1"/>
  <c r="E1622" i="2" s="1"/>
  <c r="K1620" i="2"/>
  <c r="I1621" i="2" s="1"/>
  <c r="D1620" i="2"/>
  <c r="K1621" i="2" l="1"/>
  <c r="I1622" i="2" s="1"/>
  <c r="D1621" i="2"/>
  <c r="G1622" i="2"/>
  <c r="E1623" i="2" s="1"/>
  <c r="G1623" i="2" l="1"/>
  <c r="E1624" i="2" s="1"/>
  <c r="K1622" i="2"/>
  <c r="I1623" i="2" s="1"/>
  <c r="D1622" i="2"/>
  <c r="K1623" i="2" l="1"/>
  <c r="I1624" i="2" s="1"/>
  <c r="D1623" i="2"/>
  <c r="G1624" i="2"/>
  <c r="E1625" i="2" s="1"/>
  <c r="G1625" i="2" l="1"/>
  <c r="E1626" i="2" s="1"/>
  <c r="K1624" i="2"/>
  <c r="I1625" i="2" s="1"/>
  <c r="D1624" i="2"/>
  <c r="K1625" i="2" l="1"/>
  <c r="I1626" i="2" s="1"/>
  <c r="D1625" i="2"/>
  <c r="G1626" i="2"/>
  <c r="E1627" i="2" s="1"/>
  <c r="G1627" i="2" l="1"/>
  <c r="E1628" i="2" s="1"/>
  <c r="K1626" i="2"/>
  <c r="I1627" i="2" s="1"/>
  <c r="D1626" i="2"/>
  <c r="K1627" i="2" l="1"/>
  <c r="I1628" i="2" s="1"/>
  <c r="D1627" i="2"/>
  <c r="G1628" i="2"/>
  <c r="E1629" i="2" s="1"/>
  <c r="G1629" i="2" l="1"/>
  <c r="E1630" i="2" s="1"/>
  <c r="K1628" i="2"/>
  <c r="I1629" i="2" s="1"/>
  <c r="D1628" i="2"/>
  <c r="K1629" i="2" l="1"/>
  <c r="I1630" i="2" s="1"/>
  <c r="D1629" i="2"/>
  <c r="G1630" i="2"/>
  <c r="E1631" i="2" s="1"/>
  <c r="G1631" i="2" l="1"/>
  <c r="E1632" i="2" s="1"/>
  <c r="K1630" i="2"/>
  <c r="I1631" i="2" s="1"/>
  <c r="D1630" i="2"/>
  <c r="K1631" i="2" l="1"/>
  <c r="I1632" i="2" s="1"/>
  <c r="D1631" i="2"/>
  <c r="G1632" i="2"/>
  <c r="E1633" i="2" s="1"/>
  <c r="G1633" i="2" l="1"/>
  <c r="E1634" i="2" s="1"/>
  <c r="K1632" i="2"/>
  <c r="I1633" i="2" s="1"/>
  <c r="D1632" i="2"/>
  <c r="K1633" i="2" l="1"/>
  <c r="I1634" i="2" s="1"/>
  <c r="D1633" i="2"/>
  <c r="G1634" i="2"/>
  <c r="E1635" i="2" s="1"/>
  <c r="G1635" i="2" l="1"/>
  <c r="E1636" i="2" s="1"/>
  <c r="K1634" i="2"/>
  <c r="I1635" i="2" s="1"/>
  <c r="D1634" i="2"/>
  <c r="G1636" i="2" l="1"/>
  <c r="E1637" i="2" s="1"/>
  <c r="K1635" i="2"/>
  <c r="I1636" i="2" s="1"/>
  <c r="D1635" i="2"/>
  <c r="K1636" i="2" l="1"/>
  <c r="I1637" i="2" s="1"/>
  <c r="D1636" i="2"/>
  <c r="G1637" i="2"/>
  <c r="E1638" i="2" s="1"/>
  <c r="G1638" i="2" l="1"/>
  <c r="E1639" i="2" s="1"/>
  <c r="K1637" i="2"/>
  <c r="I1638" i="2" s="1"/>
  <c r="D1637" i="2"/>
  <c r="K1638" i="2" l="1"/>
  <c r="I1639" i="2" s="1"/>
  <c r="D1638" i="2"/>
  <c r="G1639" i="2"/>
  <c r="E1640" i="2" s="1"/>
  <c r="K1639" i="2" l="1"/>
  <c r="I1640" i="2" s="1"/>
  <c r="D1639" i="2"/>
  <c r="G1640" i="2"/>
  <c r="E1641" i="2" s="1"/>
  <c r="G1641" i="2" l="1"/>
  <c r="E1642" i="2" s="1"/>
  <c r="K1640" i="2"/>
  <c r="I1641" i="2" s="1"/>
  <c r="D1640" i="2"/>
  <c r="K1641" i="2" l="1"/>
  <c r="I1642" i="2" s="1"/>
  <c r="D1641" i="2"/>
  <c r="G1642" i="2"/>
  <c r="E1643" i="2" s="1"/>
  <c r="G1643" i="2" l="1"/>
  <c r="E1644" i="2" s="1"/>
  <c r="K1642" i="2"/>
  <c r="I1643" i="2" s="1"/>
  <c r="D1642" i="2"/>
  <c r="K1643" i="2" l="1"/>
  <c r="I1644" i="2" s="1"/>
  <c r="D1643" i="2"/>
  <c r="G1644" i="2"/>
  <c r="E1645" i="2" s="1"/>
  <c r="G1645" i="2" l="1"/>
  <c r="E1646" i="2" s="1"/>
  <c r="K1644" i="2"/>
  <c r="I1645" i="2" s="1"/>
  <c r="D1644" i="2"/>
  <c r="K1645" i="2" l="1"/>
  <c r="I1646" i="2" s="1"/>
  <c r="D1645" i="2"/>
  <c r="G1646" i="2"/>
  <c r="E1647" i="2" s="1"/>
  <c r="G1647" i="2" l="1"/>
  <c r="E1648" i="2" s="1"/>
  <c r="K1646" i="2"/>
  <c r="I1647" i="2" s="1"/>
  <c r="D1646" i="2"/>
  <c r="K1647" i="2" l="1"/>
  <c r="I1648" i="2" s="1"/>
  <c r="D1647" i="2"/>
  <c r="G1648" i="2"/>
  <c r="E1649" i="2" s="1"/>
  <c r="G1649" i="2" l="1"/>
  <c r="E1650" i="2" s="1"/>
  <c r="K1648" i="2"/>
  <c r="I1649" i="2" s="1"/>
  <c r="D1648" i="2"/>
  <c r="K1649" i="2" l="1"/>
  <c r="I1650" i="2" s="1"/>
  <c r="D1649" i="2"/>
  <c r="G1650" i="2"/>
  <c r="E1651" i="2" s="1"/>
  <c r="G1651" i="2" l="1"/>
  <c r="E1652" i="2" s="1"/>
  <c r="K1650" i="2"/>
  <c r="I1651" i="2" s="1"/>
  <c r="D1650" i="2"/>
  <c r="K1651" i="2" l="1"/>
  <c r="I1652" i="2" s="1"/>
  <c r="D1651" i="2"/>
  <c r="G1652" i="2"/>
  <c r="E1653" i="2" s="1"/>
  <c r="G1653" i="2" l="1"/>
  <c r="E1654" i="2" s="1"/>
  <c r="K1652" i="2"/>
  <c r="I1653" i="2" s="1"/>
  <c r="D1652" i="2"/>
  <c r="K1653" i="2" l="1"/>
  <c r="I1654" i="2" s="1"/>
  <c r="D1653" i="2"/>
  <c r="G1654" i="2"/>
  <c r="E1655" i="2" s="1"/>
  <c r="G1655" i="2" l="1"/>
  <c r="E1656" i="2" s="1"/>
  <c r="K1654" i="2"/>
  <c r="I1655" i="2" s="1"/>
  <c r="D1654" i="2"/>
  <c r="K1655" i="2" l="1"/>
  <c r="I1656" i="2" s="1"/>
  <c r="D1655" i="2"/>
  <c r="G1656" i="2"/>
  <c r="E1657" i="2" s="1"/>
  <c r="G1657" i="2" l="1"/>
  <c r="E1658" i="2" s="1"/>
  <c r="K1656" i="2"/>
  <c r="I1657" i="2" s="1"/>
  <c r="D1656" i="2"/>
  <c r="K1657" i="2" l="1"/>
  <c r="I1658" i="2" s="1"/>
  <c r="D1657" i="2"/>
  <c r="G1658" i="2"/>
  <c r="E1659" i="2" s="1"/>
  <c r="G1659" i="2" l="1"/>
  <c r="E1660" i="2" s="1"/>
  <c r="K1658" i="2"/>
  <c r="I1659" i="2" s="1"/>
  <c r="D1658" i="2"/>
  <c r="K1659" i="2" l="1"/>
  <c r="I1660" i="2" s="1"/>
  <c r="D1659" i="2"/>
  <c r="G1660" i="2"/>
  <c r="E1661" i="2" s="1"/>
  <c r="G1661" i="2" l="1"/>
  <c r="E1662" i="2" s="1"/>
  <c r="K1660" i="2"/>
  <c r="I1661" i="2" s="1"/>
  <c r="D1660" i="2"/>
  <c r="K1661" i="2" l="1"/>
  <c r="I1662" i="2" s="1"/>
  <c r="D1661" i="2"/>
  <c r="G1662" i="2"/>
  <c r="E1663" i="2" s="1"/>
  <c r="G1663" i="2" l="1"/>
  <c r="E1664" i="2" s="1"/>
  <c r="K1662" i="2"/>
  <c r="I1663" i="2" s="1"/>
  <c r="D1662" i="2"/>
  <c r="K1663" i="2" l="1"/>
  <c r="I1664" i="2" s="1"/>
  <c r="D1663" i="2"/>
  <c r="G1664" i="2"/>
  <c r="E1665" i="2" s="1"/>
  <c r="G1665" i="2" l="1"/>
  <c r="E1666" i="2" s="1"/>
  <c r="K1664" i="2"/>
  <c r="I1665" i="2" s="1"/>
  <c r="D1664" i="2"/>
  <c r="K1665" i="2" l="1"/>
  <c r="I1666" i="2" s="1"/>
  <c r="D1665" i="2"/>
  <c r="G1666" i="2"/>
  <c r="E1667" i="2" s="1"/>
  <c r="G1667" i="2" l="1"/>
  <c r="E1668" i="2" s="1"/>
  <c r="K1666" i="2"/>
  <c r="I1667" i="2" s="1"/>
  <c r="D1666" i="2"/>
  <c r="K1667" i="2" l="1"/>
  <c r="I1668" i="2" s="1"/>
  <c r="D1667" i="2"/>
  <c r="G1668" i="2"/>
  <c r="E1669" i="2" s="1"/>
  <c r="G1669" i="2" l="1"/>
  <c r="E1670" i="2" s="1"/>
  <c r="K1668" i="2"/>
  <c r="I1669" i="2" s="1"/>
  <c r="D1668" i="2"/>
  <c r="K1669" i="2" l="1"/>
  <c r="I1670" i="2" s="1"/>
  <c r="D1669" i="2"/>
  <c r="G1670" i="2"/>
  <c r="E1671" i="2" s="1"/>
  <c r="G1671" i="2" l="1"/>
  <c r="E1672" i="2" s="1"/>
  <c r="K1670" i="2"/>
  <c r="I1671" i="2" s="1"/>
  <c r="D1670" i="2"/>
  <c r="K1671" i="2" l="1"/>
  <c r="I1672" i="2" s="1"/>
  <c r="D1671" i="2"/>
  <c r="G1672" i="2"/>
  <c r="E1673" i="2" s="1"/>
  <c r="G1673" i="2" l="1"/>
  <c r="E1674" i="2" s="1"/>
  <c r="K1672" i="2"/>
  <c r="I1673" i="2" s="1"/>
  <c r="D1672" i="2"/>
  <c r="K1673" i="2" l="1"/>
  <c r="I1674" i="2" s="1"/>
  <c r="D1673" i="2"/>
  <c r="G1674" i="2"/>
  <c r="E1675" i="2" s="1"/>
  <c r="G1675" i="2" l="1"/>
  <c r="E1676" i="2" s="1"/>
  <c r="K1674" i="2"/>
  <c r="I1675" i="2" s="1"/>
  <c r="D1674" i="2"/>
  <c r="K1675" i="2" l="1"/>
  <c r="I1676" i="2" s="1"/>
  <c r="D1675" i="2"/>
  <c r="G1676" i="2"/>
  <c r="E1677" i="2" s="1"/>
  <c r="G1677" i="2" l="1"/>
  <c r="E1678" i="2" s="1"/>
  <c r="K1676" i="2"/>
  <c r="I1677" i="2" s="1"/>
  <c r="D1676" i="2"/>
  <c r="K1677" i="2" l="1"/>
  <c r="I1678" i="2" s="1"/>
  <c r="D1677" i="2"/>
  <c r="G1678" i="2"/>
  <c r="E1679" i="2" s="1"/>
  <c r="G1679" i="2" l="1"/>
  <c r="E1680" i="2" s="1"/>
  <c r="K1678" i="2"/>
  <c r="I1679" i="2" s="1"/>
  <c r="D1678" i="2"/>
  <c r="G1680" i="2" l="1"/>
  <c r="E1681" i="2" s="1"/>
  <c r="K1679" i="2"/>
  <c r="I1680" i="2" s="1"/>
  <c r="D1679" i="2"/>
  <c r="K1680" i="2" l="1"/>
  <c r="I1681" i="2" s="1"/>
  <c r="G1681" i="2"/>
  <c r="E1682" i="2" s="1"/>
  <c r="D1680" i="2"/>
  <c r="G1682" i="2" l="1"/>
  <c r="E1683" i="2" s="1"/>
  <c r="K1681" i="2"/>
  <c r="I1682" i="2" s="1"/>
  <c r="D1681" i="2"/>
  <c r="K1682" i="2" l="1"/>
  <c r="I1683" i="2" s="1"/>
  <c r="D1682" i="2"/>
  <c r="G1683" i="2"/>
  <c r="E1684" i="2" s="1"/>
  <c r="G1684" i="2" l="1"/>
  <c r="E1685" i="2" s="1"/>
  <c r="K1683" i="2"/>
  <c r="I1684" i="2" s="1"/>
  <c r="D1683" i="2"/>
  <c r="K1684" i="2" l="1"/>
  <c r="I1685" i="2" s="1"/>
  <c r="D1684" i="2"/>
  <c r="G1685" i="2"/>
  <c r="E1686" i="2" s="1"/>
  <c r="K1685" i="2" l="1"/>
  <c r="I1686" i="2" s="1"/>
  <c r="D1685" i="2"/>
  <c r="G1686" i="2"/>
  <c r="E1687" i="2" s="1"/>
  <c r="G1687" i="2" l="1"/>
  <c r="E1688" i="2" s="1"/>
  <c r="K1686" i="2"/>
  <c r="I1687" i="2" s="1"/>
  <c r="D1686" i="2"/>
  <c r="K1687" i="2" l="1"/>
  <c r="I1688" i="2" s="1"/>
  <c r="D1687" i="2"/>
  <c r="G1688" i="2"/>
  <c r="E1689" i="2" s="1"/>
  <c r="G1689" i="2" l="1"/>
  <c r="E1690" i="2" s="1"/>
  <c r="K1688" i="2"/>
  <c r="I1689" i="2" s="1"/>
  <c r="D1688" i="2"/>
  <c r="K1689" i="2" l="1"/>
  <c r="I1690" i="2" s="1"/>
  <c r="D1689" i="2"/>
  <c r="G1690" i="2"/>
  <c r="E1691" i="2" s="1"/>
  <c r="G1691" i="2" l="1"/>
  <c r="E1692" i="2" s="1"/>
  <c r="K1690" i="2"/>
  <c r="I1691" i="2" s="1"/>
  <c r="D1690" i="2"/>
  <c r="K1691" i="2" l="1"/>
  <c r="I1692" i="2" s="1"/>
  <c r="D1691" i="2"/>
  <c r="G1692" i="2"/>
  <c r="E1693" i="2" s="1"/>
  <c r="G1693" i="2" l="1"/>
  <c r="E1694" i="2" s="1"/>
  <c r="K1692" i="2"/>
  <c r="I1693" i="2" s="1"/>
  <c r="D1692" i="2"/>
  <c r="K1693" i="2" l="1"/>
  <c r="I1694" i="2" s="1"/>
  <c r="D1693" i="2"/>
  <c r="G1694" i="2"/>
  <c r="E1695" i="2" s="1"/>
  <c r="G1695" i="2" l="1"/>
  <c r="E1696" i="2" s="1"/>
  <c r="K1694" i="2"/>
  <c r="I1695" i="2" s="1"/>
  <c r="D1694" i="2"/>
  <c r="K1695" i="2" l="1"/>
  <c r="I1696" i="2" s="1"/>
  <c r="D1695" i="2"/>
  <c r="G1696" i="2"/>
  <c r="E1697" i="2" s="1"/>
  <c r="G1697" i="2" l="1"/>
  <c r="E1698" i="2" s="1"/>
  <c r="K1696" i="2"/>
  <c r="I1697" i="2" s="1"/>
  <c r="D1696" i="2"/>
  <c r="K1697" i="2" l="1"/>
  <c r="I1698" i="2" s="1"/>
  <c r="D1697" i="2"/>
  <c r="G1698" i="2"/>
  <c r="E1699" i="2" s="1"/>
  <c r="G1699" i="2" l="1"/>
  <c r="E1700" i="2" s="1"/>
  <c r="K1698" i="2"/>
  <c r="I1699" i="2" s="1"/>
  <c r="D1698" i="2"/>
  <c r="K1699" i="2" l="1"/>
  <c r="I1700" i="2" s="1"/>
  <c r="D1699" i="2"/>
  <c r="G1700" i="2"/>
  <c r="E1701" i="2" s="1"/>
  <c r="G1701" i="2" l="1"/>
  <c r="E1702" i="2" s="1"/>
  <c r="K1700" i="2"/>
  <c r="I1701" i="2" s="1"/>
  <c r="D1700" i="2"/>
  <c r="K1701" i="2" l="1"/>
  <c r="I1702" i="2" s="1"/>
  <c r="D1701" i="2"/>
  <c r="G1702" i="2"/>
  <c r="E1703" i="2" s="1"/>
  <c r="G1703" i="2" l="1"/>
  <c r="E1704" i="2" s="1"/>
  <c r="K1702" i="2"/>
  <c r="I1703" i="2" s="1"/>
  <c r="D1702" i="2"/>
  <c r="K1703" i="2" l="1"/>
  <c r="I1704" i="2" s="1"/>
  <c r="D1703" i="2"/>
  <c r="G1704" i="2"/>
  <c r="E1705" i="2" s="1"/>
  <c r="G1705" i="2" l="1"/>
  <c r="E1706" i="2" s="1"/>
  <c r="K1704" i="2"/>
  <c r="I1705" i="2" s="1"/>
  <c r="D1704" i="2"/>
  <c r="K1705" i="2" l="1"/>
  <c r="I1706" i="2" s="1"/>
  <c r="D1705" i="2"/>
  <c r="G1706" i="2"/>
  <c r="E1707" i="2" s="1"/>
  <c r="G1707" i="2" l="1"/>
  <c r="E1708" i="2" s="1"/>
  <c r="K1706" i="2"/>
  <c r="I1707" i="2" s="1"/>
  <c r="D1706" i="2"/>
  <c r="K1707" i="2" l="1"/>
  <c r="I1708" i="2" s="1"/>
  <c r="D1707" i="2"/>
  <c r="G1708" i="2"/>
  <c r="E1709" i="2" s="1"/>
  <c r="G1709" i="2" l="1"/>
  <c r="E1710" i="2" s="1"/>
  <c r="K1708" i="2"/>
  <c r="I1709" i="2" s="1"/>
  <c r="D1708" i="2"/>
  <c r="K1709" i="2" l="1"/>
  <c r="I1710" i="2" s="1"/>
  <c r="D1709" i="2"/>
  <c r="G1710" i="2"/>
  <c r="E1711" i="2" s="1"/>
  <c r="G1711" i="2" l="1"/>
  <c r="E1712" i="2" s="1"/>
  <c r="K1710" i="2"/>
  <c r="I1711" i="2" s="1"/>
  <c r="D1710" i="2"/>
  <c r="K1711" i="2" l="1"/>
  <c r="I1712" i="2" s="1"/>
  <c r="D1711" i="2"/>
  <c r="G1712" i="2"/>
  <c r="E1713" i="2" s="1"/>
  <c r="G1713" i="2" l="1"/>
  <c r="E1714" i="2" s="1"/>
  <c r="K1712" i="2"/>
  <c r="I1713" i="2" s="1"/>
  <c r="D1712" i="2"/>
  <c r="K1713" i="2" l="1"/>
  <c r="I1714" i="2" s="1"/>
  <c r="D1713" i="2"/>
  <c r="G1714" i="2"/>
  <c r="E1715" i="2" s="1"/>
  <c r="G1715" i="2" l="1"/>
  <c r="E1716" i="2" s="1"/>
  <c r="K1714" i="2"/>
  <c r="I1715" i="2" s="1"/>
  <c r="D1714" i="2"/>
  <c r="K1715" i="2" l="1"/>
  <c r="I1716" i="2" s="1"/>
  <c r="D1715" i="2"/>
  <c r="G1716" i="2"/>
  <c r="E1717" i="2" s="1"/>
  <c r="G1717" i="2" l="1"/>
  <c r="E1718" i="2" s="1"/>
  <c r="K1716" i="2"/>
  <c r="I1717" i="2" s="1"/>
  <c r="D1716" i="2"/>
  <c r="K1717" i="2" l="1"/>
  <c r="I1718" i="2" s="1"/>
  <c r="D1717" i="2"/>
  <c r="G1718" i="2"/>
  <c r="E1719" i="2" s="1"/>
  <c r="G1719" i="2" l="1"/>
  <c r="E1720" i="2" s="1"/>
  <c r="K1718" i="2"/>
  <c r="I1719" i="2" s="1"/>
  <c r="D1718" i="2"/>
  <c r="K1719" i="2" l="1"/>
  <c r="I1720" i="2" s="1"/>
  <c r="D1719" i="2"/>
  <c r="G1720" i="2"/>
  <c r="E1721" i="2" s="1"/>
  <c r="G1721" i="2" l="1"/>
  <c r="E1722" i="2" s="1"/>
  <c r="K1720" i="2"/>
  <c r="I1721" i="2" s="1"/>
  <c r="D1720" i="2"/>
  <c r="K1721" i="2" l="1"/>
  <c r="I1722" i="2" s="1"/>
  <c r="D1721" i="2"/>
  <c r="G1722" i="2"/>
  <c r="E1723" i="2" s="1"/>
  <c r="G1723" i="2" l="1"/>
  <c r="E1724" i="2" s="1"/>
  <c r="K1722" i="2"/>
  <c r="I1723" i="2" s="1"/>
  <c r="D1722" i="2"/>
  <c r="G1724" i="2" l="1"/>
  <c r="E1725" i="2" s="1"/>
  <c r="K1723" i="2"/>
  <c r="I1724" i="2" s="1"/>
  <c r="D1723" i="2"/>
  <c r="K1724" i="2" l="1"/>
  <c r="I1725" i="2" s="1"/>
  <c r="D1724" i="2"/>
  <c r="G1725" i="2"/>
  <c r="E1726" i="2" s="1"/>
  <c r="G1726" i="2" l="1"/>
  <c r="E1727" i="2" s="1"/>
  <c r="K1725" i="2"/>
  <c r="I1726" i="2" s="1"/>
  <c r="D1725" i="2"/>
  <c r="K1726" i="2" l="1"/>
  <c r="I1727" i="2" s="1"/>
  <c r="D1726" i="2"/>
  <c r="G1727" i="2"/>
  <c r="E1728" i="2" s="1"/>
  <c r="G1728" i="2" l="1"/>
  <c r="E1729" i="2" s="1"/>
  <c r="K1727" i="2"/>
  <c r="I1728" i="2" s="1"/>
  <c r="D1727" i="2"/>
  <c r="K1728" i="2" l="1"/>
  <c r="I1729" i="2" s="1"/>
  <c r="D1728" i="2"/>
  <c r="G1729" i="2"/>
  <c r="E1730" i="2" s="1"/>
  <c r="K1729" i="2" l="1"/>
  <c r="I1730" i="2" s="1"/>
  <c r="D1729" i="2"/>
  <c r="G1730" i="2"/>
  <c r="E1731" i="2" s="1"/>
  <c r="G1731" i="2" l="1"/>
  <c r="E1732" i="2" s="1"/>
  <c r="K1730" i="2"/>
  <c r="I1731" i="2" s="1"/>
  <c r="D1730" i="2"/>
  <c r="K1731" i="2" l="1"/>
  <c r="I1732" i="2" s="1"/>
  <c r="D1731" i="2"/>
  <c r="G1732" i="2"/>
  <c r="E1733" i="2" s="1"/>
  <c r="G1733" i="2" l="1"/>
  <c r="E1734" i="2" s="1"/>
  <c r="K1732" i="2"/>
  <c r="I1733" i="2" s="1"/>
  <c r="D1732" i="2"/>
  <c r="K1733" i="2" l="1"/>
  <c r="I1734" i="2" s="1"/>
  <c r="D1733" i="2"/>
  <c r="G1734" i="2"/>
  <c r="E1735" i="2" s="1"/>
  <c r="G1735" i="2" l="1"/>
  <c r="E1736" i="2" s="1"/>
  <c r="K1734" i="2"/>
  <c r="I1735" i="2" s="1"/>
  <c r="D1734" i="2"/>
  <c r="K1735" i="2" l="1"/>
  <c r="I1736" i="2" s="1"/>
  <c r="D1735" i="2"/>
  <c r="G1736" i="2"/>
  <c r="E1737" i="2" s="1"/>
  <c r="G1737" i="2" l="1"/>
  <c r="E1738" i="2" s="1"/>
  <c r="K1736" i="2"/>
  <c r="I1737" i="2" s="1"/>
  <c r="D1736" i="2"/>
  <c r="K1737" i="2" l="1"/>
  <c r="I1738" i="2" s="1"/>
  <c r="D1737" i="2"/>
  <c r="G1738" i="2"/>
  <c r="E1739" i="2" s="1"/>
  <c r="G1739" i="2" l="1"/>
  <c r="E1740" i="2" s="1"/>
  <c r="K1738" i="2"/>
  <c r="I1739" i="2" s="1"/>
  <c r="D1738" i="2"/>
  <c r="K1739" i="2" l="1"/>
  <c r="I1740" i="2" s="1"/>
  <c r="D1739" i="2"/>
  <c r="G1740" i="2"/>
  <c r="E1741" i="2" s="1"/>
  <c r="G1741" i="2" l="1"/>
  <c r="E1742" i="2" s="1"/>
  <c r="K1740" i="2"/>
  <c r="I1741" i="2" s="1"/>
  <c r="D1740" i="2"/>
  <c r="K1741" i="2" l="1"/>
  <c r="I1742" i="2" s="1"/>
  <c r="D1741" i="2"/>
  <c r="G1742" i="2"/>
  <c r="E1743" i="2" s="1"/>
  <c r="G1743" i="2" l="1"/>
  <c r="E1744" i="2" s="1"/>
  <c r="K1742" i="2"/>
  <c r="I1743" i="2" s="1"/>
  <c r="D1742" i="2"/>
  <c r="K1743" i="2" l="1"/>
  <c r="I1744" i="2" s="1"/>
  <c r="D1743" i="2"/>
  <c r="G1744" i="2"/>
  <c r="E1745" i="2" s="1"/>
  <c r="G1745" i="2" l="1"/>
  <c r="E1746" i="2" s="1"/>
  <c r="K1744" i="2"/>
  <c r="I1745" i="2" s="1"/>
  <c r="D1744" i="2"/>
  <c r="K1745" i="2" l="1"/>
  <c r="I1746" i="2" s="1"/>
  <c r="D1745" i="2"/>
  <c r="G1746" i="2"/>
  <c r="E1747" i="2" s="1"/>
  <c r="K1746" i="2" l="1"/>
  <c r="I1747" i="2" s="1"/>
  <c r="D1746" i="2"/>
  <c r="G1747" i="2"/>
  <c r="E1748" i="2" s="1"/>
  <c r="K1747" i="2" l="1"/>
  <c r="I1748" i="2" s="1"/>
  <c r="D1747" i="2"/>
  <c r="G1748" i="2"/>
  <c r="E1749" i="2" s="1"/>
  <c r="G1749" i="2" l="1"/>
  <c r="E1750" i="2" s="1"/>
  <c r="K1748" i="2"/>
  <c r="I1749" i="2" s="1"/>
  <c r="D1748" i="2"/>
  <c r="G1750" i="2" l="1"/>
  <c r="E1751" i="2" s="1"/>
  <c r="K1749" i="2"/>
  <c r="I1750" i="2" s="1"/>
  <c r="D1749" i="2"/>
  <c r="K1750" i="2" l="1"/>
  <c r="I1751" i="2" s="1"/>
  <c r="D1750" i="2"/>
  <c r="G1751" i="2"/>
  <c r="E1752" i="2" s="1"/>
  <c r="G1752" i="2" l="1"/>
  <c r="E1753" i="2" s="1"/>
  <c r="K1751" i="2"/>
  <c r="I1752" i="2" s="1"/>
  <c r="D1751" i="2"/>
  <c r="K1752" i="2" l="1"/>
  <c r="I1753" i="2" s="1"/>
  <c r="D1752" i="2"/>
  <c r="G1753" i="2"/>
  <c r="E1754" i="2" s="1"/>
  <c r="G1754" i="2" l="1"/>
  <c r="E1755" i="2" s="1"/>
  <c r="K1753" i="2"/>
  <c r="I1754" i="2" s="1"/>
  <c r="D1753" i="2"/>
  <c r="K1754" i="2" l="1"/>
  <c r="I1755" i="2" s="1"/>
  <c r="D1754" i="2"/>
  <c r="G1755" i="2"/>
  <c r="E1756" i="2" s="1"/>
  <c r="K1755" i="2" l="1"/>
  <c r="I1756" i="2" s="1"/>
  <c r="D1755" i="2"/>
  <c r="G1756" i="2"/>
  <c r="E1757" i="2" s="1"/>
  <c r="G1757" i="2" l="1"/>
  <c r="E1758" i="2" s="1"/>
  <c r="K1756" i="2"/>
  <c r="I1757" i="2" s="1"/>
  <c r="D1756" i="2"/>
  <c r="G1758" i="2" l="1"/>
  <c r="E1759" i="2" s="1"/>
  <c r="K1757" i="2"/>
  <c r="I1758" i="2" s="1"/>
  <c r="D1757" i="2"/>
  <c r="K1758" i="2" l="1"/>
  <c r="I1759" i="2" s="1"/>
  <c r="D1758" i="2"/>
  <c r="G1759" i="2"/>
  <c r="E1760" i="2" s="1"/>
  <c r="K1759" i="2" l="1"/>
  <c r="I1760" i="2" s="1"/>
  <c r="D1759" i="2"/>
  <c r="G1760" i="2"/>
  <c r="E1761" i="2" s="1"/>
  <c r="G1761" i="2" l="1"/>
  <c r="E1762" i="2" s="1"/>
  <c r="K1760" i="2"/>
  <c r="I1761" i="2" s="1"/>
  <c r="D1760" i="2"/>
  <c r="K1761" i="2" l="1"/>
  <c r="I1762" i="2" s="1"/>
  <c r="D1761" i="2"/>
  <c r="G1762" i="2"/>
  <c r="E1763" i="2" s="1"/>
  <c r="G1763" i="2" l="1"/>
  <c r="E1764" i="2" s="1"/>
  <c r="K1762" i="2"/>
  <c r="I1763" i="2" s="1"/>
  <c r="D1762" i="2"/>
  <c r="G1764" i="2" l="1"/>
  <c r="E1765" i="2" s="1"/>
  <c r="K1763" i="2"/>
  <c r="I1764" i="2" s="1"/>
  <c r="D1763" i="2"/>
  <c r="K1764" i="2" l="1"/>
  <c r="I1765" i="2" s="1"/>
  <c r="D1764" i="2"/>
  <c r="G1765" i="2"/>
  <c r="E1766" i="2" s="1"/>
  <c r="G1766" i="2" l="1"/>
  <c r="E1767" i="2" s="1"/>
  <c r="K1765" i="2"/>
  <c r="I1766" i="2" s="1"/>
  <c r="D1765" i="2"/>
  <c r="K1766" i="2" l="1"/>
  <c r="I1767" i="2" s="1"/>
  <c r="D1766" i="2"/>
  <c r="G1767" i="2"/>
  <c r="E1768" i="2" s="1"/>
  <c r="G1768" i="2" l="1"/>
  <c r="E1769" i="2" s="1"/>
  <c r="K1767" i="2"/>
  <c r="I1768" i="2" s="1"/>
  <c r="D1767" i="2"/>
  <c r="K1768" i="2" l="1"/>
  <c r="I1769" i="2" s="1"/>
  <c r="D1768" i="2"/>
  <c r="G1769" i="2"/>
  <c r="E1770" i="2" s="1"/>
  <c r="K1769" i="2" l="1"/>
  <c r="I1770" i="2" s="1"/>
  <c r="D1769" i="2"/>
  <c r="G1770" i="2"/>
  <c r="E1771" i="2" s="1"/>
  <c r="G1771" i="2" l="1"/>
  <c r="E1772" i="2" s="1"/>
  <c r="K1770" i="2"/>
  <c r="I1771" i="2" s="1"/>
  <c r="D1770" i="2"/>
  <c r="K1771" i="2" l="1"/>
  <c r="I1772" i="2" s="1"/>
  <c r="D1771" i="2"/>
  <c r="G1772" i="2"/>
  <c r="E1773" i="2" s="1"/>
  <c r="G1773" i="2" l="1"/>
  <c r="E1774" i="2" s="1"/>
  <c r="K1772" i="2"/>
  <c r="I1773" i="2" s="1"/>
  <c r="D1772" i="2"/>
  <c r="K1773" i="2" l="1"/>
  <c r="I1774" i="2" s="1"/>
  <c r="D1773" i="2"/>
  <c r="G1774" i="2"/>
  <c r="E1775" i="2" s="1"/>
  <c r="G1775" i="2" l="1"/>
  <c r="E1776" i="2" s="1"/>
  <c r="K1774" i="2"/>
  <c r="I1775" i="2" s="1"/>
  <c r="D1774" i="2"/>
  <c r="K1775" i="2" l="1"/>
  <c r="I1776" i="2" s="1"/>
  <c r="D1775" i="2"/>
  <c r="G1776" i="2"/>
  <c r="E1777" i="2" s="1"/>
  <c r="G1777" i="2" l="1"/>
  <c r="E1778" i="2" s="1"/>
  <c r="K1776" i="2"/>
  <c r="I1777" i="2" s="1"/>
  <c r="D1776" i="2"/>
  <c r="K1777" i="2" l="1"/>
  <c r="I1778" i="2" s="1"/>
  <c r="D1777" i="2"/>
  <c r="G1778" i="2"/>
  <c r="E1779" i="2" s="1"/>
  <c r="G1779" i="2" l="1"/>
  <c r="E1780" i="2" s="1"/>
  <c r="K1778" i="2"/>
  <c r="I1779" i="2" s="1"/>
  <c r="D1778" i="2"/>
  <c r="K1779" i="2" l="1"/>
  <c r="I1780" i="2" s="1"/>
  <c r="D1779" i="2"/>
  <c r="G1780" i="2"/>
  <c r="E1781" i="2" s="1"/>
  <c r="G1781" i="2" l="1"/>
  <c r="E1782" i="2" s="1"/>
  <c r="K1780" i="2"/>
  <c r="I1781" i="2" s="1"/>
  <c r="D1780" i="2"/>
  <c r="K1781" i="2" l="1"/>
  <c r="I1782" i="2" s="1"/>
  <c r="D1781" i="2"/>
  <c r="G1782" i="2"/>
  <c r="E1783" i="2" s="1"/>
  <c r="G1783" i="2" l="1"/>
  <c r="E1784" i="2" s="1"/>
  <c r="K1782" i="2"/>
  <c r="I1783" i="2" s="1"/>
  <c r="D1782" i="2"/>
  <c r="K1783" i="2" l="1"/>
  <c r="I1784" i="2" s="1"/>
  <c r="D1783" i="2"/>
  <c r="G1784" i="2"/>
  <c r="E1785" i="2" s="1"/>
  <c r="G1785" i="2" l="1"/>
  <c r="E1786" i="2" s="1"/>
  <c r="K1784" i="2"/>
  <c r="I1785" i="2" s="1"/>
  <c r="D1784" i="2"/>
  <c r="K1785" i="2" l="1"/>
  <c r="I1786" i="2" s="1"/>
  <c r="D1785" i="2"/>
  <c r="G1786" i="2"/>
  <c r="E1787" i="2" s="1"/>
  <c r="G1787" i="2" l="1"/>
  <c r="E1788" i="2" s="1"/>
  <c r="K1786" i="2"/>
  <c r="I1787" i="2" s="1"/>
  <c r="D1786" i="2"/>
  <c r="K1787" i="2" l="1"/>
  <c r="I1788" i="2" s="1"/>
  <c r="D1787" i="2"/>
  <c r="G1788" i="2"/>
  <c r="E1789" i="2" s="1"/>
  <c r="G1789" i="2" l="1"/>
  <c r="E1790" i="2" s="1"/>
  <c r="K1788" i="2"/>
  <c r="I1789" i="2" s="1"/>
  <c r="D1788" i="2"/>
  <c r="K1789" i="2" l="1"/>
  <c r="I1790" i="2" s="1"/>
  <c r="D1789" i="2"/>
  <c r="G1790" i="2"/>
  <c r="E1791" i="2" s="1"/>
  <c r="G1791" i="2" l="1"/>
  <c r="E1792" i="2" s="1"/>
  <c r="K1790" i="2"/>
  <c r="I1791" i="2" s="1"/>
  <c r="D1790" i="2"/>
  <c r="G1792" i="2" l="1"/>
  <c r="E1793" i="2" s="1"/>
  <c r="K1791" i="2"/>
  <c r="I1792" i="2" s="1"/>
  <c r="D1791" i="2"/>
  <c r="K1792" i="2" l="1"/>
  <c r="I1793" i="2" s="1"/>
  <c r="D1792" i="2"/>
  <c r="G1793" i="2"/>
  <c r="E1794" i="2" s="1"/>
  <c r="G1794" i="2" l="1"/>
  <c r="E1795" i="2" s="1"/>
  <c r="K1793" i="2"/>
  <c r="I1794" i="2" s="1"/>
  <c r="D1793" i="2"/>
  <c r="K1794" i="2" l="1"/>
  <c r="I1795" i="2" s="1"/>
  <c r="D1794" i="2"/>
  <c r="G1795" i="2"/>
  <c r="E1796" i="2" s="1"/>
  <c r="G1796" i="2" l="1"/>
  <c r="E1797" i="2" s="1"/>
  <c r="K1795" i="2"/>
  <c r="I1796" i="2" s="1"/>
  <c r="D1795" i="2"/>
  <c r="K1796" i="2" l="1"/>
  <c r="I1797" i="2" s="1"/>
  <c r="D1796" i="2"/>
  <c r="G1797" i="2"/>
  <c r="E1798" i="2" s="1"/>
  <c r="G1798" i="2" l="1"/>
  <c r="E1799" i="2" s="1"/>
  <c r="K1797" i="2"/>
  <c r="I1798" i="2" s="1"/>
  <c r="D1797" i="2"/>
  <c r="K1798" i="2" l="1"/>
  <c r="I1799" i="2" s="1"/>
  <c r="D1798" i="2"/>
  <c r="G1799" i="2"/>
  <c r="E1800" i="2" s="1"/>
  <c r="G1800" i="2" l="1"/>
  <c r="E1801" i="2" s="1"/>
  <c r="K1799" i="2"/>
  <c r="I1800" i="2" s="1"/>
  <c r="D1799" i="2"/>
  <c r="K1800" i="2" l="1"/>
  <c r="I1801" i="2" s="1"/>
  <c r="D1800" i="2"/>
  <c r="G1801" i="2"/>
  <c r="E1802" i="2" s="1"/>
  <c r="K1801" i="2" l="1"/>
  <c r="I1802" i="2" s="1"/>
  <c r="D1801" i="2"/>
  <c r="G1802" i="2"/>
  <c r="E1803" i="2" s="1"/>
  <c r="G1803" i="2" l="1"/>
  <c r="E1804" i="2" s="1"/>
  <c r="K1802" i="2"/>
  <c r="I1803" i="2" s="1"/>
  <c r="D1802" i="2"/>
  <c r="K1803" i="2" l="1"/>
  <c r="I1804" i="2" s="1"/>
  <c r="D1803" i="2"/>
  <c r="G1804" i="2"/>
  <c r="E1805" i="2" s="1"/>
  <c r="G1805" i="2" l="1"/>
  <c r="E1806" i="2" s="1"/>
  <c r="K1804" i="2"/>
  <c r="I1805" i="2" s="1"/>
  <c r="D1804" i="2"/>
  <c r="K1805" i="2" l="1"/>
  <c r="I1806" i="2" s="1"/>
  <c r="D1805" i="2"/>
  <c r="G1806" i="2"/>
  <c r="E1807" i="2" s="1"/>
  <c r="G1807" i="2" l="1"/>
  <c r="E1808" i="2" s="1"/>
  <c r="K1806" i="2"/>
  <c r="I1807" i="2" s="1"/>
  <c r="D1806" i="2"/>
  <c r="K1807" i="2" l="1"/>
  <c r="I1808" i="2" s="1"/>
  <c r="D1807" i="2"/>
  <c r="G1808" i="2"/>
  <c r="E1809" i="2" s="1"/>
  <c r="G1809" i="2" l="1"/>
  <c r="E1810" i="2" s="1"/>
  <c r="K1808" i="2"/>
  <c r="I1809" i="2" s="1"/>
  <c r="D1808" i="2"/>
  <c r="K1809" i="2" l="1"/>
  <c r="I1810" i="2" s="1"/>
  <c r="D1809" i="2"/>
  <c r="G1810" i="2"/>
  <c r="E1811" i="2" s="1"/>
  <c r="G1811" i="2" l="1"/>
  <c r="E1812" i="2" s="1"/>
  <c r="K1810" i="2"/>
  <c r="I1811" i="2" s="1"/>
  <c r="D1810" i="2"/>
  <c r="K1811" i="2" l="1"/>
  <c r="I1812" i="2" s="1"/>
  <c r="D1811" i="2"/>
  <c r="G1812" i="2"/>
  <c r="E1813" i="2" s="1"/>
  <c r="G1813" i="2" l="1"/>
  <c r="E1814" i="2" s="1"/>
  <c r="K1812" i="2"/>
  <c r="I1813" i="2" s="1"/>
  <c r="D1812" i="2"/>
  <c r="K1813" i="2" l="1"/>
  <c r="I1814" i="2" s="1"/>
  <c r="D1813" i="2"/>
  <c r="G1814" i="2"/>
  <c r="E1815" i="2" s="1"/>
  <c r="G1815" i="2" l="1"/>
  <c r="E1816" i="2" s="1"/>
  <c r="K1814" i="2"/>
  <c r="I1815" i="2" s="1"/>
  <c r="D1814" i="2"/>
  <c r="K1815" i="2" l="1"/>
  <c r="I1816" i="2" s="1"/>
  <c r="D1815" i="2"/>
  <c r="G1816" i="2"/>
  <c r="E1817" i="2" s="1"/>
  <c r="G1817" i="2" l="1"/>
  <c r="E1818" i="2" s="1"/>
  <c r="K1816" i="2"/>
  <c r="I1817" i="2" s="1"/>
  <c r="D1816" i="2"/>
  <c r="K1817" i="2" l="1"/>
  <c r="I1818" i="2" s="1"/>
  <c r="D1817" i="2"/>
  <c r="G1818" i="2"/>
  <c r="E1819" i="2" s="1"/>
  <c r="K1818" i="2" l="1"/>
  <c r="I1819" i="2" s="1"/>
  <c r="D1818" i="2"/>
  <c r="G1819" i="2"/>
  <c r="E1820" i="2" s="1"/>
  <c r="K1819" i="2" l="1"/>
  <c r="I1820" i="2" s="1"/>
  <c r="D1819" i="2"/>
  <c r="G1820" i="2"/>
  <c r="E1821" i="2" s="1"/>
  <c r="G1821" i="2" l="1"/>
  <c r="E1822" i="2" s="1"/>
  <c r="K1820" i="2"/>
  <c r="I1821" i="2" s="1"/>
  <c r="D1820" i="2"/>
  <c r="K1821" i="2" l="1"/>
  <c r="I1822" i="2" s="1"/>
  <c r="D1821" i="2"/>
  <c r="G1822" i="2"/>
  <c r="E1823" i="2" s="1"/>
  <c r="G1823" i="2" l="1"/>
  <c r="E1824" i="2" s="1"/>
  <c r="K1822" i="2"/>
  <c r="I1823" i="2" s="1"/>
  <c r="D1822" i="2"/>
  <c r="K1823" i="2" l="1"/>
  <c r="I1824" i="2" s="1"/>
  <c r="D1823" i="2"/>
  <c r="G1824" i="2"/>
  <c r="E1825" i="2" s="1"/>
  <c r="G1825" i="2" l="1"/>
  <c r="E1826" i="2" s="1"/>
  <c r="K1824" i="2"/>
  <c r="I1825" i="2" s="1"/>
  <c r="D1824" i="2"/>
  <c r="K1825" i="2" l="1"/>
  <c r="I1826" i="2" s="1"/>
  <c r="D1825" i="2"/>
  <c r="G1826" i="2"/>
  <c r="E1827" i="2" s="1"/>
  <c r="G1827" i="2" l="1"/>
  <c r="E1828" i="2" s="1"/>
  <c r="K1826" i="2"/>
  <c r="I1827" i="2" s="1"/>
  <c r="D1826" i="2"/>
  <c r="K1827" i="2" l="1"/>
  <c r="I1828" i="2" s="1"/>
  <c r="D1827" i="2"/>
  <c r="G1828" i="2"/>
  <c r="E1829" i="2" s="1"/>
  <c r="G1829" i="2" l="1"/>
  <c r="E1830" i="2" s="1"/>
  <c r="K1828" i="2"/>
  <c r="I1829" i="2" s="1"/>
  <c r="D1828" i="2"/>
  <c r="K1829" i="2" l="1"/>
  <c r="I1830" i="2" s="1"/>
  <c r="D1829" i="2"/>
  <c r="G1830" i="2"/>
  <c r="E1831" i="2" s="1"/>
  <c r="G1831" i="2" l="1"/>
  <c r="E1832" i="2" s="1"/>
  <c r="K1830" i="2"/>
  <c r="I1831" i="2" s="1"/>
  <c r="D1830" i="2"/>
  <c r="K1831" i="2" l="1"/>
  <c r="I1832" i="2" s="1"/>
  <c r="D1831" i="2"/>
  <c r="G1832" i="2"/>
  <c r="E1833" i="2" s="1"/>
  <c r="G1833" i="2" l="1"/>
  <c r="E1834" i="2" s="1"/>
  <c r="K1832" i="2"/>
  <c r="I1833" i="2" s="1"/>
  <c r="D1832" i="2"/>
  <c r="K1833" i="2" l="1"/>
  <c r="I1834" i="2" s="1"/>
  <c r="D1833" i="2"/>
  <c r="G1834" i="2"/>
  <c r="E1835" i="2" s="1"/>
  <c r="G1835" i="2" l="1"/>
  <c r="E1836" i="2" s="1"/>
  <c r="K1834" i="2"/>
  <c r="I1835" i="2" s="1"/>
  <c r="D1834" i="2"/>
  <c r="K1835" i="2" l="1"/>
  <c r="I1836" i="2" s="1"/>
  <c r="D1835" i="2"/>
  <c r="G1836" i="2"/>
  <c r="E1837" i="2" s="1"/>
  <c r="G1837" i="2" l="1"/>
  <c r="E1838" i="2" s="1"/>
  <c r="K1836" i="2"/>
  <c r="I1837" i="2" s="1"/>
  <c r="D1836" i="2"/>
  <c r="K1837" i="2" l="1"/>
  <c r="I1838" i="2" s="1"/>
  <c r="D1837" i="2"/>
  <c r="G1838" i="2"/>
  <c r="E1839" i="2" s="1"/>
  <c r="G1839" i="2" l="1"/>
  <c r="E1840" i="2" s="1"/>
  <c r="K1838" i="2"/>
  <c r="I1839" i="2" s="1"/>
  <c r="D1838" i="2"/>
  <c r="K1839" i="2" l="1"/>
  <c r="I1840" i="2" s="1"/>
  <c r="D1839" i="2"/>
  <c r="G1840" i="2"/>
  <c r="E1841" i="2" s="1"/>
  <c r="G1841" i="2" l="1"/>
  <c r="E1842" i="2" s="1"/>
  <c r="K1840" i="2"/>
  <c r="I1841" i="2" s="1"/>
  <c r="D1840" i="2"/>
  <c r="K1841" i="2" l="1"/>
  <c r="I1842" i="2" s="1"/>
  <c r="D1841" i="2"/>
  <c r="G1842" i="2"/>
  <c r="E1843" i="2" s="1"/>
  <c r="G1843" i="2" l="1"/>
  <c r="E1844" i="2" s="1"/>
  <c r="K1842" i="2"/>
  <c r="I1843" i="2" s="1"/>
  <c r="D1842" i="2"/>
  <c r="K1843" i="2" l="1"/>
  <c r="I1844" i="2" s="1"/>
  <c r="D1843" i="2"/>
  <c r="G1844" i="2"/>
  <c r="E1845" i="2" s="1"/>
  <c r="G1845" i="2" l="1"/>
  <c r="E1846" i="2" s="1"/>
  <c r="K1844" i="2"/>
  <c r="I1845" i="2" s="1"/>
  <c r="D1844" i="2"/>
  <c r="K1845" i="2" l="1"/>
  <c r="I1846" i="2" s="1"/>
  <c r="D1845" i="2"/>
  <c r="G1846" i="2"/>
  <c r="E1847" i="2" s="1"/>
  <c r="G1847" i="2" l="1"/>
  <c r="E1848" i="2" s="1"/>
  <c r="K1846" i="2"/>
  <c r="I1847" i="2" s="1"/>
  <c r="D1846" i="2"/>
  <c r="K1847" i="2" l="1"/>
  <c r="I1848" i="2" s="1"/>
  <c r="D1847" i="2"/>
  <c r="G1848" i="2"/>
  <c r="E1849" i="2" s="1"/>
  <c r="G1849" i="2" l="1"/>
  <c r="E1850" i="2" s="1"/>
  <c r="K1848" i="2"/>
  <c r="I1849" i="2" s="1"/>
  <c r="D1848" i="2"/>
  <c r="K1849" i="2" l="1"/>
  <c r="I1850" i="2" s="1"/>
  <c r="D1849" i="2"/>
  <c r="G1850" i="2"/>
  <c r="E1851" i="2" s="1"/>
  <c r="G1851" i="2" l="1"/>
  <c r="E1852" i="2" s="1"/>
  <c r="K1850" i="2"/>
  <c r="I1851" i="2" s="1"/>
  <c r="D1850" i="2"/>
  <c r="K1851" i="2" l="1"/>
  <c r="I1852" i="2" s="1"/>
  <c r="D1851" i="2"/>
  <c r="G1852" i="2"/>
  <c r="E1853" i="2" s="1"/>
  <c r="G1853" i="2" l="1"/>
  <c r="E1854" i="2" s="1"/>
  <c r="K1852" i="2"/>
  <c r="I1853" i="2" s="1"/>
  <c r="D1852" i="2"/>
  <c r="K1853" i="2" l="1"/>
  <c r="I1854" i="2" s="1"/>
  <c r="D1853" i="2"/>
  <c r="G1854" i="2"/>
  <c r="E1855" i="2" s="1"/>
  <c r="G1855" i="2" l="1"/>
  <c r="E1856" i="2" s="1"/>
  <c r="K1854" i="2"/>
  <c r="I1855" i="2" s="1"/>
  <c r="D1854" i="2"/>
  <c r="K1855" i="2" l="1"/>
  <c r="I1856" i="2" s="1"/>
  <c r="D1855" i="2"/>
  <c r="G1856" i="2"/>
  <c r="E1857" i="2" s="1"/>
  <c r="G1857" i="2" l="1"/>
  <c r="E1858" i="2" s="1"/>
  <c r="K1856" i="2"/>
  <c r="I1857" i="2" s="1"/>
  <c r="D1856" i="2"/>
  <c r="K1857" i="2" l="1"/>
  <c r="I1858" i="2" s="1"/>
  <c r="D1857" i="2"/>
  <c r="G1858" i="2"/>
  <c r="E1859" i="2" s="1"/>
  <c r="G1859" i="2" l="1"/>
  <c r="E1860" i="2" s="1"/>
  <c r="K1858" i="2"/>
  <c r="I1859" i="2" s="1"/>
  <c r="D1858" i="2"/>
  <c r="K1859" i="2" l="1"/>
  <c r="I1860" i="2" s="1"/>
  <c r="D1859" i="2"/>
  <c r="G1860" i="2"/>
  <c r="E1861" i="2" s="1"/>
  <c r="G1861" i="2" l="1"/>
  <c r="E1862" i="2" s="1"/>
  <c r="K1860" i="2"/>
  <c r="I1861" i="2" s="1"/>
  <c r="D1860" i="2"/>
  <c r="K1861" i="2" l="1"/>
  <c r="I1862" i="2" s="1"/>
  <c r="D1861" i="2"/>
  <c r="G1862" i="2"/>
  <c r="E1863" i="2" s="1"/>
  <c r="G1863" i="2" l="1"/>
  <c r="E1864" i="2" s="1"/>
  <c r="K1862" i="2"/>
  <c r="I1863" i="2" s="1"/>
  <c r="D1862" i="2"/>
  <c r="K1863" i="2" l="1"/>
  <c r="I1864" i="2" s="1"/>
  <c r="D1863" i="2"/>
  <c r="G1864" i="2"/>
  <c r="E1865" i="2" s="1"/>
  <c r="G1865" i="2" l="1"/>
  <c r="E1866" i="2" s="1"/>
  <c r="K1864" i="2"/>
  <c r="I1865" i="2" s="1"/>
  <c r="D1864" i="2"/>
  <c r="K1865" i="2" l="1"/>
  <c r="I1866" i="2" s="1"/>
  <c r="D1865" i="2"/>
  <c r="G1866" i="2"/>
  <c r="E1867" i="2" s="1"/>
  <c r="G1867" i="2" l="1"/>
  <c r="E1868" i="2" s="1"/>
  <c r="K1866" i="2"/>
  <c r="I1867" i="2" s="1"/>
  <c r="D1866" i="2"/>
  <c r="K1867" i="2" l="1"/>
  <c r="I1868" i="2" s="1"/>
  <c r="D1867" i="2"/>
  <c r="G1868" i="2"/>
  <c r="E1869" i="2" s="1"/>
  <c r="G1869" i="2" l="1"/>
  <c r="E1870" i="2" s="1"/>
  <c r="K1868" i="2"/>
  <c r="I1869" i="2" s="1"/>
  <c r="D1868" i="2"/>
  <c r="K1869" i="2" l="1"/>
  <c r="I1870" i="2" s="1"/>
  <c r="D1869" i="2"/>
  <c r="G1870" i="2"/>
  <c r="E1871" i="2" s="1"/>
  <c r="G1871" i="2" l="1"/>
  <c r="E1872" i="2" s="1"/>
  <c r="K1870" i="2"/>
  <c r="I1871" i="2" s="1"/>
  <c r="D1870" i="2"/>
  <c r="K1871" i="2" l="1"/>
  <c r="I1872" i="2" s="1"/>
  <c r="D1871" i="2"/>
  <c r="G1872" i="2"/>
  <c r="E1873" i="2" s="1"/>
  <c r="G1873" i="2" l="1"/>
  <c r="E1874" i="2" s="1"/>
  <c r="K1872" i="2"/>
  <c r="I1873" i="2" s="1"/>
  <c r="D1872" i="2"/>
  <c r="K1873" i="2" l="1"/>
  <c r="I1874" i="2" s="1"/>
  <c r="D1873" i="2"/>
  <c r="G1874" i="2"/>
  <c r="E1875" i="2" s="1"/>
  <c r="G1875" i="2" l="1"/>
  <c r="E1876" i="2" s="1"/>
  <c r="K1874" i="2"/>
  <c r="I1875" i="2" s="1"/>
  <c r="D1874" i="2"/>
  <c r="K1875" i="2" l="1"/>
  <c r="I1876" i="2" s="1"/>
  <c r="D1875" i="2"/>
  <c r="G1876" i="2"/>
  <c r="E1877" i="2" s="1"/>
  <c r="G1877" i="2" l="1"/>
  <c r="E1878" i="2" s="1"/>
  <c r="K1876" i="2"/>
  <c r="I1877" i="2" s="1"/>
  <c r="D1876" i="2"/>
  <c r="K1877" i="2" l="1"/>
  <c r="I1878" i="2" s="1"/>
  <c r="D1877" i="2"/>
  <c r="G1878" i="2"/>
  <c r="E1879" i="2" s="1"/>
  <c r="G1879" i="2" l="1"/>
  <c r="E1880" i="2" s="1"/>
  <c r="K1878" i="2"/>
  <c r="I1879" i="2" s="1"/>
  <c r="D1878" i="2"/>
  <c r="K1879" i="2" l="1"/>
  <c r="I1880" i="2" s="1"/>
  <c r="D1879" i="2"/>
  <c r="G1880" i="2"/>
  <c r="E1881" i="2" s="1"/>
  <c r="G1881" i="2" l="1"/>
  <c r="E1882" i="2" s="1"/>
  <c r="K1880" i="2"/>
  <c r="I1881" i="2" s="1"/>
  <c r="D1880" i="2"/>
  <c r="K1881" i="2" l="1"/>
  <c r="I1882" i="2" s="1"/>
  <c r="D1881" i="2"/>
  <c r="G1882" i="2"/>
  <c r="E1883" i="2" s="1"/>
  <c r="G1883" i="2" l="1"/>
  <c r="E1884" i="2" s="1"/>
  <c r="K1882" i="2"/>
  <c r="I1883" i="2" s="1"/>
  <c r="D1882" i="2"/>
  <c r="K1883" i="2" l="1"/>
  <c r="I1884" i="2" s="1"/>
  <c r="D1883" i="2"/>
  <c r="G1884" i="2"/>
  <c r="E1885" i="2" s="1"/>
  <c r="G1885" i="2" l="1"/>
  <c r="E1886" i="2" s="1"/>
  <c r="K1884" i="2"/>
  <c r="I1885" i="2" s="1"/>
  <c r="D1884" i="2"/>
  <c r="K1885" i="2" l="1"/>
  <c r="I1886" i="2" s="1"/>
  <c r="D1885" i="2"/>
  <c r="G1886" i="2"/>
  <c r="E1887" i="2" s="1"/>
  <c r="G1887" i="2" l="1"/>
  <c r="E1888" i="2" s="1"/>
  <c r="K1886" i="2"/>
  <c r="I1887" i="2" s="1"/>
  <c r="D1886" i="2"/>
  <c r="K1887" i="2" l="1"/>
  <c r="I1888" i="2" s="1"/>
  <c r="D1887" i="2"/>
  <c r="G1888" i="2"/>
  <c r="E1889" i="2" s="1"/>
  <c r="G1889" i="2" l="1"/>
  <c r="E1890" i="2" s="1"/>
  <c r="K1888" i="2"/>
  <c r="I1889" i="2" s="1"/>
  <c r="D1888" i="2"/>
  <c r="K1889" i="2" l="1"/>
  <c r="I1890" i="2" s="1"/>
  <c r="D1889" i="2"/>
  <c r="G1890" i="2"/>
  <c r="E1891" i="2" s="1"/>
  <c r="G1891" i="2" l="1"/>
  <c r="E1892" i="2" s="1"/>
  <c r="K1890" i="2"/>
  <c r="I1891" i="2" s="1"/>
  <c r="D1890" i="2"/>
  <c r="K1891" i="2" l="1"/>
  <c r="I1892" i="2" s="1"/>
  <c r="D1891" i="2"/>
  <c r="G1892" i="2"/>
  <c r="E1893" i="2" s="1"/>
  <c r="G1893" i="2" l="1"/>
  <c r="E1894" i="2" s="1"/>
  <c r="K1892" i="2"/>
  <c r="I1893" i="2" s="1"/>
  <c r="D1892" i="2"/>
  <c r="K1893" i="2" l="1"/>
  <c r="I1894" i="2" s="1"/>
  <c r="D1893" i="2"/>
  <c r="G1894" i="2"/>
  <c r="E1895" i="2" s="1"/>
  <c r="G1895" i="2" l="1"/>
  <c r="E1896" i="2" s="1"/>
  <c r="K1894" i="2"/>
  <c r="I1895" i="2" s="1"/>
  <c r="D1894" i="2"/>
  <c r="K1895" i="2" l="1"/>
  <c r="I1896" i="2" s="1"/>
  <c r="D1895" i="2"/>
  <c r="G1896" i="2"/>
  <c r="E1897" i="2" s="1"/>
  <c r="G1897" i="2" l="1"/>
  <c r="E1898" i="2" s="1"/>
  <c r="K1896" i="2"/>
  <c r="I1897" i="2" s="1"/>
  <c r="D1896" i="2"/>
  <c r="K1897" i="2" l="1"/>
  <c r="I1898" i="2" s="1"/>
  <c r="D1897" i="2"/>
  <c r="G1898" i="2"/>
  <c r="E1899" i="2" s="1"/>
  <c r="G1899" i="2" l="1"/>
  <c r="E1900" i="2" s="1"/>
  <c r="K1898" i="2"/>
  <c r="I1899" i="2" s="1"/>
  <c r="D1898" i="2"/>
  <c r="K1899" i="2" l="1"/>
  <c r="I1900" i="2" s="1"/>
  <c r="D1899" i="2"/>
  <c r="G1900" i="2"/>
  <c r="E1901" i="2" s="1"/>
  <c r="G1901" i="2" l="1"/>
  <c r="E1902" i="2" s="1"/>
  <c r="K1900" i="2"/>
  <c r="I1901" i="2" s="1"/>
  <c r="D1900" i="2"/>
  <c r="K1901" i="2" l="1"/>
  <c r="I1902" i="2" s="1"/>
  <c r="D1901" i="2"/>
  <c r="G1902" i="2"/>
  <c r="E1903" i="2" s="1"/>
  <c r="G1903" i="2" l="1"/>
  <c r="E1904" i="2" s="1"/>
  <c r="K1902" i="2"/>
  <c r="I1903" i="2" s="1"/>
  <c r="D1902" i="2"/>
  <c r="K1903" i="2" l="1"/>
  <c r="I1904" i="2" s="1"/>
  <c r="D1903" i="2"/>
  <c r="G1904" i="2"/>
  <c r="E1905" i="2" s="1"/>
  <c r="G1905" i="2" l="1"/>
  <c r="E1906" i="2" s="1"/>
  <c r="K1904" i="2"/>
  <c r="I1905" i="2" s="1"/>
  <c r="D1904" i="2"/>
  <c r="K1905" i="2" l="1"/>
  <c r="I1906" i="2" s="1"/>
  <c r="D1905" i="2"/>
  <c r="G1906" i="2"/>
  <c r="E1907" i="2" s="1"/>
  <c r="G1907" i="2" l="1"/>
  <c r="E1908" i="2" s="1"/>
  <c r="K1906" i="2"/>
  <c r="I1907" i="2" s="1"/>
  <c r="D1906" i="2"/>
  <c r="K1907" i="2" l="1"/>
  <c r="I1908" i="2" s="1"/>
  <c r="D1907" i="2"/>
  <c r="G1908" i="2"/>
  <c r="E1909" i="2" s="1"/>
  <c r="G1909" i="2" l="1"/>
  <c r="E1910" i="2" s="1"/>
  <c r="K1908" i="2"/>
  <c r="I1909" i="2" s="1"/>
  <c r="D1908" i="2"/>
  <c r="K1909" i="2" l="1"/>
  <c r="I1910" i="2" s="1"/>
  <c r="D1909" i="2"/>
  <c r="G1910" i="2"/>
  <c r="E1911" i="2" s="1"/>
  <c r="G1911" i="2" l="1"/>
  <c r="E1912" i="2" s="1"/>
  <c r="K1910" i="2"/>
  <c r="I1911" i="2" s="1"/>
  <c r="D1910" i="2"/>
  <c r="K1911" i="2" l="1"/>
  <c r="I1912" i="2" s="1"/>
  <c r="D1911" i="2"/>
  <c r="G1912" i="2"/>
  <c r="E1913" i="2" s="1"/>
  <c r="G1913" i="2" l="1"/>
  <c r="E1914" i="2" s="1"/>
  <c r="K1912" i="2"/>
  <c r="I1913" i="2" s="1"/>
  <c r="D1912" i="2"/>
  <c r="K1913" i="2" l="1"/>
  <c r="I1914" i="2" s="1"/>
  <c r="D1913" i="2"/>
  <c r="G1914" i="2"/>
  <c r="E1915" i="2" s="1"/>
  <c r="G1915" i="2" l="1"/>
  <c r="E1916" i="2" s="1"/>
  <c r="K1914" i="2"/>
  <c r="I1915" i="2" s="1"/>
  <c r="D1914" i="2"/>
  <c r="K1915" i="2" l="1"/>
  <c r="I1916" i="2" s="1"/>
  <c r="D1915" i="2"/>
  <c r="G1916" i="2"/>
  <c r="E1917" i="2" s="1"/>
  <c r="G1917" i="2" l="1"/>
  <c r="E1918" i="2" s="1"/>
  <c r="K1916" i="2"/>
  <c r="I1917" i="2" s="1"/>
  <c r="D1916" i="2"/>
  <c r="K1917" i="2" l="1"/>
  <c r="I1918" i="2" s="1"/>
  <c r="D1917" i="2"/>
  <c r="G1918" i="2"/>
  <c r="E1919" i="2" s="1"/>
  <c r="G1919" i="2" l="1"/>
  <c r="E1920" i="2" s="1"/>
  <c r="K1918" i="2"/>
  <c r="I1919" i="2" s="1"/>
  <c r="D1918" i="2"/>
  <c r="K1919" i="2" l="1"/>
  <c r="I1920" i="2" s="1"/>
  <c r="D1919" i="2"/>
  <c r="G1920" i="2"/>
  <c r="E1921" i="2" s="1"/>
  <c r="G1921" i="2" l="1"/>
  <c r="E1922" i="2" s="1"/>
  <c r="K1920" i="2"/>
  <c r="I1921" i="2" s="1"/>
  <c r="D1920" i="2"/>
  <c r="K1921" i="2" l="1"/>
  <c r="I1922" i="2" s="1"/>
  <c r="D1921" i="2"/>
  <c r="G1922" i="2"/>
  <c r="E1923" i="2" s="1"/>
  <c r="G1923" i="2" l="1"/>
  <c r="E1924" i="2" s="1"/>
  <c r="K1922" i="2"/>
  <c r="I1923" i="2" s="1"/>
  <c r="D1922" i="2"/>
  <c r="K1923" i="2" l="1"/>
  <c r="I1924" i="2" s="1"/>
  <c r="D1923" i="2"/>
  <c r="G1924" i="2"/>
  <c r="E1925" i="2" s="1"/>
  <c r="G1925" i="2" l="1"/>
  <c r="E1926" i="2" s="1"/>
  <c r="K1924" i="2"/>
  <c r="I1925" i="2" s="1"/>
  <c r="D1924" i="2"/>
  <c r="K1925" i="2" l="1"/>
  <c r="I1926" i="2" s="1"/>
  <c r="D1925" i="2"/>
  <c r="G1926" i="2"/>
  <c r="E1927" i="2" s="1"/>
  <c r="G1927" i="2" l="1"/>
  <c r="E1928" i="2" s="1"/>
  <c r="K1926" i="2"/>
  <c r="I1927" i="2" s="1"/>
  <c r="D1926" i="2"/>
  <c r="K1927" i="2" l="1"/>
  <c r="I1928" i="2" s="1"/>
  <c r="D1927" i="2"/>
  <c r="G1928" i="2"/>
  <c r="E1929" i="2" s="1"/>
  <c r="G1929" i="2" l="1"/>
  <c r="E1930" i="2" s="1"/>
  <c r="K1928" i="2"/>
  <c r="I1929" i="2" s="1"/>
  <c r="D1928" i="2"/>
  <c r="K1929" i="2" l="1"/>
  <c r="I1930" i="2" s="1"/>
  <c r="D1929" i="2"/>
  <c r="G1930" i="2"/>
  <c r="E1931" i="2" s="1"/>
  <c r="G1931" i="2" l="1"/>
  <c r="E1932" i="2" s="1"/>
  <c r="K1930" i="2"/>
  <c r="I1931" i="2" s="1"/>
  <c r="D1930" i="2"/>
  <c r="K1931" i="2" l="1"/>
  <c r="I1932" i="2" s="1"/>
  <c r="D1931" i="2"/>
  <c r="G1932" i="2"/>
  <c r="E1933" i="2" s="1"/>
  <c r="G1933" i="2" l="1"/>
  <c r="E1934" i="2" s="1"/>
  <c r="K1932" i="2"/>
  <c r="I1933" i="2" s="1"/>
  <c r="D1932" i="2"/>
  <c r="K1933" i="2" l="1"/>
  <c r="I1934" i="2" s="1"/>
  <c r="D1933" i="2"/>
  <c r="G1934" i="2"/>
  <c r="E1935" i="2" s="1"/>
  <c r="G1935" i="2" l="1"/>
  <c r="E1936" i="2" s="1"/>
  <c r="K1934" i="2"/>
  <c r="I1935" i="2" s="1"/>
  <c r="D1934" i="2"/>
  <c r="K1935" i="2" l="1"/>
  <c r="I1936" i="2" s="1"/>
  <c r="D1935" i="2"/>
  <c r="G1936" i="2"/>
  <c r="E1937" i="2" s="1"/>
  <c r="G1937" i="2" l="1"/>
  <c r="E1938" i="2" s="1"/>
  <c r="K1936" i="2"/>
  <c r="I1937" i="2" s="1"/>
  <c r="D1936" i="2"/>
  <c r="K1937" i="2" l="1"/>
  <c r="I1938" i="2" s="1"/>
  <c r="D1937" i="2"/>
  <c r="G1938" i="2"/>
  <c r="E1939" i="2" s="1"/>
  <c r="G1939" i="2" l="1"/>
  <c r="E1940" i="2" s="1"/>
  <c r="K1938" i="2"/>
  <c r="I1939" i="2" s="1"/>
  <c r="D1938" i="2"/>
  <c r="K1939" i="2" l="1"/>
  <c r="I1940" i="2" s="1"/>
  <c r="D1939" i="2"/>
  <c r="G1940" i="2"/>
  <c r="E1941" i="2" s="1"/>
  <c r="G1941" i="2" l="1"/>
  <c r="E1942" i="2" s="1"/>
  <c r="K1940" i="2"/>
  <c r="I1941" i="2" s="1"/>
  <c r="D1940" i="2"/>
  <c r="K1941" i="2" l="1"/>
  <c r="I1942" i="2" s="1"/>
  <c r="D1941" i="2"/>
  <c r="G1942" i="2"/>
  <c r="E1943" i="2" s="1"/>
  <c r="G1943" i="2" l="1"/>
  <c r="E1944" i="2" s="1"/>
  <c r="K1942" i="2"/>
  <c r="I1943" i="2" s="1"/>
  <c r="D1942" i="2"/>
  <c r="K1943" i="2" l="1"/>
  <c r="I1944" i="2" s="1"/>
  <c r="D1943" i="2"/>
  <c r="G1944" i="2"/>
  <c r="E1945" i="2" s="1"/>
  <c r="G1945" i="2" l="1"/>
  <c r="E1946" i="2" s="1"/>
  <c r="K1944" i="2"/>
  <c r="I1945" i="2" s="1"/>
  <c r="D1944" i="2"/>
  <c r="K1945" i="2" l="1"/>
  <c r="I1946" i="2" s="1"/>
  <c r="D1945" i="2"/>
  <c r="G1946" i="2"/>
  <c r="E1947" i="2" s="1"/>
  <c r="G1947" i="2" l="1"/>
  <c r="E1948" i="2" s="1"/>
  <c r="K1946" i="2"/>
  <c r="I1947" i="2" s="1"/>
  <c r="D1946" i="2"/>
  <c r="K1947" i="2" l="1"/>
  <c r="I1948" i="2" s="1"/>
  <c r="D1947" i="2"/>
  <c r="G1948" i="2"/>
  <c r="E1949" i="2" s="1"/>
  <c r="G1949" i="2" l="1"/>
  <c r="E1950" i="2" s="1"/>
  <c r="K1948" i="2"/>
  <c r="I1949" i="2" s="1"/>
  <c r="D1948" i="2"/>
  <c r="K1949" i="2" l="1"/>
  <c r="I1950" i="2" s="1"/>
  <c r="D1949" i="2"/>
  <c r="G1950" i="2"/>
  <c r="E1951" i="2" s="1"/>
  <c r="G1951" i="2" l="1"/>
  <c r="E1952" i="2" s="1"/>
  <c r="K1950" i="2"/>
  <c r="I1951" i="2" s="1"/>
  <c r="D1950" i="2"/>
  <c r="K1951" i="2" l="1"/>
  <c r="I1952" i="2" s="1"/>
  <c r="D1951" i="2"/>
  <c r="G1952" i="2"/>
  <c r="E1953" i="2" s="1"/>
  <c r="G1953" i="2" l="1"/>
  <c r="E1954" i="2" s="1"/>
  <c r="K1952" i="2"/>
  <c r="I1953" i="2" s="1"/>
  <c r="D1952" i="2"/>
  <c r="K1953" i="2" l="1"/>
  <c r="I1954" i="2" s="1"/>
  <c r="D1953" i="2"/>
  <c r="G1954" i="2"/>
  <c r="E1955" i="2" s="1"/>
  <c r="G1955" i="2" l="1"/>
  <c r="E1956" i="2" s="1"/>
  <c r="K1954" i="2"/>
  <c r="I1955" i="2" s="1"/>
  <c r="D1954" i="2"/>
  <c r="K1955" i="2" l="1"/>
  <c r="I1956" i="2" s="1"/>
  <c r="D1955" i="2"/>
  <c r="G1956" i="2"/>
  <c r="E1957" i="2" s="1"/>
  <c r="G1957" i="2" l="1"/>
  <c r="E1958" i="2" s="1"/>
  <c r="K1956" i="2"/>
  <c r="I1957" i="2" s="1"/>
  <c r="D1956" i="2"/>
  <c r="K1957" i="2" l="1"/>
  <c r="I1958" i="2" s="1"/>
  <c r="D1957" i="2"/>
  <c r="G1958" i="2"/>
  <c r="E1959" i="2" s="1"/>
  <c r="G1959" i="2" l="1"/>
  <c r="E1960" i="2" s="1"/>
  <c r="K1958" i="2"/>
  <c r="I1959" i="2" s="1"/>
  <c r="D1958" i="2"/>
  <c r="K1959" i="2" l="1"/>
  <c r="I1960" i="2" s="1"/>
  <c r="D1959" i="2"/>
  <c r="G1960" i="2"/>
  <c r="E1961" i="2" s="1"/>
  <c r="G1961" i="2" l="1"/>
  <c r="E1962" i="2" s="1"/>
  <c r="K1960" i="2"/>
  <c r="I1961" i="2" s="1"/>
  <c r="D1960" i="2"/>
  <c r="K1961" i="2" l="1"/>
  <c r="I1962" i="2" s="1"/>
  <c r="D1961" i="2"/>
  <c r="G1962" i="2"/>
  <c r="E1963" i="2" s="1"/>
  <c r="G1963" i="2" l="1"/>
  <c r="E1964" i="2" s="1"/>
  <c r="K1962" i="2"/>
  <c r="I1963" i="2" s="1"/>
  <c r="D1962" i="2"/>
  <c r="K1963" i="2" l="1"/>
  <c r="I1964" i="2" s="1"/>
  <c r="D1963" i="2"/>
  <c r="G1964" i="2"/>
  <c r="E1965" i="2" s="1"/>
  <c r="G1965" i="2" l="1"/>
  <c r="E1966" i="2" s="1"/>
  <c r="K1964" i="2"/>
  <c r="I1965" i="2" s="1"/>
  <c r="D1964" i="2"/>
  <c r="K1965" i="2" l="1"/>
  <c r="I1966" i="2" s="1"/>
  <c r="D1965" i="2"/>
  <c r="G1966" i="2"/>
  <c r="E1967" i="2" s="1"/>
  <c r="G1967" i="2" l="1"/>
  <c r="E1968" i="2" s="1"/>
  <c r="K1966" i="2"/>
  <c r="I1967" i="2" s="1"/>
  <c r="D1966" i="2"/>
  <c r="K1967" i="2" l="1"/>
  <c r="I1968" i="2" s="1"/>
  <c r="D1967" i="2"/>
  <c r="G1968" i="2"/>
  <c r="E1969" i="2" s="1"/>
  <c r="G1969" i="2" l="1"/>
  <c r="E1970" i="2" s="1"/>
  <c r="K1968" i="2"/>
  <c r="I1969" i="2" s="1"/>
  <c r="D1968" i="2"/>
  <c r="K1969" i="2" l="1"/>
  <c r="I1970" i="2" s="1"/>
  <c r="D1969" i="2"/>
  <c r="G1970" i="2"/>
  <c r="E1971" i="2" s="1"/>
  <c r="G1971" i="2" l="1"/>
  <c r="E1972" i="2" s="1"/>
  <c r="K1970" i="2"/>
  <c r="I1971" i="2" s="1"/>
  <c r="D1970" i="2"/>
  <c r="K1971" i="2" l="1"/>
  <c r="I1972" i="2" s="1"/>
  <c r="D1971" i="2"/>
  <c r="G1972" i="2"/>
  <c r="E1973" i="2" s="1"/>
  <c r="G1973" i="2" l="1"/>
  <c r="E1974" i="2" s="1"/>
  <c r="K1972" i="2"/>
  <c r="I1973" i="2" s="1"/>
  <c r="D1972" i="2"/>
  <c r="K1973" i="2" l="1"/>
  <c r="I1974" i="2" s="1"/>
  <c r="D1973" i="2"/>
  <c r="G1974" i="2"/>
  <c r="E1975" i="2" s="1"/>
  <c r="G1975" i="2" l="1"/>
  <c r="E1976" i="2" s="1"/>
  <c r="K1974" i="2"/>
  <c r="I1975" i="2" s="1"/>
  <c r="D1974" i="2"/>
  <c r="K1975" i="2" l="1"/>
  <c r="I1976" i="2" s="1"/>
  <c r="D1975" i="2"/>
  <c r="G1976" i="2"/>
  <c r="E1977" i="2" s="1"/>
  <c r="G1977" i="2" l="1"/>
  <c r="E1978" i="2" s="1"/>
  <c r="K1976" i="2"/>
  <c r="I1977" i="2" s="1"/>
  <c r="D1976" i="2"/>
  <c r="K1977" i="2" l="1"/>
  <c r="I1978" i="2" s="1"/>
  <c r="D1977" i="2"/>
  <c r="G1978" i="2"/>
  <c r="E1979" i="2" s="1"/>
  <c r="G1979" i="2" l="1"/>
  <c r="E1980" i="2" s="1"/>
  <c r="K1978" i="2"/>
  <c r="I1979" i="2" s="1"/>
  <c r="D1978" i="2"/>
  <c r="K1979" i="2" l="1"/>
  <c r="I1980" i="2" s="1"/>
  <c r="D1979" i="2"/>
  <c r="G1980" i="2"/>
  <c r="E1981" i="2" s="1"/>
  <c r="G1981" i="2" l="1"/>
  <c r="E1982" i="2" s="1"/>
  <c r="K1980" i="2"/>
  <c r="I1981" i="2" s="1"/>
  <c r="D1980" i="2"/>
  <c r="K1981" i="2" l="1"/>
  <c r="I1982" i="2" s="1"/>
  <c r="D1981" i="2"/>
  <c r="G1982" i="2"/>
  <c r="E1983" i="2" s="1"/>
  <c r="G1983" i="2" l="1"/>
  <c r="E1984" i="2" s="1"/>
  <c r="K1982" i="2"/>
  <c r="I1983" i="2" s="1"/>
  <c r="D1982" i="2"/>
  <c r="K1983" i="2" l="1"/>
  <c r="I1984" i="2" s="1"/>
  <c r="D1983" i="2"/>
  <c r="G1984" i="2"/>
  <c r="E1985" i="2" s="1"/>
  <c r="G1985" i="2" l="1"/>
  <c r="E1986" i="2" s="1"/>
  <c r="K1984" i="2"/>
  <c r="I1985" i="2" s="1"/>
  <c r="D1984" i="2"/>
  <c r="K1985" i="2" l="1"/>
  <c r="I1986" i="2" s="1"/>
  <c r="D1985" i="2"/>
  <c r="G1986" i="2"/>
  <c r="E1987" i="2" s="1"/>
  <c r="G1987" i="2" l="1"/>
  <c r="E1988" i="2" s="1"/>
  <c r="K1986" i="2"/>
  <c r="I1987" i="2" s="1"/>
  <c r="D1986" i="2"/>
  <c r="K1987" i="2" l="1"/>
  <c r="I1988" i="2" s="1"/>
  <c r="D1987" i="2"/>
  <c r="G1988" i="2"/>
  <c r="E1989" i="2" s="1"/>
  <c r="G1989" i="2" l="1"/>
  <c r="E1990" i="2" s="1"/>
  <c r="K1988" i="2"/>
  <c r="I1989" i="2" s="1"/>
  <c r="D1988" i="2"/>
  <c r="K1989" i="2" l="1"/>
  <c r="I1990" i="2" s="1"/>
  <c r="D1989" i="2"/>
  <c r="G1990" i="2"/>
  <c r="E1991" i="2" s="1"/>
  <c r="G1991" i="2" l="1"/>
  <c r="E1992" i="2" s="1"/>
  <c r="K1990" i="2"/>
  <c r="I1991" i="2" s="1"/>
  <c r="D1990" i="2"/>
  <c r="K1991" i="2" l="1"/>
  <c r="I1992" i="2" s="1"/>
  <c r="D1991" i="2"/>
  <c r="G1992" i="2"/>
  <c r="E1993" i="2" s="1"/>
  <c r="G1993" i="2" l="1"/>
  <c r="E1994" i="2" s="1"/>
  <c r="K1992" i="2"/>
  <c r="I1993" i="2" s="1"/>
  <c r="D1992" i="2"/>
  <c r="K1993" i="2" l="1"/>
  <c r="I1994" i="2" s="1"/>
  <c r="D1993" i="2"/>
  <c r="G1994" i="2"/>
  <c r="E1995" i="2" s="1"/>
  <c r="G1995" i="2" l="1"/>
  <c r="E1996" i="2" s="1"/>
  <c r="K1994" i="2"/>
  <c r="I1995" i="2" s="1"/>
  <c r="D1994" i="2"/>
  <c r="K1995" i="2" l="1"/>
  <c r="I1996" i="2" s="1"/>
  <c r="D1995" i="2"/>
  <c r="G1996" i="2"/>
  <c r="E1997" i="2" s="1"/>
  <c r="G1997" i="2" l="1"/>
  <c r="E1998" i="2" s="1"/>
  <c r="K1996" i="2"/>
  <c r="I1997" i="2" s="1"/>
  <c r="D1996" i="2"/>
  <c r="K1997" i="2" l="1"/>
  <c r="I1998" i="2" s="1"/>
  <c r="D1997" i="2"/>
  <c r="G1998" i="2"/>
  <c r="E1999" i="2" s="1"/>
  <c r="G1999" i="2" l="1"/>
  <c r="E2000" i="2" s="1"/>
  <c r="K1998" i="2"/>
  <c r="I1999" i="2" s="1"/>
  <c r="D1998" i="2"/>
  <c r="K1999" i="2" l="1"/>
  <c r="I2000" i="2" s="1"/>
  <c r="D1999" i="2"/>
  <c r="G2000" i="2"/>
  <c r="E2001" i="2" s="1"/>
  <c r="K2000" i="2" l="1"/>
  <c r="I2001" i="2" s="1"/>
  <c r="D2000" i="2"/>
  <c r="G2001" i="2"/>
  <c r="E2002" i="2" s="1"/>
  <c r="G2002" i="2" l="1"/>
  <c r="E2003" i="2" s="1"/>
  <c r="K2001" i="2"/>
  <c r="I2002" i="2" s="1"/>
  <c r="D2001" i="2"/>
  <c r="K2002" i="2" l="1"/>
  <c r="I2003" i="2" s="1"/>
  <c r="D2002" i="2"/>
  <c r="G2003" i="2"/>
  <c r="E2004" i="2" s="1"/>
  <c r="K2003" i="2" l="1"/>
  <c r="I2004" i="2" s="1"/>
  <c r="D2003" i="2"/>
  <c r="G2004" i="2"/>
  <c r="E2005" i="2" s="1"/>
  <c r="G2005" i="2" l="1"/>
  <c r="E2006" i="2" s="1"/>
  <c r="K2004" i="2"/>
  <c r="I2005" i="2" s="1"/>
  <c r="D2004" i="2"/>
  <c r="K2005" i="2" l="1"/>
  <c r="I2006" i="2" s="1"/>
  <c r="D2005" i="2"/>
  <c r="G2006" i="2"/>
  <c r="E2007" i="2" s="1"/>
  <c r="G2007" i="2" l="1"/>
  <c r="E2008" i="2" s="1"/>
  <c r="K2006" i="2"/>
  <c r="I2007" i="2" s="1"/>
  <c r="D2006" i="2"/>
  <c r="K2007" i="2" l="1"/>
  <c r="I2008" i="2" s="1"/>
  <c r="D2007" i="2"/>
  <c r="G2008" i="2"/>
  <c r="E2009" i="2" s="1"/>
  <c r="G2009" i="2" l="1"/>
  <c r="E2010" i="2" s="1"/>
  <c r="K2008" i="2"/>
  <c r="I2009" i="2" s="1"/>
  <c r="D2008" i="2"/>
  <c r="K2009" i="2" l="1"/>
  <c r="I2010" i="2" s="1"/>
  <c r="D2009" i="2"/>
  <c r="G2010" i="2"/>
  <c r="E2011" i="2" s="1"/>
  <c r="G2011" i="2" l="1"/>
  <c r="E2012" i="2" s="1"/>
  <c r="K2010" i="2"/>
  <c r="I2011" i="2" s="1"/>
  <c r="D2010" i="2"/>
  <c r="K2011" i="2" l="1"/>
  <c r="I2012" i="2" s="1"/>
  <c r="D2011" i="2"/>
  <c r="G2012" i="2"/>
  <c r="E2013" i="2" s="1"/>
  <c r="G2013" i="2" l="1"/>
  <c r="E2014" i="2" s="1"/>
  <c r="K2012" i="2"/>
  <c r="I2013" i="2" s="1"/>
  <c r="D2012" i="2"/>
  <c r="K2013" i="2" l="1"/>
  <c r="I2014" i="2" s="1"/>
  <c r="D2013" i="2"/>
  <c r="G2014" i="2"/>
  <c r="E2015" i="2" s="1"/>
  <c r="G2015" i="2" l="1"/>
  <c r="E2016" i="2" s="1"/>
  <c r="K2014" i="2"/>
  <c r="I2015" i="2" s="1"/>
  <c r="D2014" i="2"/>
  <c r="K2015" i="2" l="1"/>
  <c r="I2016" i="2" s="1"/>
  <c r="D2015" i="2"/>
  <c r="G2016" i="2"/>
  <c r="E2017" i="2" s="1"/>
  <c r="G2017" i="2" l="1"/>
  <c r="E2018" i="2" s="1"/>
  <c r="K2016" i="2"/>
  <c r="I2017" i="2" s="1"/>
  <c r="D2016" i="2"/>
  <c r="K2017" i="2" l="1"/>
  <c r="I2018" i="2" s="1"/>
  <c r="D2017" i="2"/>
  <c r="G2018" i="2"/>
  <c r="E2019" i="2" s="1"/>
  <c r="G2019" i="2" l="1"/>
  <c r="E2020" i="2" s="1"/>
  <c r="K2018" i="2"/>
  <c r="I2019" i="2" s="1"/>
  <c r="D2018" i="2"/>
  <c r="K2019" i="2" l="1"/>
  <c r="I2020" i="2" s="1"/>
  <c r="D2019" i="2"/>
  <c r="G2020" i="2"/>
  <c r="E2021" i="2" s="1"/>
  <c r="G2021" i="2" l="1"/>
  <c r="E2022" i="2" s="1"/>
  <c r="K2020" i="2"/>
  <c r="I2021" i="2" s="1"/>
  <c r="D2020" i="2"/>
  <c r="K2021" i="2" l="1"/>
  <c r="I2022" i="2" s="1"/>
  <c r="D2021" i="2"/>
  <c r="G2022" i="2"/>
  <c r="E2023" i="2" s="1"/>
  <c r="G2023" i="2" l="1"/>
  <c r="E2024" i="2" s="1"/>
  <c r="K2022" i="2"/>
  <c r="I2023" i="2" s="1"/>
  <c r="D2022" i="2"/>
  <c r="K2023" i="2" l="1"/>
  <c r="I2024" i="2" s="1"/>
  <c r="D2023" i="2"/>
  <c r="G2024" i="2"/>
  <c r="E2025" i="2" s="1"/>
  <c r="G2025" i="2" l="1"/>
  <c r="E2026" i="2" s="1"/>
  <c r="K2024" i="2"/>
  <c r="I2025" i="2" s="1"/>
  <c r="D2024" i="2"/>
  <c r="K2025" i="2" l="1"/>
  <c r="I2026" i="2" s="1"/>
  <c r="D2025" i="2"/>
  <c r="G2026" i="2"/>
  <c r="E2027" i="2" s="1"/>
  <c r="G2027" i="2" l="1"/>
  <c r="E2028" i="2" s="1"/>
  <c r="K2026" i="2"/>
  <c r="I2027" i="2" s="1"/>
  <c r="D2026" i="2"/>
  <c r="K2027" i="2" l="1"/>
  <c r="I2028" i="2" s="1"/>
  <c r="D2027" i="2"/>
  <c r="G2028" i="2"/>
  <c r="E2029" i="2" s="1"/>
  <c r="G2029" i="2" l="1"/>
  <c r="E2030" i="2" s="1"/>
  <c r="K2028" i="2"/>
  <c r="I2029" i="2" s="1"/>
  <c r="D2028" i="2"/>
  <c r="K2029" i="2" l="1"/>
  <c r="I2030" i="2" s="1"/>
  <c r="D2029" i="2"/>
  <c r="G2030" i="2"/>
  <c r="E2031" i="2" s="1"/>
  <c r="G2031" i="2" l="1"/>
  <c r="E2032" i="2" s="1"/>
  <c r="K2030" i="2"/>
  <c r="I2031" i="2" s="1"/>
  <c r="D2030" i="2"/>
  <c r="K2031" i="2" l="1"/>
  <c r="I2032" i="2" s="1"/>
  <c r="D2031" i="2"/>
  <c r="G2032" i="2"/>
  <c r="E2033" i="2" s="1"/>
  <c r="G2033" i="2" l="1"/>
  <c r="E2034" i="2" s="1"/>
  <c r="K2032" i="2"/>
  <c r="I2033" i="2" s="1"/>
  <c r="D2032" i="2"/>
  <c r="K2033" i="2" l="1"/>
  <c r="I2034" i="2" s="1"/>
  <c r="D2033" i="2"/>
  <c r="G2034" i="2"/>
  <c r="E2035" i="2" s="1"/>
  <c r="G2035" i="2" l="1"/>
  <c r="E2036" i="2" s="1"/>
  <c r="K2034" i="2"/>
  <c r="I2035" i="2" s="1"/>
  <c r="D2034" i="2"/>
  <c r="K2035" i="2" l="1"/>
  <c r="I2036" i="2" s="1"/>
  <c r="D2035" i="2"/>
  <c r="G2036" i="2"/>
  <c r="E2037" i="2" s="1"/>
  <c r="G2037" i="2" l="1"/>
  <c r="E2038" i="2" s="1"/>
  <c r="K2036" i="2"/>
  <c r="I2037" i="2" s="1"/>
  <c r="D2036" i="2"/>
  <c r="K2037" i="2" l="1"/>
  <c r="I2038" i="2" s="1"/>
  <c r="D2037" i="2"/>
  <c r="G2038" i="2"/>
  <c r="E2039" i="2" s="1"/>
  <c r="G2039" i="2" l="1"/>
  <c r="E2040" i="2" s="1"/>
  <c r="K2038" i="2"/>
  <c r="I2039" i="2" s="1"/>
  <c r="D2038" i="2"/>
  <c r="K2039" i="2" l="1"/>
  <c r="I2040" i="2" s="1"/>
  <c r="D2039" i="2"/>
  <c r="G2040" i="2"/>
  <c r="E2041" i="2" s="1"/>
  <c r="G2041" i="2" l="1"/>
  <c r="E2042" i="2" s="1"/>
  <c r="K2040" i="2"/>
  <c r="I2041" i="2" s="1"/>
  <c r="D2040" i="2"/>
  <c r="K2041" i="2" l="1"/>
  <c r="I2042" i="2" s="1"/>
  <c r="D2041" i="2"/>
  <c r="G2042" i="2"/>
  <c r="E2043" i="2" s="1"/>
  <c r="G2043" i="2" l="1"/>
  <c r="E2044" i="2" s="1"/>
  <c r="K2042" i="2"/>
  <c r="I2043" i="2" s="1"/>
  <c r="D2042" i="2"/>
  <c r="K2043" i="2" l="1"/>
  <c r="I2044" i="2" s="1"/>
  <c r="D2043" i="2"/>
  <c r="G2044" i="2"/>
  <c r="E2045" i="2" s="1"/>
  <c r="G2045" i="2" l="1"/>
  <c r="E2046" i="2" s="1"/>
  <c r="K2044" i="2"/>
  <c r="I2045" i="2" s="1"/>
  <c r="D2044" i="2"/>
  <c r="K2045" i="2" l="1"/>
  <c r="I2046" i="2" s="1"/>
  <c r="D2045" i="2"/>
  <c r="G2046" i="2"/>
  <c r="E2047" i="2" s="1"/>
  <c r="G2047" i="2" l="1"/>
  <c r="E2048" i="2" s="1"/>
  <c r="K2046" i="2"/>
  <c r="I2047" i="2" s="1"/>
  <c r="D2046" i="2"/>
  <c r="K2047" i="2" l="1"/>
  <c r="I2048" i="2" s="1"/>
  <c r="D2047" i="2"/>
  <c r="G2048" i="2"/>
  <c r="E2049" i="2" s="1"/>
  <c r="G2049" i="2" l="1"/>
  <c r="E2050" i="2" s="1"/>
  <c r="K2048" i="2"/>
  <c r="I2049" i="2" s="1"/>
  <c r="D2048" i="2"/>
  <c r="K2049" i="2" l="1"/>
  <c r="I2050" i="2" s="1"/>
  <c r="D2049" i="2"/>
  <c r="G2050" i="2"/>
  <c r="E2051" i="2" s="1"/>
  <c r="G2051" i="2" l="1"/>
  <c r="E2052" i="2" s="1"/>
  <c r="K2050" i="2"/>
  <c r="I2051" i="2" s="1"/>
  <c r="D2050" i="2"/>
  <c r="K2051" i="2" l="1"/>
  <c r="I2052" i="2" s="1"/>
  <c r="D2051" i="2"/>
  <c r="G2052" i="2"/>
  <c r="E2053" i="2" s="1"/>
  <c r="G2053" i="2" l="1"/>
  <c r="E2054" i="2" s="1"/>
  <c r="K2052" i="2"/>
  <c r="I2053" i="2" s="1"/>
  <c r="D2052" i="2"/>
  <c r="K2053" i="2" l="1"/>
  <c r="I2054" i="2" s="1"/>
  <c r="D2053" i="2"/>
  <c r="G2054" i="2"/>
  <c r="E2055" i="2" s="1"/>
  <c r="G2055" i="2" l="1"/>
  <c r="E2056" i="2" s="1"/>
  <c r="K2054" i="2"/>
  <c r="I2055" i="2" s="1"/>
  <c r="D2054" i="2"/>
  <c r="K2055" i="2" l="1"/>
  <c r="I2056" i="2" s="1"/>
  <c r="D2056" i="2" s="1"/>
  <c r="D2055" i="2"/>
  <c r="G2056" i="2"/>
  <c r="E2057" i="2" s="1"/>
  <c r="G2057" i="2" l="1"/>
  <c r="E2058" i="2" s="1"/>
  <c r="K2056" i="2"/>
  <c r="I2057" i="2" s="1"/>
  <c r="K2057" i="2" l="1"/>
  <c r="I2058" i="2" s="1"/>
  <c r="D2057" i="2"/>
  <c r="G2058" i="2"/>
  <c r="E2059" i="2" s="1"/>
  <c r="G2059" i="2" l="1"/>
  <c r="E2060" i="2" s="1"/>
  <c r="K2058" i="2"/>
  <c r="I2059" i="2" s="1"/>
  <c r="D2058" i="2"/>
  <c r="K2059" i="2" l="1"/>
  <c r="I2060" i="2" s="1"/>
  <c r="D2059" i="2"/>
  <c r="G2060" i="2"/>
  <c r="E2061" i="2" s="1"/>
  <c r="G2061" i="2" l="1"/>
  <c r="E2062" i="2" s="1"/>
  <c r="K2060" i="2"/>
  <c r="I2061" i="2" s="1"/>
  <c r="D2060" i="2"/>
  <c r="K2061" i="2" l="1"/>
  <c r="I2062" i="2" s="1"/>
  <c r="D2061" i="2"/>
  <c r="G2062" i="2"/>
  <c r="E2063" i="2" s="1"/>
  <c r="G2063" i="2" l="1"/>
  <c r="E2064" i="2" s="1"/>
  <c r="K2062" i="2"/>
  <c r="I2063" i="2" s="1"/>
  <c r="D2062" i="2"/>
  <c r="K2063" i="2" l="1"/>
  <c r="I2064" i="2" s="1"/>
  <c r="D2063" i="2"/>
  <c r="G2064" i="2"/>
  <c r="E2065" i="2" s="1"/>
  <c r="G2065" i="2" l="1"/>
  <c r="E2066" i="2" s="1"/>
  <c r="K2064" i="2"/>
  <c r="I2065" i="2" s="1"/>
  <c r="D2064" i="2"/>
  <c r="K2065" i="2" l="1"/>
  <c r="I2066" i="2" s="1"/>
  <c r="D2065" i="2"/>
  <c r="G2066" i="2"/>
  <c r="E2067" i="2" s="1"/>
  <c r="K2066" i="2" l="1"/>
  <c r="I2067" i="2" s="1"/>
  <c r="D2066" i="2"/>
  <c r="G2067" i="2"/>
  <c r="E2068" i="2" s="1"/>
  <c r="G2068" i="2" l="1"/>
  <c r="E2069" i="2" s="1"/>
  <c r="K2067" i="2"/>
  <c r="I2068" i="2" s="1"/>
  <c r="D2067" i="2"/>
  <c r="K2068" i="2" l="1"/>
  <c r="I2069" i="2" s="1"/>
  <c r="D2069" i="2" s="1"/>
  <c r="D2068" i="2"/>
  <c r="G2069" i="2"/>
  <c r="E2070" i="2" s="1"/>
  <c r="G2070" i="2" l="1"/>
  <c r="E2071" i="2" s="1"/>
  <c r="K2069" i="2"/>
  <c r="I2070" i="2" s="1"/>
  <c r="K2070" i="2" l="1"/>
  <c r="I2071" i="2" s="1"/>
  <c r="D2070" i="2"/>
  <c r="G2071" i="2"/>
  <c r="E2072" i="2" s="1"/>
  <c r="G2072" i="2" l="1"/>
  <c r="E2073" i="2" s="1"/>
  <c r="K2071" i="2"/>
  <c r="I2072" i="2" s="1"/>
  <c r="D2071" i="2"/>
  <c r="K2072" i="2" l="1"/>
  <c r="I2073" i="2" s="1"/>
  <c r="D2072" i="2"/>
  <c r="G2073" i="2"/>
  <c r="E2074" i="2" s="1"/>
  <c r="K2073" i="2" l="1"/>
  <c r="I2074" i="2" s="1"/>
  <c r="D2073" i="2"/>
  <c r="G2074" i="2"/>
  <c r="E2075" i="2" s="1"/>
  <c r="G2075" i="2" l="1"/>
  <c r="E2076" i="2" s="1"/>
  <c r="K2074" i="2"/>
  <c r="I2075" i="2" s="1"/>
  <c r="D2074" i="2"/>
  <c r="K2075" i="2" l="1"/>
  <c r="I2076" i="2" s="1"/>
  <c r="D2075" i="2"/>
  <c r="G2076" i="2"/>
  <c r="E2077" i="2" s="1"/>
  <c r="G2077" i="2" l="1"/>
  <c r="E2078" i="2" s="1"/>
  <c r="K2076" i="2"/>
  <c r="I2077" i="2" s="1"/>
  <c r="D2076" i="2"/>
  <c r="K2077" i="2" l="1"/>
  <c r="I2078" i="2" s="1"/>
  <c r="D2077" i="2"/>
  <c r="G2078" i="2"/>
  <c r="E2079" i="2" s="1"/>
  <c r="G2079" i="2" l="1"/>
  <c r="E2080" i="2" s="1"/>
  <c r="K2078" i="2"/>
  <c r="I2079" i="2" s="1"/>
  <c r="D2078" i="2"/>
  <c r="K2079" i="2" l="1"/>
  <c r="I2080" i="2" s="1"/>
  <c r="D2079" i="2"/>
  <c r="G2080" i="2"/>
  <c r="E2081" i="2" s="1"/>
  <c r="G2081" i="2" l="1"/>
  <c r="E2082" i="2" s="1"/>
  <c r="K2080" i="2"/>
  <c r="I2081" i="2" s="1"/>
  <c r="D2080" i="2"/>
  <c r="K2081" i="2" l="1"/>
  <c r="I2082" i="2" s="1"/>
  <c r="D2081" i="2"/>
  <c r="G2082" i="2"/>
  <c r="E2083" i="2" s="1"/>
  <c r="K2082" i="2" l="1"/>
  <c r="I2083" i="2" s="1"/>
  <c r="D2082" i="2"/>
  <c r="G2083" i="2"/>
  <c r="E2084" i="2" s="1"/>
  <c r="D2083" i="2" l="1"/>
  <c r="K2083" i="2"/>
  <c r="I2084" i="2" s="1"/>
  <c r="G2084" i="2"/>
  <c r="E2085" i="2" s="1"/>
  <c r="K2084" i="2" l="1"/>
  <c r="I2085" i="2" s="1"/>
  <c r="D2084" i="2"/>
  <c r="G2085" i="2"/>
  <c r="E2086" i="2" s="1"/>
  <c r="K2085" i="2" l="1"/>
  <c r="I2086" i="2" s="1"/>
  <c r="D2085" i="2"/>
  <c r="G2086" i="2"/>
  <c r="E2087" i="2" s="1"/>
  <c r="G2087" i="2" l="1"/>
  <c r="E2088" i="2" s="1"/>
  <c r="K2086" i="2"/>
  <c r="I2087" i="2" s="1"/>
  <c r="D2086" i="2"/>
  <c r="K2087" i="2" l="1"/>
  <c r="I2088" i="2" s="1"/>
  <c r="D2087" i="2"/>
  <c r="G2088" i="2"/>
  <c r="E2089" i="2" s="1"/>
  <c r="G2089" i="2" l="1"/>
  <c r="E2090" i="2" s="1"/>
  <c r="K2088" i="2"/>
  <c r="I2089" i="2" s="1"/>
  <c r="D2088" i="2"/>
  <c r="K2089" i="2" l="1"/>
  <c r="I2090" i="2" s="1"/>
  <c r="D2089" i="2"/>
  <c r="G2090" i="2"/>
  <c r="E2091" i="2" s="1"/>
  <c r="G2091" i="2" l="1"/>
  <c r="E2092" i="2" s="1"/>
  <c r="K2090" i="2"/>
  <c r="I2091" i="2" s="1"/>
  <c r="D2090" i="2"/>
  <c r="K2091" i="2" l="1"/>
  <c r="I2092" i="2" s="1"/>
  <c r="D2091" i="2"/>
  <c r="G2092" i="2"/>
  <c r="E2093" i="2" s="1"/>
  <c r="G2093" i="2" l="1"/>
  <c r="E2094" i="2" s="1"/>
  <c r="K2092" i="2"/>
  <c r="I2093" i="2" s="1"/>
  <c r="D2092" i="2"/>
  <c r="K2093" i="2" l="1"/>
  <c r="I2094" i="2" s="1"/>
  <c r="D2093" i="2"/>
  <c r="G2094" i="2"/>
  <c r="E2095" i="2" s="1"/>
  <c r="G2095" i="2" l="1"/>
  <c r="E2096" i="2" s="1"/>
  <c r="K2094" i="2"/>
  <c r="I2095" i="2" s="1"/>
  <c r="D2094" i="2"/>
  <c r="K2095" i="2" l="1"/>
  <c r="I2096" i="2" s="1"/>
  <c r="D2095" i="2"/>
  <c r="G2096" i="2"/>
  <c r="E2097" i="2" s="1"/>
  <c r="G2097" i="2" l="1"/>
  <c r="E2098" i="2" s="1"/>
  <c r="K2096" i="2"/>
  <c r="I2097" i="2" s="1"/>
  <c r="D2096" i="2"/>
  <c r="K2097" i="2" l="1"/>
  <c r="I2098" i="2" s="1"/>
  <c r="D2097" i="2"/>
  <c r="G2098" i="2"/>
  <c r="E2099" i="2" s="1"/>
  <c r="G2099" i="2" l="1"/>
  <c r="E2100" i="2" s="1"/>
  <c r="K2098" i="2"/>
  <c r="I2099" i="2" s="1"/>
  <c r="D2098" i="2"/>
  <c r="K2099" i="2" l="1"/>
  <c r="I2100" i="2" s="1"/>
  <c r="D2099" i="2"/>
  <c r="G2100" i="2"/>
  <c r="E2101" i="2" s="1"/>
  <c r="G2101" i="2" l="1"/>
  <c r="E2102" i="2" s="1"/>
  <c r="K2100" i="2"/>
  <c r="I2101" i="2" s="1"/>
  <c r="D2100" i="2"/>
  <c r="K2101" i="2" l="1"/>
  <c r="I2102" i="2" s="1"/>
  <c r="D2101" i="2"/>
  <c r="G2102" i="2"/>
  <c r="E2103" i="2" s="1"/>
  <c r="G2103" i="2" l="1"/>
  <c r="E2104" i="2" s="1"/>
  <c r="K2102" i="2"/>
  <c r="I2103" i="2" s="1"/>
  <c r="D2102" i="2"/>
  <c r="K2103" i="2" l="1"/>
  <c r="I2104" i="2" s="1"/>
  <c r="D2103" i="2"/>
  <c r="G2104" i="2"/>
  <c r="E2105" i="2" s="1"/>
  <c r="G2105" i="2" l="1"/>
  <c r="E2106" i="2" s="1"/>
  <c r="K2104" i="2"/>
  <c r="I2105" i="2" s="1"/>
  <c r="D2104" i="2"/>
  <c r="K2105" i="2" l="1"/>
  <c r="I2106" i="2" s="1"/>
  <c r="D2105" i="2"/>
  <c r="G2106" i="2"/>
  <c r="E2107" i="2" s="1"/>
  <c r="G2107" i="2" l="1"/>
  <c r="E2108" i="2" s="1"/>
  <c r="K2106" i="2"/>
  <c r="I2107" i="2" s="1"/>
  <c r="D2106" i="2"/>
  <c r="K2107" i="2" l="1"/>
  <c r="I2108" i="2" s="1"/>
  <c r="D2107" i="2"/>
  <c r="G2108" i="2"/>
  <c r="E2109" i="2" s="1"/>
  <c r="G2109" i="2" l="1"/>
  <c r="E2110" i="2" s="1"/>
  <c r="K2108" i="2"/>
  <c r="I2109" i="2" s="1"/>
  <c r="D2108" i="2"/>
  <c r="K2109" i="2" l="1"/>
  <c r="I2110" i="2" s="1"/>
  <c r="D2109" i="2"/>
  <c r="G2110" i="2"/>
  <c r="E2111" i="2" s="1"/>
  <c r="G2111" i="2" l="1"/>
  <c r="E2112" i="2" s="1"/>
  <c r="K2110" i="2"/>
  <c r="I2111" i="2" s="1"/>
  <c r="D2110" i="2"/>
  <c r="K2111" i="2" l="1"/>
  <c r="I2112" i="2" s="1"/>
  <c r="D2111" i="2"/>
  <c r="G2112" i="2"/>
  <c r="E2113" i="2" s="1"/>
  <c r="G2113" i="2" l="1"/>
  <c r="E2114" i="2" s="1"/>
  <c r="K2112" i="2"/>
  <c r="I2113" i="2" s="1"/>
  <c r="D2112" i="2"/>
  <c r="G2114" i="2" l="1"/>
  <c r="E2115" i="2" s="1"/>
  <c r="K2113" i="2"/>
  <c r="I2114" i="2" s="1"/>
  <c r="D2113" i="2"/>
  <c r="K2114" i="2" l="1"/>
  <c r="I2115" i="2" s="1"/>
  <c r="D2114" i="2"/>
  <c r="G2115" i="2"/>
  <c r="E2116" i="2" s="1"/>
  <c r="G2116" i="2" l="1"/>
  <c r="E2117" i="2" s="1"/>
  <c r="K2115" i="2"/>
  <c r="I2116" i="2" s="1"/>
  <c r="D2115" i="2"/>
  <c r="K2116" i="2" l="1"/>
  <c r="I2117" i="2" s="1"/>
  <c r="D2116" i="2"/>
  <c r="G2117" i="2"/>
  <c r="E2118" i="2" s="1"/>
  <c r="K2117" i="2" l="1"/>
  <c r="I2118" i="2" s="1"/>
  <c r="D2117" i="2"/>
  <c r="G2118" i="2"/>
  <c r="E2119" i="2" s="1"/>
  <c r="G2119" i="2" l="1"/>
  <c r="E2120" i="2" s="1"/>
  <c r="K2118" i="2"/>
  <c r="I2119" i="2" s="1"/>
  <c r="D2118" i="2"/>
  <c r="K2119" i="2" l="1"/>
  <c r="I2120" i="2" s="1"/>
  <c r="D2119" i="2"/>
  <c r="G2120" i="2"/>
  <c r="E2121" i="2" s="1"/>
  <c r="K2120" i="2" l="1"/>
  <c r="I2121" i="2" s="1"/>
  <c r="D2120" i="2"/>
  <c r="G2121" i="2"/>
  <c r="E2122" i="2" s="1"/>
  <c r="G2122" i="2" l="1"/>
  <c r="E2123" i="2" s="1"/>
  <c r="K2121" i="2"/>
  <c r="I2122" i="2" s="1"/>
  <c r="D2121" i="2"/>
  <c r="K2122" i="2" l="1"/>
  <c r="I2123" i="2" s="1"/>
  <c r="D2122" i="2"/>
  <c r="G2123" i="2"/>
  <c r="E2124" i="2" s="1"/>
  <c r="G2124" i="2" l="1"/>
  <c r="E2125" i="2" s="1"/>
  <c r="K2123" i="2"/>
  <c r="I2124" i="2" s="1"/>
  <c r="D2123" i="2"/>
  <c r="K2124" i="2" l="1"/>
  <c r="I2125" i="2" s="1"/>
  <c r="D2124" i="2"/>
  <c r="G2125" i="2"/>
  <c r="E2126" i="2" s="1"/>
  <c r="G2126" i="2" l="1"/>
  <c r="E2127" i="2" s="1"/>
  <c r="K2125" i="2"/>
  <c r="I2126" i="2" s="1"/>
  <c r="D2125" i="2"/>
  <c r="K2126" i="2" l="1"/>
  <c r="I2127" i="2" s="1"/>
  <c r="D2126" i="2"/>
  <c r="G2127" i="2"/>
  <c r="E2128" i="2" s="1"/>
  <c r="G2128" i="2" l="1"/>
  <c r="E2129" i="2" s="1"/>
  <c r="K2127" i="2"/>
  <c r="I2128" i="2" s="1"/>
  <c r="D2127" i="2"/>
  <c r="K2128" i="2" l="1"/>
  <c r="I2129" i="2" s="1"/>
  <c r="D2128" i="2"/>
  <c r="G2129" i="2"/>
  <c r="E2130" i="2" s="1"/>
  <c r="K2129" i="2" l="1"/>
  <c r="I2130" i="2" s="1"/>
  <c r="D2129" i="2"/>
  <c r="G2130" i="2"/>
  <c r="E2131" i="2" s="1"/>
  <c r="G2131" i="2" l="1"/>
  <c r="E2132" i="2" s="1"/>
  <c r="K2130" i="2"/>
  <c r="I2131" i="2" s="1"/>
  <c r="D2130" i="2"/>
  <c r="K2131" i="2" l="1"/>
  <c r="I2132" i="2" s="1"/>
  <c r="D2131" i="2"/>
  <c r="G2132" i="2"/>
  <c r="E2133" i="2" s="1"/>
  <c r="G2133" i="2" l="1"/>
  <c r="E2134" i="2" s="1"/>
  <c r="K2132" i="2"/>
  <c r="I2133" i="2" s="1"/>
  <c r="D2132" i="2"/>
  <c r="K2133" i="2" l="1"/>
  <c r="I2134" i="2" s="1"/>
  <c r="D2133" i="2"/>
  <c r="G2134" i="2"/>
  <c r="E2135" i="2" s="1"/>
  <c r="G2135" i="2" l="1"/>
  <c r="E2136" i="2" s="1"/>
  <c r="K2134" i="2"/>
  <c r="I2135" i="2" s="1"/>
  <c r="D2134" i="2"/>
  <c r="K2135" i="2" l="1"/>
  <c r="I2136" i="2" s="1"/>
  <c r="D2135" i="2"/>
  <c r="G2136" i="2"/>
  <c r="E2137" i="2" s="1"/>
  <c r="G2137" i="2" l="1"/>
  <c r="E2138" i="2" s="1"/>
  <c r="K2136" i="2"/>
  <c r="I2137" i="2" s="1"/>
  <c r="D2136" i="2"/>
  <c r="K2137" i="2" l="1"/>
  <c r="I2138" i="2" s="1"/>
  <c r="D2137" i="2"/>
  <c r="G2138" i="2"/>
  <c r="E2139" i="2" s="1"/>
  <c r="G2139" i="2" l="1"/>
  <c r="E2140" i="2" s="1"/>
  <c r="K2138" i="2"/>
  <c r="I2139" i="2" s="1"/>
  <c r="D2138" i="2"/>
  <c r="K2139" i="2" l="1"/>
  <c r="I2140" i="2" s="1"/>
  <c r="D2139" i="2"/>
  <c r="G2140" i="2"/>
  <c r="E2141" i="2" s="1"/>
  <c r="G2141" i="2" l="1"/>
  <c r="E2142" i="2" s="1"/>
  <c r="K2140" i="2"/>
  <c r="I2141" i="2" s="1"/>
  <c r="D2140" i="2"/>
  <c r="G2142" i="2" l="1"/>
  <c r="E2143" i="2" s="1"/>
  <c r="K2141" i="2"/>
  <c r="I2142" i="2" s="1"/>
  <c r="D2141" i="2"/>
  <c r="K2142" i="2" l="1"/>
  <c r="I2143" i="2" s="1"/>
  <c r="D2142" i="2"/>
  <c r="G2143" i="2"/>
  <c r="E2144" i="2" s="1"/>
  <c r="G2144" i="2" l="1"/>
  <c r="E2145" i="2" s="1"/>
  <c r="K2143" i="2"/>
  <c r="I2144" i="2" s="1"/>
  <c r="D2143" i="2"/>
  <c r="K2144" i="2" l="1"/>
  <c r="I2145" i="2" s="1"/>
  <c r="D2144" i="2"/>
  <c r="G2145" i="2"/>
  <c r="E2146" i="2" s="1"/>
  <c r="K2145" i="2" l="1"/>
  <c r="I2146" i="2" s="1"/>
  <c r="D2145" i="2"/>
  <c r="G2146" i="2"/>
  <c r="E2147" i="2" s="1"/>
  <c r="G2147" i="2" l="1"/>
  <c r="E2148" i="2" s="1"/>
  <c r="K2146" i="2"/>
  <c r="I2147" i="2" s="1"/>
  <c r="D2146" i="2"/>
  <c r="K2147" i="2" l="1"/>
  <c r="I2148" i="2" s="1"/>
  <c r="D2147" i="2"/>
  <c r="G2148" i="2"/>
  <c r="E2149" i="2" s="1"/>
  <c r="G2149" i="2" l="1"/>
  <c r="E2150" i="2" s="1"/>
  <c r="K2148" i="2"/>
  <c r="I2149" i="2" s="1"/>
  <c r="D2148" i="2"/>
  <c r="K2149" i="2" l="1"/>
  <c r="I2150" i="2" s="1"/>
  <c r="D2149" i="2"/>
  <c r="G2150" i="2"/>
  <c r="E2151" i="2" s="1"/>
  <c r="G2151" i="2" l="1"/>
  <c r="E2152" i="2" s="1"/>
  <c r="K2150" i="2"/>
  <c r="I2151" i="2" s="1"/>
  <c r="D2150" i="2"/>
  <c r="K2151" i="2" l="1"/>
  <c r="I2152" i="2" s="1"/>
  <c r="D2151" i="2"/>
  <c r="G2152" i="2"/>
  <c r="E2153" i="2" s="1"/>
  <c r="G2153" i="2" l="1"/>
  <c r="E2154" i="2" s="1"/>
  <c r="K2152" i="2"/>
  <c r="I2153" i="2" s="1"/>
  <c r="D2152" i="2"/>
  <c r="G2154" i="2" l="1"/>
  <c r="E2155" i="2" s="1"/>
  <c r="K2153" i="2"/>
  <c r="I2154" i="2" s="1"/>
  <c r="D2153" i="2"/>
  <c r="K2154" i="2" l="1"/>
  <c r="I2155" i="2" s="1"/>
  <c r="D2154" i="2"/>
  <c r="G2155" i="2"/>
  <c r="E2156" i="2" s="1"/>
  <c r="G2156" i="2" l="1"/>
  <c r="E2157" i="2" s="1"/>
  <c r="K2155" i="2"/>
  <c r="I2156" i="2" s="1"/>
  <c r="D2155" i="2"/>
  <c r="K2156" i="2" l="1"/>
  <c r="I2157" i="2" s="1"/>
  <c r="D2156" i="2"/>
  <c r="G2157" i="2"/>
  <c r="E2158" i="2" s="1"/>
  <c r="G2158" i="2" l="1"/>
  <c r="E2159" i="2" s="1"/>
  <c r="K2157" i="2"/>
  <c r="I2158" i="2" s="1"/>
  <c r="D2157" i="2"/>
  <c r="K2158" i="2" l="1"/>
  <c r="I2159" i="2" s="1"/>
  <c r="D2158" i="2"/>
  <c r="G2159" i="2"/>
  <c r="E2160" i="2" s="1"/>
  <c r="G2160" i="2" l="1"/>
  <c r="E2161" i="2" s="1"/>
  <c r="K2159" i="2"/>
  <c r="I2160" i="2" s="1"/>
  <c r="D2159" i="2"/>
  <c r="G2161" i="2" l="1"/>
  <c r="E2162" i="2" s="1"/>
  <c r="K2160" i="2"/>
  <c r="I2161" i="2" s="1"/>
  <c r="D2160" i="2"/>
  <c r="K2161" i="2" l="1"/>
  <c r="I2162" i="2" s="1"/>
  <c r="D2161" i="2"/>
  <c r="G2162" i="2"/>
  <c r="E2163" i="2" s="1"/>
  <c r="G2163" i="2" l="1"/>
  <c r="E2164" i="2" s="1"/>
  <c r="K2162" i="2"/>
  <c r="I2163" i="2" s="1"/>
  <c r="D2162" i="2"/>
  <c r="K2163" i="2" l="1"/>
  <c r="I2164" i="2" s="1"/>
  <c r="D2163" i="2"/>
  <c r="G2164" i="2"/>
  <c r="E2165" i="2" s="1"/>
  <c r="G2165" i="2" l="1"/>
  <c r="E2166" i="2" s="1"/>
  <c r="K2164" i="2"/>
  <c r="I2165" i="2" s="1"/>
  <c r="D2164" i="2"/>
  <c r="K2165" i="2" l="1"/>
  <c r="I2166" i="2" s="1"/>
  <c r="D2165" i="2"/>
  <c r="G2166" i="2"/>
  <c r="E2167" i="2" s="1"/>
  <c r="G2167" i="2" l="1"/>
  <c r="E2168" i="2" s="1"/>
  <c r="K2166" i="2"/>
  <c r="I2167" i="2" s="1"/>
  <c r="D2166" i="2"/>
  <c r="K2167" i="2" l="1"/>
  <c r="I2168" i="2" s="1"/>
  <c r="D2167" i="2"/>
  <c r="G2168" i="2"/>
  <c r="E2169" i="2" s="1"/>
  <c r="G2169" i="2" l="1"/>
  <c r="E2170" i="2" s="1"/>
  <c r="K2168" i="2"/>
  <c r="I2169" i="2" s="1"/>
  <c r="D2168" i="2"/>
  <c r="K2169" i="2" l="1"/>
  <c r="I2170" i="2" s="1"/>
  <c r="D2169" i="2"/>
  <c r="G2170" i="2"/>
  <c r="E2171" i="2" s="1"/>
  <c r="G2171" i="2" l="1"/>
  <c r="E2172" i="2" s="1"/>
  <c r="K2170" i="2"/>
  <c r="I2171" i="2" s="1"/>
  <c r="D2170" i="2"/>
  <c r="K2171" i="2" l="1"/>
  <c r="I2172" i="2" s="1"/>
  <c r="D2171" i="2"/>
  <c r="G2172" i="2"/>
  <c r="E2173" i="2" s="1"/>
  <c r="G2173" i="2" l="1"/>
  <c r="E2174" i="2" s="1"/>
  <c r="K2172" i="2"/>
  <c r="I2173" i="2" s="1"/>
  <c r="D2172" i="2"/>
  <c r="K2173" i="2" l="1"/>
  <c r="I2174" i="2" s="1"/>
  <c r="D2173" i="2"/>
  <c r="G2174" i="2"/>
  <c r="E2175" i="2" s="1"/>
  <c r="G2175" i="2" l="1"/>
  <c r="E2176" i="2" s="1"/>
  <c r="K2174" i="2"/>
  <c r="I2175" i="2" s="1"/>
  <c r="D2174" i="2"/>
  <c r="K2175" i="2" l="1"/>
  <c r="I2176" i="2" s="1"/>
  <c r="D2175" i="2"/>
  <c r="G2176" i="2"/>
  <c r="E2177" i="2" s="1"/>
  <c r="G2177" i="2" l="1"/>
  <c r="E2178" i="2" s="1"/>
  <c r="K2176" i="2"/>
  <c r="I2177" i="2" s="1"/>
  <c r="D2176" i="2"/>
  <c r="K2177" i="2" l="1"/>
  <c r="I2178" i="2" s="1"/>
  <c r="D2177" i="2"/>
  <c r="G2178" i="2"/>
  <c r="E2179" i="2" s="1"/>
  <c r="G2179" i="2" l="1"/>
  <c r="E2180" i="2" s="1"/>
  <c r="K2178" i="2"/>
  <c r="I2179" i="2" s="1"/>
  <c r="D2178" i="2"/>
  <c r="K2179" i="2" l="1"/>
  <c r="I2180" i="2" s="1"/>
  <c r="D2179" i="2"/>
  <c r="G2180" i="2"/>
  <c r="E2181" i="2" s="1"/>
  <c r="G2181" i="2" l="1"/>
  <c r="E2182" i="2" s="1"/>
  <c r="K2180" i="2"/>
  <c r="I2181" i="2" s="1"/>
  <c r="D2180" i="2"/>
  <c r="K2181" i="2" l="1"/>
  <c r="I2182" i="2" s="1"/>
  <c r="D2181" i="2"/>
  <c r="G2182" i="2"/>
  <c r="E2183" i="2" s="1"/>
  <c r="G2183" i="2" l="1"/>
  <c r="E2184" i="2" s="1"/>
  <c r="K2182" i="2"/>
  <c r="I2183" i="2" s="1"/>
  <c r="D2182" i="2"/>
  <c r="K2183" i="2" l="1"/>
  <c r="I2184" i="2" s="1"/>
  <c r="D2183" i="2"/>
  <c r="G2184" i="2"/>
  <c r="E2185" i="2" s="1"/>
  <c r="K2184" i="2" l="1"/>
  <c r="I2185" i="2" s="1"/>
  <c r="D2184" i="2"/>
  <c r="G2185" i="2"/>
  <c r="E2186" i="2" s="1"/>
  <c r="G2186" i="2" l="1"/>
  <c r="E2187" i="2" s="1"/>
  <c r="K2185" i="2"/>
  <c r="I2186" i="2" s="1"/>
  <c r="D2185" i="2"/>
  <c r="K2186" i="2" l="1"/>
  <c r="I2187" i="2" s="1"/>
  <c r="D2186" i="2"/>
  <c r="G2187" i="2"/>
  <c r="E2188" i="2" s="1"/>
  <c r="K2187" i="2" l="1"/>
  <c r="I2188" i="2" s="1"/>
  <c r="D2187" i="2"/>
  <c r="G2188" i="2"/>
  <c r="E2189" i="2" s="1"/>
  <c r="G2189" i="2" l="1"/>
  <c r="E2190" i="2" s="1"/>
  <c r="K2188" i="2"/>
  <c r="I2189" i="2" s="1"/>
  <c r="D2188" i="2"/>
  <c r="K2189" i="2" l="1"/>
  <c r="I2190" i="2" s="1"/>
  <c r="D2189" i="2"/>
  <c r="G2190" i="2"/>
  <c r="E2191" i="2" s="1"/>
  <c r="G2191" i="2" l="1"/>
  <c r="E2192" i="2" s="1"/>
  <c r="K2190" i="2"/>
  <c r="I2191" i="2" s="1"/>
  <c r="D2190" i="2"/>
  <c r="K2191" i="2" l="1"/>
  <c r="I2192" i="2" s="1"/>
  <c r="D2191" i="2"/>
  <c r="G2192" i="2"/>
  <c r="E2193" i="2" s="1"/>
  <c r="G2193" i="2" l="1"/>
  <c r="E2194" i="2" s="1"/>
  <c r="K2192" i="2"/>
  <c r="I2193" i="2" s="1"/>
  <c r="D2192" i="2"/>
  <c r="K2193" i="2" l="1"/>
  <c r="I2194" i="2" s="1"/>
  <c r="D2193" i="2"/>
  <c r="G2194" i="2"/>
  <c r="E2195" i="2" s="1"/>
  <c r="G2195" i="2" l="1"/>
  <c r="E2196" i="2" s="1"/>
  <c r="K2194" i="2"/>
  <c r="I2195" i="2" s="1"/>
  <c r="D2194" i="2"/>
  <c r="K2195" i="2" l="1"/>
  <c r="I2196" i="2" s="1"/>
  <c r="D2195" i="2"/>
  <c r="G2196" i="2"/>
  <c r="E2197" i="2" s="1"/>
  <c r="G2197" i="2" l="1"/>
  <c r="E2198" i="2" s="1"/>
  <c r="K2196" i="2"/>
  <c r="I2197" i="2" s="1"/>
  <c r="D2196" i="2"/>
  <c r="K2197" i="2" l="1"/>
  <c r="I2198" i="2" s="1"/>
  <c r="D2197" i="2"/>
  <c r="G2198" i="2"/>
  <c r="E2199" i="2" s="1"/>
  <c r="G2199" i="2" l="1"/>
  <c r="E2200" i="2" s="1"/>
  <c r="K2198" i="2"/>
  <c r="I2199" i="2" s="1"/>
  <c r="D2198" i="2"/>
  <c r="K2199" i="2" l="1"/>
  <c r="I2200" i="2" s="1"/>
  <c r="D2199" i="2"/>
  <c r="G2200" i="2"/>
  <c r="E2201" i="2" s="1"/>
  <c r="G2201" i="2" l="1"/>
  <c r="E2202" i="2" s="1"/>
  <c r="K2200" i="2"/>
  <c r="I2201" i="2" s="1"/>
  <c r="D2200" i="2"/>
  <c r="K2201" i="2" l="1"/>
  <c r="I2202" i="2" s="1"/>
  <c r="D2201" i="2"/>
  <c r="G2202" i="2"/>
  <c r="E2203" i="2" s="1"/>
  <c r="G2203" i="2" l="1"/>
  <c r="E2204" i="2" s="1"/>
  <c r="K2202" i="2"/>
  <c r="I2203" i="2" s="1"/>
  <c r="D2202" i="2"/>
  <c r="K2203" i="2" l="1"/>
  <c r="I2204" i="2" s="1"/>
  <c r="D2203" i="2"/>
  <c r="G2204" i="2"/>
  <c r="E2205" i="2" s="1"/>
  <c r="G2205" i="2" l="1"/>
  <c r="E2206" i="2" s="1"/>
  <c r="K2204" i="2"/>
  <c r="I2205" i="2" s="1"/>
  <c r="D2204" i="2"/>
  <c r="K2205" i="2" l="1"/>
  <c r="I2206" i="2" s="1"/>
  <c r="D2205" i="2"/>
  <c r="G2206" i="2"/>
  <c r="E2207" i="2" s="1"/>
  <c r="G2207" i="2" l="1"/>
  <c r="E2208" i="2" s="1"/>
  <c r="K2206" i="2"/>
  <c r="I2207" i="2" s="1"/>
  <c r="D2206" i="2"/>
  <c r="K2207" i="2" l="1"/>
  <c r="I2208" i="2" s="1"/>
  <c r="D2207" i="2"/>
  <c r="G2208" i="2"/>
  <c r="E2209" i="2" s="1"/>
  <c r="G2209" i="2" l="1"/>
  <c r="E2210" i="2" s="1"/>
  <c r="K2208" i="2"/>
  <c r="I2209" i="2" s="1"/>
  <c r="D2208" i="2"/>
  <c r="K2209" i="2" l="1"/>
  <c r="I2210" i="2" s="1"/>
  <c r="D2209" i="2"/>
  <c r="G2210" i="2"/>
  <c r="E2211" i="2" s="1"/>
  <c r="G2211" i="2" l="1"/>
  <c r="E2212" i="2" s="1"/>
  <c r="K2210" i="2"/>
  <c r="I2211" i="2" s="1"/>
  <c r="D2210" i="2"/>
  <c r="K2211" i="2" l="1"/>
  <c r="I2212" i="2" s="1"/>
  <c r="D2211" i="2"/>
  <c r="G2212" i="2"/>
  <c r="E2213" i="2" s="1"/>
  <c r="G2213" i="2" l="1"/>
  <c r="E2214" i="2" s="1"/>
  <c r="K2212" i="2"/>
  <c r="I2213" i="2" s="1"/>
  <c r="D2212" i="2"/>
  <c r="K2213" i="2" l="1"/>
  <c r="I2214" i="2" s="1"/>
  <c r="D2213" i="2"/>
  <c r="G2214" i="2"/>
  <c r="E2215" i="2" s="1"/>
  <c r="G2215" i="2" l="1"/>
  <c r="E2216" i="2" s="1"/>
  <c r="K2214" i="2"/>
  <c r="I2215" i="2" s="1"/>
  <c r="D2214" i="2"/>
  <c r="K2215" i="2" l="1"/>
  <c r="I2216" i="2" s="1"/>
  <c r="D2215" i="2"/>
  <c r="G2216" i="2"/>
  <c r="E2217" i="2" s="1"/>
  <c r="G2217" i="2" l="1"/>
  <c r="E2218" i="2" s="1"/>
  <c r="K2216" i="2"/>
  <c r="I2217" i="2" s="1"/>
  <c r="D2216" i="2"/>
  <c r="K2217" i="2" l="1"/>
  <c r="I2218" i="2" s="1"/>
  <c r="D2217" i="2"/>
  <c r="G2218" i="2"/>
  <c r="E2219" i="2" s="1"/>
  <c r="G2219" i="2" l="1"/>
  <c r="E2220" i="2" s="1"/>
  <c r="K2218" i="2"/>
  <c r="I2219" i="2" s="1"/>
  <c r="D2218" i="2"/>
  <c r="K2219" i="2" l="1"/>
  <c r="I2220" i="2" s="1"/>
  <c r="D2219" i="2"/>
  <c r="G2220" i="2"/>
  <c r="E2221" i="2" s="1"/>
  <c r="G2221" i="2" l="1"/>
  <c r="E2222" i="2" s="1"/>
  <c r="K2220" i="2"/>
  <c r="I2221" i="2" s="1"/>
  <c r="D2220" i="2"/>
  <c r="K2221" i="2" l="1"/>
  <c r="I2222" i="2" s="1"/>
  <c r="D2221" i="2"/>
  <c r="G2222" i="2"/>
  <c r="E2223" i="2" s="1"/>
  <c r="G2223" i="2" l="1"/>
  <c r="E2224" i="2" s="1"/>
  <c r="K2222" i="2"/>
  <c r="I2223" i="2" s="1"/>
  <c r="D2222" i="2"/>
  <c r="K2223" i="2" l="1"/>
  <c r="I2224" i="2" s="1"/>
  <c r="D2223" i="2"/>
  <c r="G2224" i="2"/>
  <c r="E2225" i="2" s="1"/>
  <c r="G2225" i="2" l="1"/>
  <c r="E2226" i="2" s="1"/>
  <c r="K2224" i="2"/>
  <c r="I2225" i="2" s="1"/>
  <c r="D2224" i="2"/>
  <c r="K2225" i="2" l="1"/>
  <c r="I2226" i="2" s="1"/>
  <c r="D2225" i="2"/>
  <c r="G2226" i="2"/>
  <c r="E2227" i="2" s="1"/>
  <c r="G2227" i="2" l="1"/>
  <c r="E2228" i="2" s="1"/>
  <c r="K2226" i="2"/>
  <c r="I2227" i="2" s="1"/>
  <c r="D2226" i="2"/>
  <c r="K2227" i="2" l="1"/>
  <c r="I2228" i="2" s="1"/>
  <c r="D2227" i="2"/>
  <c r="G2228" i="2"/>
  <c r="E2229" i="2" s="1"/>
  <c r="G2229" i="2" l="1"/>
  <c r="E2230" i="2" s="1"/>
  <c r="K2228" i="2"/>
  <c r="I2229" i="2" s="1"/>
  <c r="D2228" i="2"/>
  <c r="K2229" i="2" l="1"/>
  <c r="I2230" i="2" s="1"/>
  <c r="D2229" i="2"/>
  <c r="G2230" i="2"/>
  <c r="E2231" i="2" s="1"/>
  <c r="G2231" i="2" l="1"/>
  <c r="E2232" i="2" s="1"/>
  <c r="K2230" i="2"/>
  <c r="I2231" i="2" s="1"/>
  <c r="D2230" i="2"/>
  <c r="K2231" i="2" l="1"/>
  <c r="I2232" i="2" s="1"/>
  <c r="D2231" i="2"/>
  <c r="G2232" i="2"/>
  <c r="E2233" i="2" s="1"/>
  <c r="G2233" i="2" l="1"/>
  <c r="E2234" i="2" s="1"/>
  <c r="K2232" i="2"/>
  <c r="I2233" i="2" s="1"/>
  <c r="D2232" i="2"/>
  <c r="K2233" i="2" l="1"/>
  <c r="I2234" i="2" s="1"/>
  <c r="D2233" i="2"/>
  <c r="G2234" i="2"/>
  <c r="E2235" i="2" s="1"/>
  <c r="G2235" i="2" l="1"/>
  <c r="E2236" i="2" s="1"/>
  <c r="K2234" i="2"/>
  <c r="I2235" i="2" s="1"/>
  <c r="D2234" i="2"/>
  <c r="K2235" i="2" l="1"/>
  <c r="I2236" i="2" s="1"/>
  <c r="D2235" i="2"/>
  <c r="G2236" i="2"/>
  <c r="E2237" i="2" s="1"/>
  <c r="G2237" i="2" l="1"/>
  <c r="E2238" i="2" s="1"/>
  <c r="K2236" i="2"/>
  <c r="I2237" i="2" s="1"/>
  <c r="D2236" i="2"/>
  <c r="K2237" i="2" l="1"/>
  <c r="I2238" i="2" s="1"/>
  <c r="D2237" i="2"/>
  <c r="G2238" i="2"/>
  <c r="E2239" i="2" s="1"/>
  <c r="G2239" i="2" l="1"/>
  <c r="E2240" i="2" s="1"/>
  <c r="K2238" i="2"/>
  <c r="I2239" i="2" s="1"/>
  <c r="D2238" i="2"/>
  <c r="K2239" i="2" l="1"/>
  <c r="I2240" i="2" s="1"/>
  <c r="D2239" i="2"/>
  <c r="G2240" i="2"/>
  <c r="E2241" i="2" s="1"/>
  <c r="G2241" i="2" l="1"/>
  <c r="E2242" i="2" s="1"/>
  <c r="K2240" i="2"/>
  <c r="I2241" i="2" s="1"/>
  <c r="D2240" i="2"/>
  <c r="K2241" i="2" l="1"/>
  <c r="I2242" i="2" s="1"/>
  <c r="D2241" i="2"/>
  <c r="G2242" i="2"/>
  <c r="E2243" i="2" s="1"/>
  <c r="G2243" i="2" l="1"/>
  <c r="E2244" i="2" s="1"/>
  <c r="K2242" i="2"/>
  <c r="I2243" i="2" s="1"/>
  <c r="D2242" i="2"/>
  <c r="K2243" i="2" l="1"/>
  <c r="I2244" i="2" s="1"/>
  <c r="D2243" i="2"/>
  <c r="G2244" i="2"/>
  <c r="E2245" i="2" s="1"/>
  <c r="G2245" i="2" l="1"/>
  <c r="E2246" i="2" s="1"/>
  <c r="K2244" i="2"/>
  <c r="I2245" i="2" s="1"/>
  <c r="D2244" i="2"/>
  <c r="K2245" i="2" l="1"/>
  <c r="I2246" i="2" s="1"/>
  <c r="D2245" i="2"/>
  <c r="G2246" i="2"/>
  <c r="E2247" i="2" s="1"/>
  <c r="G2247" i="2" l="1"/>
  <c r="E2248" i="2" s="1"/>
  <c r="K2246" i="2"/>
  <c r="I2247" i="2" s="1"/>
  <c r="D2246" i="2"/>
  <c r="K2247" i="2" l="1"/>
  <c r="I2248" i="2" s="1"/>
  <c r="D2247" i="2"/>
  <c r="G2248" i="2"/>
  <c r="E2249" i="2" s="1"/>
  <c r="G2249" i="2" l="1"/>
  <c r="E2250" i="2" s="1"/>
  <c r="K2248" i="2"/>
  <c r="I2249" i="2" s="1"/>
  <c r="D2248" i="2"/>
  <c r="K2249" i="2" l="1"/>
  <c r="I2250" i="2" s="1"/>
  <c r="D2249" i="2"/>
  <c r="G2250" i="2"/>
  <c r="E2251" i="2" s="1"/>
  <c r="G2251" i="2" l="1"/>
  <c r="E2252" i="2" s="1"/>
  <c r="K2250" i="2"/>
  <c r="I2251" i="2" s="1"/>
  <c r="D2250" i="2"/>
  <c r="K2251" i="2" l="1"/>
  <c r="I2252" i="2" s="1"/>
  <c r="D2251" i="2"/>
  <c r="G2252" i="2"/>
  <c r="E2253" i="2" s="1"/>
  <c r="G2253" i="2" l="1"/>
  <c r="E2254" i="2" s="1"/>
  <c r="K2252" i="2"/>
  <c r="I2253" i="2" s="1"/>
  <c r="D2252" i="2"/>
  <c r="K2253" i="2" l="1"/>
  <c r="I2254" i="2" s="1"/>
  <c r="D2253" i="2"/>
  <c r="G2254" i="2"/>
  <c r="E2255" i="2" s="1"/>
  <c r="G2255" i="2" l="1"/>
  <c r="E2256" i="2" s="1"/>
  <c r="K2254" i="2"/>
  <c r="I2255" i="2" s="1"/>
  <c r="D2254" i="2"/>
  <c r="K2255" i="2" l="1"/>
  <c r="I2256" i="2" s="1"/>
  <c r="D2255" i="2"/>
  <c r="G2256" i="2"/>
  <c r="E2257" i="2" s="1"/>
  <c r="G2257" i="2" l="1"/>
  <c r="E2258" i="2" s="1"/>
  <c r="K2256" i="2"/>
  <c r="I2257" i="2" s="1"/>
  <c r="D2256" i="2"/>
  <c r="K2257" i="2" l="1"/>
  <c r="I2258" i="2" s="1"/>
  <c r="D2257" i="2"/>
  <c r="G2258" i="2"/>
  <c r="E2259" i="2" s="1"/>
  <c r="G2259" i="2" l="1"/>
  <c r="E2260" i="2" s="1"/>
  <c r="K2258" i="2"/>
  <c r="I2259" i="2" s="1"/>
  <c r="D2258" i="2"/>
  <c r="K2259" i="2" l="1"/>
  <c r="I2260" i="2" s="1"/>
  <c r="D2259" i="2"/>
  <c r="G2260" i="2"/>
  <c r="E2261" i="2" s="1"/>
  <c r="G2261" i="2" l="1"/>
  <c r="E2262" i="2" s="1"/>
  <c r="K2260" i="2"/>
  <c r="I2261" i="2" s="1"/>
  <c r="D2260" i="2"/>
  <c r="K2261" i="2" l="1"/>
  <c r="I2262" i="2" s="1"/>
  <c r="D2261" i="2"/>
  <c r="G2262" i="2"/>
  <c r="E2263" i="2" s="1"/>
  <c r="G2263" i="2" l="1"/>
  <c r="E2264" i="2" s="1"/>
  <c r="K2262" i="2"/>
  <c r="I2263" i="2" s="1"/>
  <c r="D2262" i="2"/>
  <c r="K2263" i="2" l="1"/>
  <c r="I2264" i="2" s="1"/>
  <c r="D2263" i="2"/>
  <c r="G2264" i="2"/>
  <c r="E2265" i="2" s="1"/>
  <c r="G2265" i="2" l="1"/>
  <c r="E2266" i="2" s="1"/>
  <c r="K2264" i="2"/>
  <c r="I2265" i="2" s="1"/>
  <c r="D2264" i="2"/>
  <c r="K2265" i="2" l="1"/>
  <c r="I2266" i="2" s="1"/>
  <c r="D2265" i="2"/>
  <c r="G2266" i="2"/>
  <c r="E2267" i="2" s="1"/>
  <c r="G2267" i="2" l="1"/>
  <c r="E2268" i="2" s="1"/>
  <c r="K2266" i="2"/>
  <c r="I2267" i="2" s="1"/>
  <c r="D2266" i="2"/>
  <c r="K2267" i="2" l="1"/>
  <c r="I2268" i="2" s="1"/>
  <c r="D2267" i="2"/>
  <c r="G2268" i="2"/>
  <c r="E2269" i="2" s="1"/>
  <c r="G2269" i="2" l="1"/>
  <c r="E2270" i="2" s="1"/>
  <c r="K2268" i="2"/>
  <c r="I2269" i="2" s="1"/>
  <c r="D2268" i="2"/>
  <c r="K2269" i="2" l="1"/>
  <c r="I2270" i="2" s="1"/>
  <c r="D2269" i="2"/>
  <c r="G2270" i="2"/>
  <c r="E2271" i="2" s="1"/>
  <c r="G2271" i="2" l="1"/>
  <c r="E2272" i="2" s="1"/>
  <c r="K2270" i="2"/>
  <c r="I2271" i="2" s="1"/>
  <c r="D2270" i="2"/>
  <c r="K2271" i="2" l="1"/>
  <c r="I2272" i="2" s="1"/>
  <c r="D2271" i="2"/>
  <c r="G2272" i="2"/>
  <c r="E2273" i="2" s="1"/>
  <c r="G2273" i="2" l="1"/>
  <c r="E2274" i="2" s="1"/>
  <c r="K2272" i="2"/>
  <c r="I2273" i="2" s="1"/>
  <c r="D2272" i="2"/>
  <c r="K2273" i="2" l="1"/>
  <c r="I2274" i="2" s="1"/>
  <c r="D2273" i="2"/>
  <c r="G2274" i="2"/>
  <c r="E2275" i="2" s="1"/>
  <c r="K2274" i="2" l="1"/>
  <c r="I2275" i="2" s="1"/>
  <c r="D2274" i="2"/>
  <c r="G2275" i="2"/>
  <c r="E2276" i="2" s="1"/>
  <c r="K2275" i="2" l="1"/>
  <c r="I2276" i="2" s="1"/>
  <c r="D2275" i="2"/>
  <c r="G2276" i="2"/>
  <c r="E2277" i="2" s="1"/>
  <c r="G2277" i="2" l="1"/>
  <c r="E2278" i="2" s="1"/>
  <c r="K2276" i="2"/>
  <c r="I2277" i="2" s="1"/>
  <c r="D2276" i="2"/>
  <c r="K2277" i="2" l="1"/>
  <c r="I2278" i="2" s="1"/>
  <c r="D2277" i="2"/>
  <c r="G2278" i="2"/>
  <c r="E2279" i="2" s="1"/>
  <c r="G2279" i="2" l="1"/>
  <c r="E2280" i="2" s="1"/>
  <c r="K2278" i="2"/>
  <c r="I2279" i="2" s="1"/>
  <c r="D2278" i="2"/>
  <c r="K2279" i="2" l="1"/>
  <c r="I2280" i="2" s="1"/>
  <c r="D2279" i="2"/>
  <c r="G2280" i="2"/>
  <c r="E2281" i="2" s="1"/>
  <c r="G2281" i="2" l="1"/>
  <c r="E2282" i="2" s="1"/>
  <c r="K2280" i="2"/>
  <c r="I2281" i="2" s="1"/>
  <c r="D2280" i="2"/>
  <c r="K2281" i="2" l="1"/>
  <c r="I2282" i="2" s="1"/>
  <c r="D2281" i="2"/>
  <c r="G2282" i="2"/>
  <c r="E2283" i="2" s="1"/>
  <c r="G2283" i="2" l="1"/>
  <c r="E2284" i="2" s="1"/>
  <c r="K2282" i="2"/>
  <c r="I2283" i="2" s="1"/>
  <c r="D2282" i="2"/>
  <c r="K2283" i="2" l="1"/>
  <c r="I2284" i="2" s="1"/>
  <c r="D2283" i="2"/>
  <c r="G2284" i="2"/>
  <c r="E2285" i="2" s="1"/>
  <c r="G2285" i="2" l="1"/>
  <c r="E2286" i="2" s="1"/>
  <c r="K2284" i="2"/>
  <c r="I2285" i="2" s="1"/>
  <c r="D2284" i="2"/>
  <c r="K2285" i="2" l="1"/>
  <c r="I2286" i="2" s="1"/>
  <c r="D2285" i="2"/>
  <c r="G2286" i="2"/>
  <c r="E2287" i="2" s="1"/>
  <c r="G2287" i="2" l="1"/>
  <c r="E2288" i="2" s="1"/>
  <c r="K2286" i="2"/>
  <c r="I2287" i="2" s="1"/>
  <c r="D2286" i="2"/>
  <c r="K2287" i="2" l="1"/>
  <c r="I2288" i="2" s="1"/>
  <c r="D2287" i="2"/>
  <c r="G2288" i="2"/>
  <c r="E2289" i="2" s="1"/>
  <c r="G2289" i="2" l="1"/>
  <c r="E2290" i="2" s="1"/>
  <c r="K2288" i="2"/>
  <c r="I2289" i="2" s="1"/>
  <c r="D2288" i="2"/>
  <c r="K2289" i="2" l="1"/>
  <c r="I2290" i="2" s="1"/>
  <c r="D2289" i="2"/>
  <c r="G2290" i="2"/>
  <c r="E2291" i="2" s="1"/>
  <c r="G2291" i="2" l="1"/>
  <c r="E2292" i="2" s="1"/>
  <c r="K2290" i="2"/>
  <c r="I2291" i="2" s="1"/>
  <c r="D2290" i="2"/>
  <c r="K2291" i="2" l="1"/>
  <c r="I2292" i="2" s="1"/>
  <c r="D2291" i="2"/>
  <c r="G2292" i="2"/>
  <c r="E2293" i="2" s="1"/>
  <c r="G2293" i="2" l="1"/>
  <c r="E2294" i="2" s="1"/>
  <c r="K2292" i="2"/>
  <c r="I2293" i="2" s="1"/>
  <c r="D2292" i="2"/>
  <c r="K2293" i="2" l="1"/>
  <c r="I2294" i="2" s="1"/>
  <c r="D2293" i="2"/>
  <c r="G2294" i="2"/>
  <c r="E2295" i="2" s="1"/>
  <c r="G2295" i="2" l="1"/>
  <c r="E2296" i="2" s="1"/>
  <c r="K2294" i="2"/>
  <c r="I2295" i="2" s="1"/>
  <c r="D2294" i="2"/>
  <c r="K2295" i="2" l="1"/>
  <c r="I2296" i="2" s="1"/>
  <c r="D2295" i="2"/>
  <c r="G2296" i="2"/>
  <c r="E2297" i="2" s="1"/>
  <c r="G2297" i="2" l="1"/>
  <c r="E2298" i="2" s="1"/>
  <c r="K2296" i="2"/>
  <c r="I2297" i="2" s="1"/>
  <c r="D2296" i="2"/>
  <c r="K2297" i="2" l="1"/>
  <c r="I2298" i="2" s="1"/>
  <c r="D2297" i="2"/>
  <c r="G2298" i="2"/>
  <c r="E2299" i="2" s="1"/>
  <c r="G2299" i="2" l="1"/>
  <c r="E2300" i="2" s="1"/>
  <c r="K2298" i="2"/>
  <c r="I2299" i="2" s="1"/>
  <c r="D2298" i="2"/>
  <c r="K2299" i="2" l="1"/>
  <c r="I2300" i="2" s="1"/>
  <c r="D2299" i="2"/>
  <c r="G2300" i="2"/>
  <c r="E2301" i="2" s="1"/>
  <c r="G2301" i="2" l="1"/>
  <c r="E2302" i="2" s="1"/>
  <c r="K2300" i="2"/>
  <c r="I2301" i="2" s="1"/>
  <c r="D2300" i="2"/>
  <c r="K2301" i="2" l="1"/>
  <c r="I2302" i="2" s="1"/>
  <c r="D2301" i="2"/>
  <c r="G2302" i="2"/>
  <c r="E2303" i="2" s="1"/>
  <c r="G2303" i="2" l="1"/>
  <c r="E2304" i="2" s="1"/>
  <c r="K2302" i="2"/>
  <c r="I2303" i="2" s="1"/>
  <c r="D2302" i="2"/>
  <c r="K2303" i="2" l="1"/>
  <c r="I2304" i="2" s="1"/>
  <c r="D2303" i="2"/>
  <c r="G2304" i="2"/>
  <c r="E2305" i="2" s="1"/>
  <c r="G2305" i="2" l="1"/>
  <c r="E2306" i="2" s="1"/>
  <c r="K2304" i="2"/>
  <c r="I2305" i="2" s="1"/>
  <c r="D2304" i="2"/>
  <c r="K2305" i="2" l="1"/>
  <c r="I2306" i="2" s="1"/>
  <c r="D2305" i="2"/>
  <c r="G2306" i="2"/>
  <c r="E2307" i="2" s="1"/>
  <c r="G2307" i="2" l="1"/>
  <c r="E2308" i="2" s="1"/>
  <c r="K2306" i="2"/>
  <c r="I2307" i="2" s="1"/>
  <c r="D2306" i="2"/>
  <c r="K2307" i="2" l="1"/>
  <c r="I2308" i="2" s="1"/>
  <c r="D2307" i="2"/>
  <c r="G2308" i="2"/>
  <c r="E2309" i="2" s="1"/>
  <c r="G2309" i="2" l="1"/>
  <c r="E2310" i="2" s="1"/>
  <c r="K2308" i="2"/>
  <c r="I2309" i="2" s="1"/>
  <c r="D2308" i="2"/>
  <c r="K2309" i="2" l="1"/>
  <c r="I2310" i="2" s="1"/>
  <c r="D2309" i="2"/>
  <c r="G2310" i="2"/>
  <c r="E2311" i="2" s="1"/>
  <c r="G2311" i="2" l="1"/>
  <c r="E2312" i="2" s="1"/>
  <c r="K2310" i="2"/>
  <c r="I2311" i="2" s="1"/>
  <c r="D2310" i="2"/>
  <c r="G2312" i="2" l="1"/>
  <c r="E2313" i="2" s="1"/>
  <c r="K2311" i="2"/>
  <c r="I2312" i="2" s="1"/>
  <c r="D2311" i="2"/>
  <c r="K2312" i="2" l="1"/>
  <c r="I2313" i="2" s="1"/>
  <c r="D2312" i="2"/>
  <c r="G2313" i="2"/>
  <c r="E2314" i="2" s="1"/>
  <c r="K2313" i="2" l="1"/>
  <c r="I2314" i="2" s="1"/>
  <c r="D2313" i="2"/>
  <c r="G2314" i="2"/>
  <c r="E2315" i="2" s="1"/>
  <c r="G2315" i="2" l="1"/>
  <c r="E2316" i="2" s="1"/>
  <c r="K2314" i="2"/>
  <c r="I2315" i="2" s="1"/>
  <c r="D2314" i="2"/>
  <c r="K2315" i="2" l="1"/>
  <c r="I2316" i="2" s="1"/>
  <c r="D2315" i="2"/>
  <c r="G2316" i="2"/>
  <c r="E2317" i="2" s="1"/>
  <c r="G2317" i="2" l="1"/>
  <c r="E2318" i="2" s="1"/>
  <c r="K2316" i="2"/>
  <c r="I2317" i="2" s="1"/>
  <c r="D2316" i="2"/>
  <c r="K2317" i="2" l="1"/>
  <c r="I2318" i="2" s="1"/>
  <c r="D2317" i="2"/>
  <c r="G2318" i="2"/>
  <c r="E2319" i="2" s="1"/>
  <c r="G2319" i="2" l="1"/>
  <c r="E2320" i="2" s="1"/>
  <c r="K2318" i="2"/>
  <c r="I2319" i="2" s="1"/>
  <c r="D2318" i="2"/>
  <c r="K2319" i="2" l="1"/>
  <c r="I2320" i="2" s="1"/>
  <c r="D2319" i="2"/>
  <c r="G2320" i="2"/>
  <c r="E2321" i="2" s="1"/>
  <c r="G2321" i="2" l="1"/>
  <c r="E2322" i="2" s="1"/>
  <c r="K2320" i="2"/>
  <c r="I2321" i="2" s="1"/>
  <c r="D2320" i="2"/>
  <c r="K2321" i="2" l="1"/>
  <c r="I2322" i="2" s="1"/>
  <c r="D2321" i="2"/>
  <c r="G2322" i="2"/>
  <c r="E2323" i="2" s="1"/>
  <c r="G2323" i="2" l="1"/>
  <c r="E2324" i="2" s="1"/>
  <c r="K2322" i="2"/>
  <c r="I2323" i="2" s="1"/>
  <c r="D2322" i="2"/>
  <c r="K2323" i="2" l="1"/>
  <c r="I2324" i="2" s="1"/>
  <c r="D2323" i="2"/>
  <c r="G2324" i="2"/>
  <c r="E2325" i="2" s="1"/>
  <c r="G2325" i="2" l="1"/>
  <c r="E2326" i="2" s="1"/>
  <c r="K2324" i="2"/>
  <c r="I2325" i="2" s="1"/>
  <c r="D2324" i="2"/>
  <c r="K2325" i="2" l="1"/>
  <c r="I2326" i="2" s="1"/>
  <c r="D2325" i="2"/>
  <c r="G2326" i="2"/>
  <c r="E2327" i="2" s="1"/>
  <c r="G2327" i="2" l="1"/>
  <c r="E2328" i="2" s="1"/>
  <c r="K2326" i="2"/>
  <c r="I2327" i="2" s="1"/>
  <c r="D2326" i="2"/>
  <c r="K2327" i="2" l="1"/>
  <c r="I2328" i="2" s="1"/>
  <c r="D2327" i="2"/>
  <c r="G2328" i="2"/>
  <c r="E2329" i="2" s="1"/>
  <c r="G2329" i="2" l="1"/>
  <c r="E2330" i="2" s="1"/>
  <c r="K2328" i="2"/>
  <c r="I2329" i="2" s="1"/>
  <c r="D2328" i="2"/>
  <c r="K2329" i="2" l="1"/>
  <c r="I2330" i="2" s="1"/>
  <c r="D2329" i="2"/>
  <c r="G2330" i="2"/>
  <c r="E2331" i="2" s="1"/>
  <c r="G2331" i="2" l="1"/>
  <c r="E2332" i="2" s="1"/>
  <c r="K2330" i="2"/>
  <c r="I2331" i="2" s="1"/>
  <c r="D2330" i="2"/>
  <c r="K2331" i="2" l="1"/>
  <c r="I2332" i="2" s="1"/>
  <c r="D2331" i="2"/>
  <c r="G2332" i="2"/>
  <c r="E2333" i="2" s="1"/>
  <c r="G2333" i="2" l="1"/>
  <c r="E2334" i="2" s="1"/>
  <c r="K2332" i="2"/>
  <c r="I2333" i="2" s="1"/>
  <c r="D2332" i="2"/>
  <c r="K2333" i="2" l="1"/>
  <c r="I2334" i="2" s="1"/>
  <c r="D2333" i="2"/>
  <c r="G2334" i="2"/>
  <c r="E2335" i="2" s="1"/>
  <c r="G2335" i="2" l="1"/>
  <c r="E2336" i="2" s="1"/>
  <c r="K2334" i="2"/>
  <c r="I2335" i="2" s="1"/>
  <c r="D2334" i="2"/>
  <c r="K2335" i="2" l="1"/>
  <c r="I2336" i="2" s="1"/>
  <c r="D2335" i="2"/>
  <c r="G2336" i="2"/>
  <c r="E2337" i="2" s="1"/>
  <c r="G2337" i="2" l="1"/>
  <c r="E2338" i="2" s="1"/>
  <c r="K2336" i="2"/>
  <c r="I2337" i="2" s="1"/>
  <c r="D2336" i="2"/>
  <c r="K2337" i="2" l="1"/>
  <c r="I2338" i="2" s="1"/>
  <c r="D2337" i="2"/>
  <c r="G2338" i="2"/>
  <c r="E2339" i="2" s="1"/>
  <c r="G2339" i="2" l="1"/>
  <c r="E2340" i="2" s="1"/>
  <c r="K2338" i="2"/>
  <c r="I2339" i="2" s="1"/>
  <c r="D2338" i="2"/>
  <c r="K2339" i="2" l="1"/>
  <c r="I2340" i="2" s="1"/>
  <c r="D2339" i="2"/>
  <c r="G2340" i="2"/>
  <c r="E2341" i="2" s="1"/>
  <c r="G2341" i="2" l="1"/>
  <c r="E2342" i="2" s="1"/>
  <c r="K2340" i="2"/>
  <c r="I2341" i="2" s="1"/>
  <c r="D2340" i="2"/>
  <c r="G2342" i="2" l="1"/>
  <c r="E2343" i="2" s="1"/>
  <c r="K2341" i="2"/>
  <c r="I2342" i="2" s="1"/>
  <c r="D2341" i="2"/>
  <c r="K2342" i="2" l="1"/>
  <c r="I2343" i="2" s="1"/>
  <c r="D2342" i="2"/>
  <c r="G2343" i="2"/>
  <c r="E2344" i="2" s="1"/>
  <c r="G2344" i="2" l="1"/>
  <c r="E2345" i="2" s="1"/>
  <c r="K2343" i="2"/>
  <c r="I2344" i="2" s="1"/>
  <c r="D2343" i="2"/>
  <c r="K2344" i="2" l="1"/>
  <c r="I2345" i="2" s="1"/>
  <c r="D2344" i="2"/>
  <c r="G2345" i="2"/>
  <c r="E2346" i="2" s="1"/>
  <c r="G2346" i="2" l="1"/>
  <c r="E2347" i="2" s="1"/>
  <c r="K2345" i="2"/>
  <c r="I2346" i="2" s="1"/>
  <c r="D2345" i="2"/>
  <c r="K2346" i="2" l="1"/>
  <c r="I2347" i="2" s="1"/>
  <c r="D2346" i="2"/>
  <c r="G2347" i="2"/>
  <c r="E2348" i="2" s="1"/>
  <c r="K2347" i="2" l="1"/>
  <c r="I2348" i="2" s="1"/>
  <c r="D2347" i="2"/>
  <c r="G2348" i="2"/>
  <c r="E2349" i="2" s="1"/>
  <c r="G2349" i="2" l="1"/>
  <c r="E2350" i="2" s="1"/>
  <c r="K2348" i="2"/>
  <c r="I2349" i="2" s="1"/>
  <c r="D2348" i="2"/>
  <c r="K2349" i="2" l="1"/>
  <c r="I2350" i="2" s="1"/>
  <c r="D2349" i="2"/>
  <c r="G2350" i="2"/>
  <c r="E2351" i="2" s="1"/>
  <c r="G2351" i="2" l="1"/>
  <c r="E2352" i="2" s="1"/>
  <c r="K2350" i="2"/>
  <c r="I2351" i="2" s="1"/>
  <c r="D2350" i="2"/>
  <c r="G2352" i="2" l="1"/>
  <c r="E2353" i="2" s="1"/>
  <c r="K2351" i="2"/>
  <c r="I2352" i="2" s="1"/>
  <c r="D2351" i="2"/>
  <c r="K2352" i="2" l="1"/>
  <c r="I2353" i="2" s="1"/>
  <c r="D2352" i="2"/>
  <c r="G2353" i="2"/>
  <c r="E2354" i="2" s="1"/>
  <c r="G2354" i="2" l="1"/>
  <c r="E2355" i="2" s="1"/>
  <c r="K2353" i="2"/>
  <c r="I2354" i="2" s="1"/>
  <c r="D2353" i="2"/>
  <c r="K2354" i="2" l="1"/>
  <c r="I2355" i="2" s="1"/>
  <c r="D2354" i="2"/>
  <c r="G2355" i="2"/>
  <c r="E2356" i="2" s="1"/>
  <c r="G2356" i="2" l="1"/>
  <c r="E2357" i="2" s="1"/>
  <c r="K2355" i="2"/>
  <c r="I2356" i="2" s="1"/>
  <c r="D2355" i="2"/>
  <c r="K2356" i="2" l="1"/>
  <c r="I2357" i="2" s="1"/>
  <c r="D2356" i="2"/>
  <c r="G2357" i="2"/>
  <c r="E2358" i="2" s="1"/>
  <c r="K2357" i="2" l="1"/>
  <c r="I2358" i="2" s="1"/>
  <c r="D2357" i="2"/>
  <c r="G2358" i="2"/>
  <c r="E2359" i="2" s="1"/>
  <c r="G2359" i="2" l="1"/>
  <c r="E2360" i="2" s="1"/>
  <c r="K2358" i="2"/>
  <c r="I2359" i="2" s="1"/>
  <c r="D2358" i="2"/>
  <c r="K2359" i="2" l="1"/>
  <c r="I2360" i="2" s="1"/>
  <c r="D2359" i="2"/>
  <c r="G2360" i="2"/>
  <c r="E2361" i="2" s="1"/>
  <c r="G2361" i="2" l="1"/>
  <c r="E2362" i="2" s="1"/>
  <c r="K2360" i="2"/>
  <c r="I2361" i="2" s="1"/>
  <c r="D2360" i="2"/>
  <c r="K2361" i="2" l="1"/>
  <c r="I2362" i="2" s="1"/>
  <c r="D2361" i="2"/>
  <c r="G2362" i="2"/>
  <c r="E2363" i="2" s="1"/>
  <c r="G2363" i="2" l="1"/>
  <c r="E2364" i="2" s="1"/>
  <c r="K2362" i="2"/>
  <c r="I2363" i="2" s="1"/>
  <c r="D2362" i="2"/>
  <c r="K2363" i="2" l="1"/>
  <c r="I2364" i="2" s="1"/>
  <c r="D2363" i="2"/>
  <c r="G2364" i="2"/>
  <c r="E2365" i="2" s="1"/>
  <c r="G2365" i="2" l="1"/>
  <c r="E2366" i="2" s="1"/>
  <c r="K2364" i="2"/>
  <c r="I2365" i="2" s="1"/>
  <c r="D2364" i="2"/>
  <c r="K2365" i="2" l="1"/>
  <c r="I2366" i="2" s="1"/>
  <c r="D2365" i="2"/>
  <c r="G2366" i="2"/>
  <c r="E2367" i="2" s="1"/>
  <c r="G2367" i="2" l="1"/>
  <c r="E2368" i="2" s="1"/>
  <c r="K2366" i="2"/>
  <c r="I2367" i="2" s="1"/>
  <c r="D2366" i="2"/>
  <c r="K2367" i="2" l="1"/>
  <c r="I2368" i="2" s="1"/>
  <c r="D2367" i="2"/>
  <c r="G2368" i="2"/>
  <c r="E2369" i="2" s="1"/>
  <c r="G2369" i="2" l="1"/>
  <c r="E2370" i="2" s="1"/>
  <c r="K2368" i="2"/>
  <c r="I2369" i="2" s="1"/>
  <c r="D2368" i="2"/>
  <c r="K2369" i="2" l="1"/>
  <c r="I2370" i="2" s="1"/>
  <c r="D2369" i="2"/>
  <c r="G2370" i="2"/>
  <c r="E2371" i="2" s="1"/>
  <c r="G2371" i="2" l="1"/>
  <c r="E2372" i="2" s="1"/>
  <c r="K2370" i="2"/>
  <c r="I2371" i="2" s="1"/>
  <c r="D2370" i="2"/>
  <c r="K2371" i="2" l="1"/>
  <c r="I2372" i="2" s="1"/>
  <c r="D2371" i="2"/>
  <c r="G2372" i="2"/>
  <c r="E2373" i="2" s="1"/>
  <c r="G2373" i="2" l="1"/>
  <c r="E2374" i="2" s="1"/>
  <c r="K2372" i="2"/>
  <c r="I2373" i="2" s="1"/>
  <c r="D2372" i="2"/>
  <c r="K2373" i="2" l="1"/>
  <c r="I2374" i="2" s="1"/>
  <c r="D2373" i="2"/>
  <c r="G2374" i="2"/>
  <c r="E2375" i="2" s="1"/>
  <c r="G2375" i="2" l="1"/>
  <c r="E2376" i="2" s="1"/>
  <c r="K2374" i="2"/>
  <c r="I2375" i="2" s="1"/>
  <c r="D2374" i="2"/>
  <c r="K2375" i="2" l="1"/>
  <c r="I2376" i="2" s="1"/>
  <c r="D2375" i="2"/>
  <c r="G2376" i="2"/>
  <c r="E2377" i="2" s="1"/>
  <c r="G2377" i="2" l="1"/>
  <c r="E2378" i="2" s="1"/>
  <c r="K2376" i="2"/>
  <c r="I2377" i="2" s="1"/>
  <c r="D2376" i="2"/>
  <c r="K2377" i="2" l="1"/>
  <c r="I2378" i="2" s="1"/>
  <c r="D2377" i="2"/>
  <c r="G2378" i="2"/>
  <c r="E2379" i="2" s="1"/>
  <c r="G2379" i="2" l="1"/>
  <c r="E2380" i="2" s="1"/>
  <c r="K2378" i="2"/>
  <c r="I2379" i="2" s="1"/>
  <c r="D2378" i="2"/>
  <c r="K2379" i="2" l="1"/>
  <c r="I2380" i="2" s="1"/>
  <c r="D2379" i="2"/>
  <c r="G2380" i="2"/>
  <c r="E2381" i="2" s="1"/>
  <c r="G2381" i="2" l="1"/>
  <c r="E2382" i="2" s="1"/>
  <c r="K2380" i="2"/>
  <c r="I2381" i="2" s="1"/>
  <c r="D2380" i="2"/>
  <c r="K2381" i="2" l="1"/>
  <c r="I2382" i="2" s="1"/>
  <c r="D2381" i="2"/>
  <c r="G2382" i="2"/>
  <c r="E2383" i="2" s="1"/>
  <c r="G2383" i="2" l="1"/>
  <c r="E2384" i="2" s="1"/>
  <c r="K2382" i="2"/>
  <c r="I2383" i="2" s="1"/>
  <c r="D2382" i="2"/>
  <c r="K2383" i="2" l="1"/>
  <c r="I2384" i="2" s="1"/>
  <c r="D2383" i="2"/>
  <c r="G2384" i="2"/>
  <c r="E2385" i="2" s="1"/>
  <c r="G2385" i="2" l="1"/>
  <c r="E2386" i="2" s="1"/>
  <c r="K2384" i="2"/>
  <c r="I2385" i="2" s="1"/>
  <c r="D2384" i="2"/>
  <c r="K2385" i="2" l="1"/>
  <c r="I2386" i="2" s="1"/>
  <c r="D2385" i="2"/>
  <c r="G2386" i="2"/>
  <c r="E2387" i="2" s="1"/>
  <c r="G2387" i="2" l="1"/>
  <c r="E2388" i="2" s="1"/>
  <c r="K2386" i="2"/>
  <c r="I2387" i="2" s="1"/>
  <c r="D2386" i="2"/>
  <c r="K2387" i="2" l="1"/>
  <c r="I2388" i="2" s="1"/>
  <c r="D2387" i="2"/>
  <c r="G2388" i="2"/>
  <c r="E2389" i="2" s="1"/>
  <c r="G2389" i="2" l="1"/>
  <c r="E2390" i="2" s="1"/>
  <c r="K2388" i="2"/>
  <c r="I2389" i="2" s="1"/>
  <c r="D2388" i="2"/>
  <c r="K2389" i="2" l="1"/>
  <c r="I2390" i="2" s="1"/>
  <c r="D2389" i="2"/>
  <c r="G2390" i="2"/>
  <c r="E2391" i="2" s="1"/>
  <c r="G2391" i="2" l="1"/>
  <c r="E2392" i="2" s="1"/>
  <c r="K2390" i="2"/>
  <c r="I2391" i="2" s="1"/>
  <c r="D2390" i="2"/>
  <c r="K2391" i="2" l="1"/>
  <c r="I2392" i="2" s="1"/>
  <c r="D2391" i="2"/>
  <c r="G2392" i="2"/>
  <c r="E2393" i="2" s="1"/>
  <c r="G2393" i="2" l="1"/>
  <c r="E2394" i="2" s="1"/>
  <c r="K2392" i="2"/>
  <c r="I2393" i="2" s="1"/>
  <c r="D2392" i="2"/>
  <c r="K2393" i="2" l="1"/>
  <c r="I2394" i="2" s="1"/>
  <c r="D2393" i="2"/>
  <c r="G2394" i="2"/>
  <c r="E2395" i="2" s="1"/>
  <c r="G2395" i="2" l="1"/>
  <c r="E2396" i="2" s="1"/>
  <c r="K2394" i="2"/>
  <c r="I2395" i="2" s="1"/>
  <c r="D2394" i="2"/>
  <c r="K2395" i="2" l="1"/>
  <c r="I2396" i="2" s="1"/>
  <c r="D2395" i="2"/>
  <c r="G2396" i="2"/>
  <c r="E2397" i="2" s="1"/>
  <c r="G2397" i="2" l="1"/>
  <c r="E2398" i="2" s="1"/>
  <c r="K2396" i="2"/>
  <c r="I2397" i="2" s="1"/>
  <c r="D2396" i="2"/>
  <c r="K2397" i="2" l="1"/>
  <c r="I2398" i="2" s="1"/>
  <c r="D2397" i="2"/>
  <c r="G2398" i="2"/>
  <c r="E2399" i="2" s="1"/>
  <c r="G2399" i="2" l="1"/>
  <c r="E2400" i="2" s="1"/>
  <c r="K2398" i="2"/>
  <c r="I2399" i="2" s="1"/>
  <c r="D2398" i="2"/>
  <c r="K2399" i="2" l="1"/>
  <c r="I2400" i="2" s="1"/>
  <c r="D2399" i="2"/>
  <c r="G2400" i="2"/>
  <c r="E2401" i="2" s="1"/>
  <c r="G2401" i="2" l="1"/>
  <c r="E2402" i="2" s="1"/>
  <c r="K2400" i="2"/>
  <c r="I2401" i="2" s="1"/>
  <c r="D2400" i="2"/>
  <c r="G2402" i="2" l="1"/>
  <c r="E2403" i="2" s="1"/>
  <c r="K2401" i="2"/>
  <c r="I2402" i="2" s="1"/>
  <c r="D2401" i="2"/>
  <c r="K2402" i="2" l="1"/>
  <c r="I2403" i="2" s="1"/>
  <c r="D2402" i="2"/>
  <c r="G2403" i="2"/>
  <c r="E2404" i="2" s="1"/>
  <c r="G2404" i="2" l="1"/>
  <c r="E2405" i="2" s="1"/>
  <c r="K2403" i="2"/>
  <c r="I2404" i="2" s="1"/>
  <c r="D2403" i="2"/>
  <c r="K2404" i="2" l="1"/>
  <c r="I2405" i="2" s="1"/>
  <c r="D2404" i="2"/>
  <c r="G2405" i="2"/>
  <c r="E2406" i="2" s="1"/>
  <c r="G2406" i="2" l="1"/>
  <c r="E2407" i="2" s="1"/>
  <c r="K2405" i="2"/>
  <c r="I2406" i="2" s="1"/>
  <c r="D2405" i="2"/>
  <c r="K2406" i="2" l="1"/>
  <c r="I2407" i="2" s="1"/>
  <c r="D2406" i="2"/>
  <c r="G2407" i="2"/>
  <c r="E2408" i="2" s="1"/>
  <c r="K2407" i="2" l="1"/>
  <c r="I2408" i="2" s="1"/>
  <c r="D2407" i="2"/>
  <c r="G2408" i="2"/>
  <c r="E2409" i="2" s="1"/>
  <c r="G2409" i="2" l="1"/>
  <c r="E2410" i="2" s="1"/>
  <c r="K2408" i="2"/>
  <c r="I2409" i="2" s="1"/>
  <c r="D2408" i="2"/>
  <c r="K2409" i="2" l="1"/>
  <c r="I2410" i="2" s="1"/>
  <c r="D2409" i="2"/>
  <c r="G2410" i="2"/>
  <c r="E2411" i="2" s="1"/>
  <c r="K2410" i="2" l="1"/>
  <c r="I2411" i="2" s="1"/>
  <c r="D2410" i="2"/>
  <c r="G2411" i="2"/>
  <c r="E2412" i="2" s="1"/>
  <c r="G2412" i="2" l="1"/>
  <c r="E2413" i="2" s="1"/>
  <c r="K2411" i="2"/>
  <c r="I2412" i="2" s="1"/>
  <c r="D2411" i="2"/>
  <c r="K2412" i="2" l="1"/>
  <c r="I2413" i="2" s="1"/>
  <c r="D2412" i="2"/>
  <c r="G2413" i="2"/>
  <c r="E2414" i="2" s="1"/>
  <c r="G2414" i="2" l="1"/>
  <c r="E2415" i="2" s="1"/>
  <c r="K2413" i="2"/>
  <c r="I2414" i="2" s="1"/>
  <c r="D2413" i="2"/>
  <c r="K2414" i="2" l="1"/>
  <c r="I2415" i="2" s="1"/>
  <c r="D2414" i="2"/>
  <c r="G2415" i="2"/>
  <c r="E2416" i="2" s="1"/>
  <c r="G2416" i="2" l="1"/>
  <c r="E2417" i="2" s="1"/>
  <c r="K2415" i="2"/>
  <c r="I2416" i="2" s="1"/>
  <c r="D2415" i="2"/>
  <c r="K2416" i="2" l="1"/>
  <c r="I2417" i="2" s="1"/>
  <c r="D2416" i="2"/>
  <c r="G2417" i="2"/>
  <c r="E2418" i="2" s="1"/>
  <c r="K2417" i="2" l="1"/>
  <c r="I2418" i="2" s="1"/>
  <c r="D2417" i="2"/>
  <c r="G2418" i="2"/>
  <c r="E2419" i="2" s="1"/>
  <c r="G2419" i="2" l="1"/>
  <c r="E2420" i="2" s="1"/>
  <c r="K2418" i="2"/>
  <c r="I2419" i="2" s="1"/>
  <c r="D2418" i="2"/>
  <c r="K2419" i="2" l="1"/>
  <c r="I2420" i="2" s="1"/>
  <c r="D2419" i="2"/>
  <c r="G2420" i="2"/>
  <c r="E2421" i="2" s="1"/>
  <c r="G2421" i="2" l="1"/>
  <c r="E2422" i="2" s="1"/>
  <c r="K2420" i="2"/>
  <c r="I2421" i="2" s="1"/>
  <c r="D2420" i="2"/>
  <c r="K2421" i="2" l="1"/>
  <c r="I2422" i="2" s="1"/>
  <c r="D2421" i="2"/>
  <c r="G2422" i="2"/>
  <c r="E2423" i="2" s="1"/>
  <c r="G2423" i="2" l="1"/>
  <c r="E2424" i="2" s="1"/>
  <c r="K2422" i="2"/>
  <c r="I2423" i="2" s="1"/>
  <c r="D2422" i="2"/>
  <c r="K2423" i="2" l="1"/>
  <c r="I2424" i="2" s="1"/>
  <c r="D2423" i="2"/>
  <c r="G2424" i="2"/>
  <c r="E2425" i="2" s="1"/>
  <c r="G2425" i="2" l="1"/>
  <c r="E2426" i="2" s="1"/>
  <c r="K2424" i="2"/>
  <c r="I2425" i="2" s="1"/>
  <c r="D2424" i="2"/>
  <c r="K2425" i="2" l="1"/>
  <c r="I2426" i="2" s="1"/>
  <c r="D2425" i="2"/>
  <c r="G2426" i="2"/>
  <c r="E2427" i="2" s="1"/>
  <c r="G2427" i="2" l="1"/>
  <c r="E2428" i="2" s="1"/>
  <c r="K2426" i="2"/>
  <c r="I2427" i="2" s="1"/>
  <c r="D2426" i="2"/>
  <c r="K2427" i="2" l="1"/>
  <c r="I2428" i="2" s="1"/>
  <c r="D2427" i="2"/>
  <c r="G2428" i="2"/>
  <c r="E2429" i="2" s="1"/>
  <c r="G2429" i="2" l="1"/>
  <c r="E2430" i="2" s="1"/>
  <c r="K2428" i="2"/>
  <c r="I2429" i="2" s="1"/>
  <c r="D2428" i="2"/>
  <c r="G2430" i="2" l="1"/>
  <c r="E2431" i="2" s="1"/>
  <c r="K2429" i="2"/>
  <c r="I2430" i="2" s="1"/>
  <c r="D2429" i="2"/>
  <c r="K2430" i="2" l="1"/>
  <c r="I2431" i="2" s="1"/>
  <c r="D2430" i="2"/>
  <c r="G2431" i="2"/>
  <c r="E2432" i="2" s="1"/>
  <c r="K2431" i="2" l="1"/>
  <c r="I2432" i="2" s="1"/>
  <c r="D2431" i="2"/>
  <c r="G2432" i="2"/>
  <c r="E2433" i="2" s="1"/>
  <c r="G2433" i="2" l="1"/>
  <c r="E2434" i="2" s="1"/>
  <c r="K2432" i="2"/>
  <c r="I2433" i="2" s="1"/>
  <c r="D2432" i="2"/>
  <c r="K2433" i="2" l="1"/>
  <c r="I2434" i="2" s="1"/>
  <c r="D2433" i="2"/>
  <c r="G2434" i="2"/>
  <c r="E2435" i="2" s="1"/>
  <c r="G2435" i="2" l="1"/>
  <c r="E2436" i="2" s="1"/>
  <c r="K2434" i="2"/>
  <c r="I2435" i="2" s="1"/>
  <c r="D2434" i="2"/>
  <c r="K2435" i="2" l="1"/>
  <c r="I2436" i="2" s="1"/>
  <c r="D2435" i="2"/>
  <c r="G2436" i="2"/>
  <c r="E2437" i="2" s="1"/>
  <c r="G2437" i="2" l="1"/>
  <c r="E2438" i="2" s="1"/>
  <c r="K2436" i="2"/>
  <c r="I2437" i="2" s="1"/>
  <c r="D2436" i="2"/>
  <c r="K2437" i="2" l="1"/>
  <c r="I2438" i="2" s="1"/>
  <c r="D2437" i="2"/>
  <c r="G2438" i="2"/>
  <c r="E2439" i="2" s="1"/>
  <c r="G2439" i="2" l="1"/>
  <c r="E2440" i="2" s="1"/>
  <c r="K2438" i="2"/>
  <c r="I2439" i="2" s="1"/>
  <c r="D2438" i="2"/>
  <c r="K2439" i="2" l="1"/>
  <c r="I2440" i="2" s="1"/>
  <c r="D2439" i="2"/>
  <c r="G2440" i="2"/>
  <c r="E2441" i="2" s="1"/>
  <c r="K2440" i="2" l="1"/>
  <c r="I2441" i="2" s="1"/>
  <c r="D2440" i="2"/>
  <c r="G2441" i="2"/>
  <c r="E2442" i="2" s="1"/>
  <c r="G2442" i="2" l="1"/>
  <c r="E2443" i="2" s="1"/>
  <c r="K2441" i="2"/>
  <c r="I2442" i="2" s="1"/>
  <c r="D2441" i="2"/>
  <c r="K2442" i="2" l="1"/>
  <c r="I2443" i="2" s="1"/>
  <c r="D2442" i="2"/>
  <c r="G2443" i="2"/>
  <c r="E2444" i="2" s="1"/>
  <c r="G2444" i="2" l="1"/>
  <c r="E2445" i="2" s="1"/>
  <c r="K2443" i="2"/>
  <c r="I2444" i="2" s="1"/>
  <c r="D2443" i="2"/>
  <c r="K2444" i="2" l="1"/>
  <c r="I2445" i="2" s="1"/>
  <c r="D2444" i="2"/>
  <c r="G2445" i="2"/>
  <c r="E2446" i="2" s="1"/>
  <c r="K2445" i="2" l="1"/>
  <c r="I2446" i="2" s="1"/>
  <c r="D2445" i="2"/>
  <c r="G2446" i="2"/>
  <c r="E2447" i="2" s="1"/>
  <c r="G2447" i="2" l="1"/>
  <c r="E2448" i="2" s="1"/>
  <c r="K2446" i="2"/>
  <c r="I2447" i="2" s="1"/>
  <c r="D2446" i="2"/>
  <c r="K2447" i="2" l="1"/>
  <c r="I2448" i="2" s="1"/>
  <c r="D2447" i="2"/>
  <c r="G2448" i="2"/>
  <c r="E2449" i="2" s="1"/>
  <c r="G2449" i="2" l="1"/>
  <c r="E2450" i="2" s="1"/>
  <c r="K2448" i="2"/>
  <c r="I2449" i="2" s="1"/>
  <c r="D2448" i="2"/>
  <c r="K2449" i="2" l="1"/>
  <c r="I2450" i="2" s="1"/>
  <c r="D2449" i="2"/>
  <c r="G2450" i="2"/>
  <c r="E2451" i="2" s="1"/>
  <c r="G2451" i="2" l="1"/>
  <c r="E2452" i="2" s="1"/>
  <c r="K2450" i="2"/>
  <c r="I2451" i="2" s="1"/>
  <c r="D2450" i="2"/>
  <c r="K2451" i="2" l="1"/>
  <c r="I2452" i="2" s="1"/>
  <c r="D2451" i="2"/>
  <c r="G2452" i="2"/>
  <c r="E2453" i="2" s="1"/>
  <c r="G2453" i="2" l="1"/>
  <c r="E2454" i="2" s="1"/>
  <c r="K2452" i="2"/>
  <c r="I2453" i="2" s="1"/>
  <c r="D2452" i="2"/>
  <c r="K2453" i="2" l="1"/>
  <c r="I2454" i="2" s="1"/>
  <c r="D2453" i="2"/>
  <c r="G2454" i="2"/>
  <c r="E2455" i="2" s="1"/>
  <c r="G2455" i="2" l="1"/>
  <c r="E2456" i="2" s="1"/>
  <c r="K2454" i="2"/>
  <c r="I2455" i="2" s="1"/>
  <c r="D2454" i="2"/>
  <c r="K2455" i="2" l="1"/>
  <c r="I2456" i="2" s="1"/>
  <c r="D2455" i="2"/>
  <c r="G2456" i="2"/>
  <c r="E2457" i="2" s="1"/>
  <c r="G2457" i="2" l="1"/>
  <c r="E2458" i="2" s="1"/>
  <c r="K2456" i="2"/>
  <c r="I2457" i="2" s="1"/>
  <c r="D2456" i="2"/>
  <c r="K2457" i="2" l="1"/>
  <c r="I2458" i="2" s="1"/>
  <c r="D2457" i="2"/>
  <c r="G2458" i="2"/>
  <c r="E2459" i="2" s="1"/>
  <c r="G2459" i="2" l="1"/>
  <c r="E2460" i="2" s="1"/>
  <c r="K2458" i="2"/>
  <c r="I2459" i="2" s="1"/>
  <c r="D2458" i="2"/>
  <c r="K2459" i="2" l="1"/>
  <c r="I2460" i="2" s="1"/>
  <c r="D2459" i="2"/>
  <c r="G2460" i="2"/>
  <c r="E2461" i="2" s="1"/>
  <c r="G2461" i="2" l="1"/>
  <c r="E2462" i="2" s="1"/>
  <c r="K2460" i="2"/>
  <c r="I2461" i="2" s="1"/>
  <c r="D2460" i="2"/>
  <c r="K2461" i="2" l="1"/>
  <c r="I2462" i="2" s="1"/>
  <c r="D2461" i="2"/>
  <c r="G2462" i="2"/>
  <c r="E2463" i="2" s="1"/>
  <c r="K2462" i="2" l="1"/>
  <c r="I2463" i="2" s="1"/>
  <c r="D2462" i="2"/>
  <c r="G2463" i="2"/>
  <c r="E2464" i="2" s="1"/>
  <c r="G2464" i="2" l="1"/>
  <c r="E2465" i="2" s="1"/>
  <c r="K2463" i="2"/>
  <c r="I2464" i="2" s="1"/>
  <c r="D2463" i="2"/>
  <c r="K2464" i="2" l="1"/>
  <c r="I2465" i="2" s="1"/>
  <c r="D2464" i="2"/>
  <c r="G2465" i="2"/>
  <c r="E2466" i="2" s="1"/>
  <c r="G2466" i="2" l="1"/>
  <c r="E2467" i="2" s="1"/>
  <c r="K2465" i="2"/>
  <c r="I2466" i="2" s="1"/>
  <c r="D2465" i="2"/>
  <c r="K2466" i="2" l="1"/>
  <c r="I2467" i="2" s="1"/>
  <c r="D2466" i="2"/>
  <c r="G2467" i="2"/>
  <c r="E2468" i="2" s="1"/>
  <c r="G2468" i="2" l="1"/>
  <c r="E2469" i="2" s="1"/>
  <c r="K2467" i="2"/>
  <c r="I2468" i="2" s="1"/>
  <c r="D2467" i="2"/>
  <c r="K2468" i="2" l="1"/>
  <c r="I2469" i="2" s="1"/>
  <c r="D2468" i="2"/>
  <c r="G2469" i="2"/>
  <c r="E2470" i="2" s="1"/>
  <c r="G2470" i="2" l="1"/>
  <c r="E2471" i="2" s="1"/>
  <c r="K2469" i="2"/>
  <c r="I2470" i="2" s="1"/>
  <c r="D2469" i="2"/>
  <c r="K2470" i="2" l="1"/>
  <c r="I2471" i="2" s="1"/>
  <c r="D2470" i="2"/>
  <c r="G2471" i="2"/>
  <c r="E2472" i="2" s="1"/>
  <c r="G2472" i="2" l="1"/>
  <c r="E2473" i="2" s="1"/>
  <c r="K2471" i="2"/>
  <c r="I2472" i="2" s="1"/>
  <c r="D2471" i="2"/>
  <c r="K2472" i="2" l="1"/>
  <c r="I2473" i="2" s="1"/>
  <c r="D2472" i="2"/>
  <c r="G2473" i="2"/>
  <c r="E2474" i="2" s="1"/>
  <c r="K2473" i="2" l="1"/>
  <c r="I2474" i="2" s="1"/>
  <c r="D2473" i="2"/>
  <c r="G2474" i="2"/>
  <c r="E2475" i="2" s="1"/>
  <c r="G2475" i="2" l="1"/>
  <c r="E2476" i="2" s="1"/>
  <c r="K2474" i="2"/>
  <c r="I2475" i="2" s="1"/>
  <c r="D2474" i="2"/>
  <c r="K2475" i="2" l="1"/>
  <c r="I2476" i="2" s="1"/>
  <c r="D2475" i="2"/>
  <c r="G2476" i="2"/>
  <c r="E2477" i="2" s="1"/>
  <c r="G2477" i="2" l="1"/>
  <c r="E2478" i="2" s="1"/>
  <c r="K2476" i="2"/>
  <c r="I2477" i="2" s="1"/>
  <c r="D2476" i="2"/>
  <c r="K2477" i="2" l="1"/>
  <c r="I2478" i="2" s="1"/>
  <c r="D2477" i="2"/>
  <c r="G2478" i="2"/>
  <c r="E2479" i="2" s="1"/>
  <c r="G2479" i="2" l="1"/>
  <c r="E2480" i="2" s="1"/>
  <c r="K2478" i="2"/>
  <c r="I2479" i="2" s="1"/>
  <c r="D2478" i="2"/>
  <c r="K2479" i="2" l="1"/>
  <c r="I2480" i="2" s="1"/>
  <c r="D2479" i="2"/>
  <c r="G2480" i="2"/>
  <c r="E2481" i="2" s="1"/>
  <c r="G2481" i="2" l="1"/>
  <c r="E2482" i="2" s="1"/>
  <c r="K2480" i="2"/>
  <c r="I2481" i="2" s="1"/>
  <c r="D2480" i="2"/>
  <c r="K2481" i="2" l="1"/>
  <c r="I2482" i="2" s="1"/>
  <c r="D2481" i="2"/>
  <c r="G2482" i="2"/>
  <c r="E2483" i="2" s="1"/>
  <c r="G2483" i="2" l="1"/>
  <c r="E2484" i="2" s="1"/>
  <c r="K2482" i="2"/>
  <c r="I2483" i="2" s="1"/>
  <c r="D2482" i="2"/>
  <c r="K2483" i="2" l="1"/>
  <c r="I2484" i="2" s="1"/>
  <c r="D2483" i="2"/>
  <c r="G2484" i="2"/>
  <c r="E2485" i="2" s="1"/>
  <c r="G2485" i="2" l="1"/>
  <c r="E2486" i="2" s="1"/>
  <c r="K2484" i="2"/>
  <c r="I2485" i="2" s="1"/>
  <c r="D2484" i="2"/>
  <c r="K2485" i="2" l="1"/>
  <c r="I2486" i="2" s="1"/>
  <c r="D2485" i="2"/>
  <c r="G2486" i="2"/>
  <c r="E2487" i="2" s="1"/>
  <c r="G2487" i="2" l="1"/>
  <c r="E2488" i="2" s="1"/>
  <c r="K2486" i="2"/>
  <c r="I2487" i="2" s="1"/>
  <c r="D2486" i="2"/>
  <c r="K2487" i="2" l="1"/>
  <c r="I2488" i="2" s="1"/>
  <c r="D2487" i="2"/>
  <c r="G2488" i="2"/>
  <c r="E2489" i="2" s="1"/>
  <c r="G2489" i="2" l="1"/>
  <c r="E2490" i="2" s="1"/>
  <c r="K2488" i="2"/>
  <c r="I2489" i="2" s="1"/>
  <c r="D2488" i="2"/>
  <c r="K2489" i="2" l="1"/>
  <c r="I2490" i="2" s="1"/>
  <c r="D2489" i="2"/>
  <c r="G2490" i="2"/>
  <c r="E2491" i="2" s="1"/>
  <c r="G2491" i="2" l="1"/>
  <c r="E2492" i="2" s="1"/>
  <c r="K2490" i="2"/>
  <c r="I2491" i="2" s="1"/>
  <c r="D2490" i="2"/>
  <c r="K2491" i="2" l="1"/>
  <c r="I2492" i="2" s="1"/>
  <c r="D2491" i="2"/>
  <c r="G2492" i="2"/>
  <c r="E2493" i="2" s="1"/>
  <c r="G2493" i="2" l="1"/>
  <c r="E2494" i="2" s="1"/>
  <c r="K2492" i="2"/>
  <c r="I2493" i="2" s="1"/>
  <c r="D2492" i="2"/>
  <c r="K2493" i="2" l="1"/>
  <c r="I2494" i="2" s="1"/>
  <c r="D2493" i="2"/>
  <c r="G2494" i="2"/>
  <c r="E2495" i="2" s="1"/>
  <c r="G2495" i="2" l="1"/>
  <c r="E2496" i="2" s="1"/>
  <c r="K2494" i="2"/>
  <c r="I2495" i="2" s="1"/>
  <c r="D2494" i="2"/>
  <c r="K2495" i="2" l="1"/>
  <c r="I2496" i="2" s="1"/>
  <c r="D2495" i="2"/>
  <c r="G2496" i="2"/>
  <c r="E2497" i="2" s="1"/>
  <c r="G2497" i="2" l="1"/>
  <c r="E2498" i="2" s="1"/>
  <c r="K2496" i="2"/>
  <c r="I2497" i="2" s="1"/>
  <c r="D2496" i="2"/>
  <c r="K2497" i="2" l="1"/>
  <c r="I2498" i="2" s="1"/>
  <c r="D2497" i="2"/>
  <c r="G2498" i="2"/>
  <c r="E2499" i="2" s="1"/>
  <c r="K2498" i="2" l="1"/>
  <c r="I2499" i="2" s="1"/>
  <c r="D2499" i="2" s="1"/>
  <c r="D2498" i="2"/>
  <c r="G2499" i="2"/>
  <c r="E2500" i="2" s="1"/>
  <c r="G2500" i="2" l="1"/>
  <c r="E2501" i="2" s="1"/>
  <c r="K2499" i="2"/>
  <c r="I2500" i="2" s="1"/>
  <c r="K2500" i="2" l="1"/>
  <c r="I2501" i="2" s="1"/>
  <c r="D2500" i="2"/>
  <c r="G2501" i="2"/>
  <c r="E2502" i="2" s="1"/>
  <c r="K2501" i="2" l="1"/>
  <c r="I2502" i="2" s="1"/>
  <c r="D2501" i="2"/>
  <c r="G2502" i="2"/>
  <c r="E2503" i="2" s="1"/>
  <c r="K2502" i="2" l="1"/>
  <c r="I2503" i="2" s="1"/>
  <c r="D2502" i="2"/>
  <c r="G2503" i="2"/>
  <c r="E2504" i="2" s="1"/>
  <c r="K2503" i="2" l="1"/>
  <c r="I2504" i="2" s="1"/>
  <c r="D2503" i="2"/>
  <c r="G2504" i="2"/>
  <c r="E2505" i="2" s="1"/>
  <c r="K2504" i="2" l="1"/>
  <c r="I2505" i="2" s="1"/>
  <c r="D2505" i="2" s="1"/>
  <c r="D2504" i="2"/>
  <c r="G2505" i="2"/>
  <c r="E2506" i="2" s="1"/>
  <c r="G2506" i="2" l="1"/>
  <c r="E2507" i="2" s="1"/>
  <c r="K2505" i="2"/>
  <c r="I2506" i="2" s="1"/>
  <c r="K2506" i="2" l="1"/>
  <c r="I2507" i="2" s="1"/>
  <c r="D2507" i="2" s="1"/>
  <c r="D2506" i="2"/>
  <c r="G2507" i="2"/>
  <c r="E2508" i="2" s="1"/>
  <c r="G2508" i="2" l="1"/>
  <c r="E2509" i="2" s="1"/>
  <c r="K2507" i="2"/>
  <c r="I2508" i="2" s="1"/>
  <c r="K2508" i="2" l="1"/>
  <c r="I2509" i="2" s="1"/>
  <c r="D2508" i="2"/>
  <c r="G2509" i="2"/>
  <c r="E2510" i="2" s="1"/>
  <c r="K2509" i="2" l="1"/>
  <c r="I2510" i="2" s="1"/>
  <c r="D2509" i="2"/>
  <c r="G2510" i="2"/>
  <c r="E2511" i="2" s="1"/>
  <c r="K2510" i="2" l="1"/>
  <c r="I2511" i="2" s="1"/>
  <c r="D2511" i="2" s="1"/>
  <c r="D2510" i="2"/>
  <c r="G2511" i="2"/>
  <c r="E2512" i="2" s="1"/>
  <c r="G2512" i="2" l="1"/>
  <c r="E2513" i="2" s="1"/>
  <c r="K2511" i="2"/>
  <c r="I2512" i="2" s="1"/>
  <c r="K2512" i="2" l="1"/>
  <c r="I2513" i="2" s="1"/>
  <c r="D2512" i="2"/>
  <c r="G2513" i="2"/>
  <c r="E2514" i="2" s="1"/>
  <c r="K2513" i="2" l="1"/>
  <c r="I2514" i="2" s="1"/>
  <c r="D2513" i="2"/>
  <c r="G2514" i="2"/>
  <c r="E2515" i="2" s="1"/>
  <c r="K2514" i="2" l="1"/>
  <c r="I2515" i="2" s="1"/>
  <c r="D2514" i="2"/>
  <c r="G2515" i="2"/>
  <c r="E2516" i="2" s="1"/>
  <c r="K2515" i="2" l="1"/>
  <c r="I2516" i="2" s="1"/>
  <c r="D2515" i="2"/>
  <c r="G2516" i="2"/>
  <c r="E2517" i="2" s="1"/>
  <c r="K2516" i="2" l="1"/>
  <c r="I2517" i="2" s="1"/>
  <c r="D2516" i="2"/>
  <c r="G2517" i="2"/>
  <c r="E2518" i="2" s="1"/>
  <c r="K2517" i="2" l="1"/>
  <c r="I2518" i="2" s="1"/>
  <c r="D2517" i="2"/>
  <c r="G2518" i="2"/>
  <c r="E2519" i="2" s="1"/>
  <c r="K2518" i="2" l="1"/>
  <c r="I2519" i="2" s="1"/>
  <c r="D2518" i="2"/>
  <c r="G2519" i="2"/>
  <c r="E2520" i="2" s="1"/>
  <c r="K2519" i="2" l="1"/>
  <c r="I2520" i="2" s="1"/>
  <c r="D2519" i="2"/>
  <c r="G2520" i="2"/>
  <c r="E2521" i="2" s="1"/>
  <c r="K2520" i="2" l="1"/>
  <c r="I2521" i="2" s="1"/>
  <c r="D2521" i="2" s="1"/>
  <c r="D2520" i="2"/>
  <c r="G2521" i="2"/>
  <c r="E2522" i="2" s="1"/>
  <c r="G2522" i="2" l="1"/>
  <c r="E2523" i="2" s="1"/>
  <c r="K2521" i="2"/>
  <c r="I2522" i="2" s="1"/>
  <c r="K2522" i="2" l="1"/>
  <c r="I2523" i="2" s="1"/>
  <c r="D2522" i="2"/>
  <c r="G2523" i="2"/>
  <c r="E2524" i="2" s="1"/>
  <c r="D2523" i="2" l="1"/>
  <c r="G2524" i="2"/>
  <c r="E2525" i="2" s="1"/>
  <c r="K2523" i="2"/>
  <c r="I2524" i="2" s="1"/>
  <c r="K2524" i="2" l="1"/>
  <c r="I2525" i="2" s="1"/>
  <c r="D2524" i="2"/>
  <c r="G2525" i="2"/>
  <c r="E2526" i="2" s="1"/>
  <c r="K2525" i="2" l="1"/>
  <c r="I2526" i="2" s="1"/>
  <c r="D2525" i="2"/>
  <c r="G2526" i="2"/>
  <c r="E2527" i="2" s="1"/>
  <c r="K2526" i="2" l="1"/>
  <c r="I2527" i="2" s="1"/>
  <c r="D2527" i="2" s="1"/>
  <c r="D2526" i="2"/>
  <c r="G2527" i="2"/>
  <c r="E2528" i="2" s="1"/>
  <c r="G2528" i="2" l="1"/>
  <c r="E2529" i="2" s="1"/>
  <c r="K2527" i="2"/>
  <c r="I2528" i="2" s="1"/>
  <c r="K2528" i="2" l="1"/>
  <c r="I2529" i="2" s="1"/>
  <c r="D2528" i="2"/>
  <c r="G2529" i="2"/>
  <c r="E2530" i="2" s="1"/>
  <c r="K2529" i="2" l="1"/>
  <c r="I2530" i="2" s="1"/>
  <c r="D2529" i="2"/>
  <c r="G2530" i="2"/>
  <c r="E2531" i="2" s="1"/>
  <c r="K2530" i="2" l="1"/>
  <c r="I2531" i="2" s="1"/>
  <c r="D2530" i="2"/>
  <c r="G2531" i="2"/>
  <c r="E2532" i="2" s="1"/>
  <c r="K2531" i="2" l="1"/>
  <c r="I2532" i="2" s="1"/>
  <c r="D2531" i="2"/>
  <c r="G2532" i="2"/>
  <c r="E2533" i="2" s="1"/>
  <c r="K2532" i="2" l="1"/>
  <c r="I2533" i="2" s="1"/>
  <c r="D2532" i="2"/>
  <c r="G2533" i="2"/>
  <c r="E2534" i="2" s="1"/>
  <c r="D2533" i="2" l="1"/>
  <c r="G2534" i="2"/>
  <c r="E2535" i="2" s="1"/>
  <c r="K2533" i="2"/>
  <c r="I2534" i="2" s="1"/>
  <c r="K2534" i="2" l="1"/>
  <c r="I2535" i="2" s="1"/>
  <c r="D2534" i="2"/>
  <c r="G2535" i="2"/>
  <c r="E2536" i="2" s="1"/>
  <c r="D2535" i="2" l="1"/>
  <c r="G2536" i="2"/>
  <c r="E2537" i="2" s="1"/>
  <c r="K2535" i="2"/>
  <c r="I2536" i="2" s="1"/>
  <c r="K2536" i="2" l="1"/>
  <c r="I2537" i="2" s="1"/>
  <c r="D2536" i="2"/>
  <c r="G2537" i="2"/>
  <c r="E2538" i="2" s="1"/>
  <c r="K2537" i="2" l="1"/>
  <c r="I2538" i="2" s="1"/>
  <c r="D2537" i="2"/>
  <c r="G2538" i="2"/>
  <c r="E2539" i="2" s="1"/>
  <c r="K2538" i="2" l="1"/>
  <c r="I2539" i="2" s="1"/>
  <c r="D2538" i="2"/>
  <c r="G2539" i="2"/>
  <c r="E2540" i="2" s="1"/>
  <c r="D2539" i="2" l="1"/>
  <c r="G2540" i="2"/>
  <c r="E2541" i="2" s="1"/>
  <c r="K2539" i="2"/>
  <c r="I2540" i="2" s="1"/>
  <c r="K2540" i="2" l="1"/>
  <c r="I2541" i="2" s="1"/>
  <c r="D2540" i="2"/>
  <c r="G2541" i="2"/>
  <c r="E2542" i="2" s="1"/>
  <c r="K2541" i="2" l="1"/>
  <c r="I2542" i="2" s="1"/>
  <c r="D2541" i="2"/>
  <c r="G2542" i="2"/>
  <c r="E2543" i="2" s="1"/>
  <c r="K2542" i="2" l="1"/>
  <c r="I2543" i="2" s="1"/>
  <c r="D2542" i="2"/>
  <c r="G2543" i="2"/>
  <c r="E2544" i="2" s="1"/>
  <c r="D2543" i="2" l="1"/>
  <c r="G2544" i="2"/>
  <c r="E2545" i="2" s="1"/>
  <c r="K2543" i="2"/>
  <c r="I2544" i="2" s="1"/>
  <c r="K2544" i="2" l="1"/>
  <c r="I2545" i="2" s="1"/>
  <c r="D2544" i="2"/>
  <c r="G2545" i="2"/>
  <c r="E2546" i="2" s="1"/>
  <c r="K2545" i="2" l="1"/>
  <c r="I2546" i="2" s="1"/>
  <c r="D2545" i="2"/>
  <c r="G2546" i="2"/>
  <c r="E2547" i="2" s="1"/>
  <c r="K2546" i="2" l="1"/>
  <c r="I2547" i="2" s="1"/>
  <c r="D2546" i="2"/>
  <c r="G2547" i="2"/>
  <c r="E2548" i="2" s="1"/>
  <c r="K2547" i="2" l="1"/>
  <c r="I2548" i="2" s="1"/>
  <c r="D2547" i="2"/>
  <c r="G2548" i="2"/>
  <c r="E2549" i="2" s="1"/>
  <c r="K2548" i="2" l="1"/>
  <c r="I2549" i="2" s="1"/>
  <c r="D2548" i="2"/>
  <c r="G2549" i="2"/>
  <c r="E2550" i="2" s="1"/>
  <c r="K2549" i="2" l="1"/>
  <c r="I2550" i="2" s="1"/>
  <c r="D2549" i="2"/>
  <c r="G2550" i="2"/>
  <c r="E2551" i="2" s="1"/>
  <c r="K2550" i="2" l="1"/>
  <c r="I2551" i="2" s="1"/>
  <c r="D2550" i="2"/>
  <c r="G2551" i="2"/>
  <c r="E2552" i="2" s="1"/>
  <c r="K2551" i="2" l="1"/>
  <c r="I2552" i="2" s="1"/>
  <c r="D2551" i="2"/>
  <c r="G2552" i="2"/>
  <c r="E2553" i="2" s="1"/>
  <c r="K2552" i="2" l="1"/>
  <c r="I2553" i="2" s="1"/>
  <c r="D2552" i="2"/>
  <c r="G2553" i="2"/>
  <c r="E2554" i="2" s="1"/>
  <c r="K2553" i="2" l="1"/>
  <c r="I2554" i="2" s="1"/>
  <c r="D2553" i="2"/>
  <c r="G2554" i="2"/>
  <c r="E2555" i="2" s="1"/>
  <c r="D2554" i="2" l="1"/>
  <c r="G2555" i="2"/>
  <c r="E2556" i="2" s="1"/>
  <c r="K2554" i="2"/>
  <c r="I2555" i="2" s="1"/>
  <c r="K2555" i="2" l="1"/>
  <c r="I2556" i="2" s="1"/>
  <c r="D2555" i="2"/>
  <c r="G2556" i="2"/>
  <c r="E2557" i="2" s="1"/>
  <c r="K2556" i="2" l="1"/>
  <c r="I2557" i="2" s="1"/>
  <c r="D2556" i="2"/>
  <c r="G2557" i="2"/>
  <c r="E2558" i="2" s="1"/>
  <c r="K2557" i="2" l="1"/>
  <c r="I2558" i="2" s="1"/>
  <c r="D2557" i="2"/>
  <c r="G2558" i="2"/>
  <c r="E2559" i="2" s="1"/>
  <c r="K2558" i="2" l="1"/>
  <c r="I2559" i="2" s="1"/>
  <c r="D2558" i="2"/>
  <c r="G2559" i="2"/>
  <c r="E2560" i="2" s="1"/>
  <c r="K2559" i="2" l="1"/>
  <c r="I2560" i="2" s="1"/>
  <c r="D2559" i="2"/>
  <c r="G2560" i="2"/>
  <c r="E2561" i="2" s="1"/>
  <c r="K2560" i="2" l="1"/>
  <c r="I2561" i="2" s="1"/>
  <c r="D2560" i="2"/>
  <c r="G2561" i="2"/>
  <c r="E2562" i="2" s="1"/>
  <c r="K2561" i="2" l="1"/>
  <c r="I2562" i="2" s="1"/>
  <c r="D2561" i="2"/>
  <c r="G2562" i="2"/>
  <c r="E2563" i="2" s="1"/>
  <c r="K2562" i="2" l="1"/>
  <c r="I2563" i="2" s="1"/>
  <c r="D2562" i="2"/>
  <c r="G2563" i="2"/>
  <c r="E2564" i="2" s="1"/>
  <c r="K2563" i="2" l="1"/>
  <c r="I2564" i="2" s="1"/>
  <c r="D2563" i="2"/>
  <c r="G2564" i="2"/>
  <c r="E2565" i="2" s="1"/>
  <c r="K2564" i="2" l="1"/>
  <c r="I2565" i="2" s="1"/>
  <c r="D2564" i="2"/>
  <c r="G2565" i="2"/>
  <c r="E2566" i="2" s="1"/>
  <c r="G2566" i="2" l="1"/>
  <c r="E2567" i="2" s="1"/>
  <c r="K2565" i="2"/>
  <c r="I2566" i="2" s="1"/>
  <c r="D2565" i="2"/>
  <c r="K2566" i="2" l="1"/>
  <c r="I2567" i="2" s="1"/>
  <c r="D2566" i="2"/>
  <c r="G2567" i="2"/>
  <c r="E2568" i="2" s="1"/>
  <c r="K2567" i="2" l="1"/>
  <c r="I2568" i="2" s="1"/>
  <c r="D2567" i="2"/>
  <c r="G2568" i="2"/>
  <c r="E2569" i="2" s="1"/>
  <c r="K2568" i="2" l="1"/>
  <c r="I2569" i="2" s="1"/>
  <c r="D2568" i="2"/>
  <c r="G2569" i="2"/>
  <c r="E2570" i="2" s="1"/>
  <c r="G2570" i="2" l="1"/>
  <c r="E2571" i="2" s="1"/>
  <c r="K2569" i="2"/>
  <c r="I2570" i="2" s="1"/>
  <c r="D2569" i="2"/>
  <c r="K2570" i="2" l="1"/>
  <c r="I2571" i="2" s="1"/>
  <c r="D2570" i="2"/>
  <c r="G2571" i="2"/>
  <c r="E2572" i="2" s="1"/>
  <c r="D2571" i="2" l="1"/>
  <c r="G2572" i="2"/>
  <c r="E2573" i="2" s="1"/>
  <c r="K2571" i="2"/>
  <c r="I2572" i="2" s="1"/>
  <c r="K2572" i="2" l="1"/>
  <c r="I2573" i="2" s="1"/>
  <c r="D2572" i="2"/>
  <c r="G2573" i="2"/>
  <c r="E2574" i="2" s="1"/>
  <c r="D2573" i="2" l="1"/>
  <c r="G2574" i="2"/>
  <c r="E2575" i="2" s="1"/>
  <c r="K2573" i="2"/>
  <c r="I2574" i="2" s="1"/>
  <c r="K2574" i="2" l="1"/>
  <c r="I2575" i="2" s="1"/>
  <c r="D2574" i="2"/>
  <c r="G2575" i="2"/>
  <c r="E2576" i="2" s="1"/>
  <c r="K2575" i="2" l="1"/>
  <c r="I2576" i="2" s="1"/>
  <c r="D2575" i="2"/>
  <c r="G2576" i="2"/>
  <c r="E2577" i="2" s="1"/>
  <c r="K2576" i="2" l="1"/>
  <c r="I2577" i="2" s="1"/>
  <c r="D2576" i="2"/>
  <c r="G2577" i="2"/>
  <c r="E2578" i="2" s="1"/>
  <c r="K2577" i="2" l="1"/>
  <c r="I2578" i="2" s="1"/>
  <c r="D2577" i="2"/>
  <c r="G2578" i="2"/>
  <c r="E2579" i="2" s="1"/>
  <c r="K2578" i="2" l="1"/>
  <c r="I2579" i="2" s="1"/>
  <c r="D2578" i="2"/>
  <c r="G2579" i="2"/>
  <c r="E2580" i="2" s="1"/>
  <c r="K2579" i="2" l="1"/>
  <c r="I2580" i="2" s="1"/>
  <c r="D2579" i="2"/>
  <c r="G2580" i="2"/>
  <c r="E2581" i="2" s="1"/>
  <c r="K2580" i="2" l="1"/>
  <c r="I2581" i="2" s="1"/>
  <c r="D2580" i="2"/>
  <c r="G2581" i="2"/>
  <c r="E2582" i="2" s="1"/>
  <c r="D2581" i="2" l="1"/>
  <c r="G2582" i="2"/>
  <c r="E2583" i="2" s="1"/>
  <c r="K2581" i="2"/>
  <c r="I2582" i="2" s="1"/>
  <c r="K2582" i="2" l="1"/>
  <c r="I2583" i="2" s="1"/>
  <c r="D2582" i="2"/>
  <c r="G2583" i="2"/>
  <c r="E2584" i="2" s="1"/>
  <c r="K2583" i="2" l="1"/>
  <c r="I2584" i="2" s="1"/>
  <c r="D2583" i="2"/>
  <c r="G2584" i="2"/>
  <c r="E2585" i="2" s="1"/>
  <c r="K2584" i="2" l="1"/>
  <c r="I2585" i="2" s="1"/>
  <c r="D2585" i="2" s="1"/>
  <c r="D2584" i="2"/>
  <c r="G2585" i="2"/>
  <c r="E2586" i="2" s="1"/>
  <c r="G2586" i="2" l="1"/>
  <c r="E2587" i="2" s="1"/>
  <c r="K2585" i="2"/>
  <c r="I2586" i="2" s="1"/>
  <c r="K2586" i="2" l="1"/>
  <c r="I2587" i="2" s="1"/>
  <c r="D2587" i="2" s="1"/>
  <c r="D2586" i="2"/>
  <c r="G2587" i="2"/>
  <c r="E2588" i="2" s="1"/>
  <c r="G2588" i="2" l="1"/>
  <c r="E2589" i="2" s="1"/>
  <c r="K2587" i="2"/>
  <c r="I2588" i="2" s="1"/>
  <c r="K2588" i="2" l="1"/>
  <c r="I2589" i="2" s="1"/>
  <c r="D2588" i="2"/>
  <c r="G2589" i="2"/>
  <c r="E2590" i="2" s="1"/>
  <c r="G2590" i="2" l="1"/>
  <c r="E2591" i="2" s="1"/>
  <c r="K2589" i="2"/>
  <c r="I2590" i="2" s="1"/>
  <c r="D2589" i="2"/>
  <c r="K2590" i="2" l="1"/>
  <c r="I2591" i="2" s="1"/>
  <c r="D2590" i="2"/>
  <c r="G2591" i="2"/>
  <c r="E2592" i="2" s="1"/>
  <c r="K2591" i="2" l="1"/>
  <c r="I2592" i="2" s="1"/>
  <c r="D2591" i="2"/>
  <c r="G2592" i="2"/>
  <c r="E2593" i="2" s="1"/>
  <c r="K2592" i="2" l="1"/>
  <c r="I2593" i="2" s="1"/>
  <c r="D2592" i="2"/>
  <c r="G2593" i="2"/>
  <c r="E2594" i="2" s="1"/>
  <c r="G2594" i="2" l="1"/>
  <c r="E2595" i="2" s="1"/>
  <c r="K2593" i="2"/>
  <c r="I2594" i="2" s="1"/>
  <c r="D2593" i="2"/>
  <c r="K2594" i="2" l="1"/>
  <c r="I2595" i="2" s="1"/>
  <c r="D2594" i="2"/>
  <c r="G2595" i="2"/>
  <c r="E2596" i="2" s="1"/>
  <c r="K2595" i="2" l="1"/>
  <c r="I2596" i="2" s="1"/>
  <c r="D2595" i="2"/>
  <c r="G2596" i="2"/>
  <c r="E2597" i="2" s="1"/>
  <c r="K2596" i="2" l="1"/>
  <c r="I2597" i="2" s="1"/>
  <c r="D2596" i="2"/>
  <c r="G2597" i="2"/>
  <c r="E2598" i="2" s="1"/>
  <c r="K2597" i="2" l="1"/>
  <c r="I2598" i="2" s="1"/>
  <c r="D2597" i="2"/>
  <c r="G2598" i="2"/>
  <c r="E2599" i="2" s="1"/>
  <c r="K2598" i="2" l="1"/>
  <c r="I2599" i="2" s="1"/>
  <c r="D2598" i="2"/>
  <c r="G2599" i="2"/>
  <c r="E2600" i="2" s="1"/>
  <c r="K2599" i="2" l="1"/>
  <c r="I2600" i="2" s="1"/>
  <c r="D2599" i="2"/>
  <c r="G2600" i="2"/>
  <c r="E2601" i="2" s="1"/>
  <c r="K2600" i="2" l="1"/>
  <c r="I2601" i="2" s="1"/>
  <c r="D2600" i="2"/>
  <c r="G2601" i="2"/>
  <c r="E2602" i="2" s="1"/>
  <c r="K2601" i="2" l="1"/>
  <c r="I2602" i="2" s="1"/>
  <c r="D2601" i="2"/>
  <c r="G2602" i="2"/>
  <c r="E2603" i="2" s="1"/>
  <c r="K2602" i="2" l="1"/>
  <c r="I2603" i="2" s="1"/>
  <c r="D2602" i="2"/>
  <c r="G2603" i="2"/>
  <c r="E2604" i="2" s="1"/>
  <c r="K2603" i="2" l="1"/>
  <c r="I2604" i="2" s="1"/>
  <c r="D2603" i="2"/>
  <c r="G2604" i="2"/>
  <c r="E2605" i="2" s="1"/>
  <c r="K2604" i="2" l="1"/>
  <c r="I2605" i="2" s="1"/>
  <c r="D2604" i="2"/>
  <c r="G2605" i="2"/>
  <c r="E2606" i="2" s="1"/>
  <c r="K2605" i="2" l="1"/>
  <c r="I2606" i="2" s="1"/>
  <c r="D2605" i="2"/>
  <c r="G2606" i="2"/>
  <c r="E2607" i="2" s="1"/>
  <c r="K2606" i="2" l="1"/>
  <c r="I2607" i="2" s="1"/>
  <c r="D2606" i="2"/>
  <c r="G2607" i="2"/>
  <c r="E2608" i="2" s="1"/>
  <c r="K2607" i="2" l="1"/>
  <c r="I2608" i="2" s="1"/>
  <c r="D2607" i="2"/>
  <c r="G2608" i="2"/>
  <c r="E2609" i="2" s="1"/>
  <c r="K2608" i="2" l="1"/>
  <c r="I2609" i="2" s="1"/>
  <c r="D2609" i="2" s="1"/>
  <c r="D2608" i="2"/>
  <c r="G2609" i="2"/>
  <c r="E2610" i="2" s="1"/>
  <c r="G2610" i="2" l="1"/>
  <c r="E2611" i="2" s="1"/>
  <c r="K2609" i="2"/>
  <c r="I2610" i="2" s="1"/>
  <c r="K2610" i="2" l="1"/>
  <c r="I2611" i="2" s="1"/>
  <c r="D2610" i="2"/>
  <c r="G2611" i="2"/>
  <c r="E2612" i="2" s="1"/>
  <c r="K2611" i="2" l="1"/>
  <c r="I2612" i="2" s="1"/>
  <c r="D2611" i="2"/>
  <c r="G2612" i="2"/>
  <c r="E2613" i="2" s="1"/>
  <c r="K2612" i="2" l="1"/>
  <c r="I2613" i="2" s="1"/>
  <c r="D2613" i="2" s="1"/>
  <c r="D2612" i="2"/>
  <c r="G2613" i="2"/>
  <c r="E2614" i="2" s="1"/>
  <c r="G2614" i="2" l="1"/>
  <c r="E2615" i="2" s="1"/>
  <c r="K2613" i="2"/>
  <c r="I2614" i="2" s="1"/>
  <c r="K2614" i="2" l="1"/>
  <c r="I2615" i="2" s="1"/>
  <c r="D2614" i="2"/>
  <c r="G2615" i="2"/>
  <c r="E2616" i="2" s="1"/>
  <c r="G2616" i="2" l="1"/>
  <c r="E2617" i="2" s="1"/>
  <c r="K2615" i="2"/>
  <c r="I2616" i="2" s="1"/>
  <c r="D2615" i="2"/>
  <c r="K2616" i="2" l="1"/>
  <c r="I2617" i="2" s="1"/>
  <c r="D2616" i="2"/>
  <c r="G2617" i="2"/>
  <c r="E2618" i="2" s="1"/>
  <c r="K2617" i="2" l="1"/>
  <c r="I2618" i="2" s="1"/>
  <c r="D2617" i="2"/>
  <c r="G2618" i="2"/>
  <c r="E2619" i="2" s="1"/>
  <c r="K2618" i="2" l="1"/>
  <c r="I2619" i="2" s="1"/>
  <c r="D2618" i="2"/>
  <c r="G2619" i="2"/>
  <c r="E2620" i="2" s="1"/>
  <c r="K2619" i="2" l="1"/>
  <c r="I2620" i="2" s="1"/>
  <c r="D2619" i="2"/>
  <c r="G2620" i="2"/>
  <c r="E2621" i="2" s="1"/>
  <c r="D2620" i="2" l="1"/>
  <c r="G2621" i="2"/>
  <c r="E2622" i="2" s="1"/>
  <c r="K2620" i="2"/>
  <c r="I2621" i="2" s="1"/>
  <c r="K2621" i="2" l="1"/>
  <c r="I2622" i="2" s="1"/>
  <c r="D2621" i="2"/>
  <c r="G2622" i="2"/>
  <c r="E2623" i="2" s="1"/>
  <c r="K2622" i="2" l="1"/>
  <c r="I2623" i="2" s="1"/>
  <c r="D2622" i="2"/>
  <c r="G2623" i="2"/>
  <c r="E2624" i="2" s="1"/>
  <c r="K2623" i="2" l="1"/>
  <c r="I2624" i="2" s="1"/>
  <c r="D2623" i="2"/>
  <c r="G2624" i="2"/>
  <c r="E2625" i="2" s="1"/>
  <c r="K2624" i="2" l="1"/>
  <c r="I2625" i="2" s="1"/>
  <c r="D2624" i="2"/>
  <c r="G2625" i="2"/>
  <c r="E2626" i="2" s="1"/>
  <c r="K2625" i="2" l="1"/>
  <c r="I2626" i="2" s="1"/>
  <c r="D2625" i="2"/>
  <c r="G2626" i="2"/>
  <c r="E2627" i="2" s="1"/>
  <c r="K2626" i="2" l="1"/>
  <c r="I2627" i="2" s="1"/>
  <c r="D2627" i="2" s="1"/>
  <c r="D2626" i="2"/>
  <c r="G2627" i="2"/>
  <c r="E2628" i="2" s="1"/>
  <c r="G2628" i="2" l="1"/>
  <c r="E2629" i="2" s="1"/>
  <c r="K2627" i="2"/>
  <c r="I2628" i="2" s="1"/>
  <c r="K2628" i="2" l="1"/>
  <c r="I2629" i="2" s="1"/>
  <c r="D2628" i="2"/>
  <c r="G2629" i="2"/>
  <c r="E2630" i="2" s="1"/>
  <c r="G2630" i="2" l="1"/>
  <c r="E2631" i="2" s="1"/>
  <c r="K2629" i="2"/>
  <c r="I2630" i="2" s="1"/>
  <c r="D2629" i="2"/>
  <c r="K2630" i="2" l="1"/>
  <c r="I2631" i="2" s="1"/>
  <c r="D2630" i="2"/>
  <c r="G2631" i="2"/>
  <c r="E2632" i="2" s="1"/>
  <c r="K2631" i="2" l="1"/>
  <c r="I2632" i="2" s="1"/>
  <c r="D2631" i="2"/>
  <c r="G2632" i="2"/>
  <c r="E2633" i="2" s="1"/>
  <c r="K2632" i="2" l="1"/>
  <c r="I2633" i="2" s="1"/>
  <c r="D2632" i="2"/>
  <c r="G2633" i="2"/>
  <c r="E2634" i="2" s="1"/>
  <c r="D2633" i="2" l="1"/>
  <c r="G2634" i="2"/>
  <c r="E2635" i="2" s="1"/>
  <c r="K2633" i="2"/>
  <c r="I2634" i="2" s="1"/>
  <c r="K2634" i="2" l="1"/>
  <c r="I2635" i="2" s="1"/>
  <c r="D2634" i="2"/>
  <c r="G2635" i="2"/>
  <c r="E2636" i="2" s="1"/>
  <c r="K2635" i="2" l="1"/>
  <c r="I2636" i="2" s="1"/>
  <c r="D2635" i="2"/>
  <c r="G2636" i="2"/>
  <c r="E2637" i="2" s="1"/>
  <c r="D2636" i="2" l="1"/>
  <c r="G2637" i="2"/>
  <c r="E2638" i="2" s="1"/>
  <c r="K2636" i="2"/>
  <c r="I2637" i="2" s="1"/>
  <c r="K2637" i="2" l="1"/>
  <c r="I2638" i="2" s="1"/>
  <c r="D2637" i="2"/>
  <c r="G2638" i="2"/>
  <c r="E2639" i="2" s="1"/>
  <c r="K2638" i="2" l="1"/>
  <c r="I2639" i="2" s="1"/>
  <c r="D2638" i="2"/>
  <c r="G2639" i="2"/>
  <c r="E2640" i="2" s="1"/>
  <c r="D2639" i="2" l="1"/>
  <c r="G2640" i="2"/>
  <c r="E2641" i="2" s="1"/>
  <c r="K2639" i="2"/>
  <c r="I2640" i="2" s="1"/>
  <c r="K2640" i="2" l="1"/>
  <c r="I2641" i="2" s="1"/>
  <c r="D2640" i="2"/>
  <c r="G2641" i="2"/>
  <c r="E2642" i="2" s="1"/>
  <c r="K2641" i="2" l="1"/>
  <c r="I2642" i="2" s="1"/>
  <c r="D2641" i="2"/>
  <c r="G2642" i="2"/>
  <c r="E2643" i="2" s="1"/>
  <c r="K2642" i="2" l="1"/>
  <c r="I2643" i="2" s="1"/>
  <c r="D2642" i="2"/>
  <c r="G2643" i="2"/>
  <c r="E2644" i="2" s="1"/>
  <c r="D2643" i="2" l="1"/>
  <c r="G2644" i="2"/>
  <c r="E2645" i="2" s="1"/>
  <c r="K2643" i="2"/>
  <c r="I2644" i="2" s="1"/>
  <c r="K2644" i="2" l="1"/>
  <c r="I2645" i="2" s="1"/>
  <c r="D2644" i="2"/>
  <c r="G2645" i="2"/>
  <c r="E2646" i="2" s="1"/>
  <c r="G2646" i="2" l="1"/>
  <c r="E2647" i="2" s="1"/>
  <c r="K2645" i="2"/>
  <c r="I2646" i="2" s="1"/>
  <c r="D2645" i="2"/>
  <c r="K2646" i="2" l="1"/>
  <c r="I2647" i="2" s="1"/>
  <c r="D2646" i="2"/>
  <c r="G2647" i="2"/>
  <c r="E2648" i="2" s="1"/>
  <c r="K2647" i="2" l="1"/>
  <c r="I2648" i="2" s="1"/>
  <c r="D2647" i="2"/>
  <c r="G2648" i="2"/>
  <c r="E2649" i="2" s="1"/>
  <c r="K2648" i="2" l="1"/>
  <c r="I2649" i="2" s="1"/>
  <c r="D2648" i="2"/>
  <c r="G2649" i="2"/>
  <c r="E2650" i="2" s="1"/>
  <c r="K2649" i="2" l="1"/>
  <c r="I2650" i="2" s="1"/>
  <c r="D2649" i="2"/>
  <c r="G2650" i="2"/>
  <c r="E2651" i="2" s="1"/>
  <c r="K2650" i="2" l="1"/>
  <c r="I2651" i="2" s="1"/>
  <c r="D2650" i="2"/>
  <c r="G2651" i="2"/>
  <c r="E2652" i="2" s="1"/>
  <c r="K2651" i="2" l="1"/>
  <c r="I2652" i="2" s="1"/>
  <c r="D2651" i="2"/>
  <c r="G2652" i="2"/>
  <c r="E2653" i="2" s="1"/>
  <c r="K2652" i="2" l="1"/>
  <c r="I2653" i="2" s="1"/>
  <c r="D2652" i="2"/>
  <c r="G2653" i="2"/>
  <c r="E2654" i="2" s="1"/>
  <c r="K2653" i="2" l="1"/>
  <c r="I2654" i="2" s="1"/>
  <c r="D2653" i="2"/>
  <c r="G2654" i="2"/>
  <c r="E2655" i="2" s="1"/>
  <c r="K2654" i="2" l="1"/>
  <c r="I2655" i="2" s="1"/>
  <c r="D2655" i="2" s="1"/>
  <c r="D2654" i="2"/>
  <c r="G2655" i="2"/>
  <c r="E2656" i="2" s="1"/>
  <c r="G2656" i="2" l="1"/>
  <c r="E2657" i="2" s="1"/>
  <c r="K2655" i="2"/>
  <c r="I2656" i="2" s="1"/>
  <c r="K2656" i="2" l="1"/>
  <c r="I2657" i="2" s="1"/>
  <c r="D2656" i="2"/>
  <c r="G2657" i="2"/>
  <c r="E2658" i="2" s="1"/>
  <c r="K2657" i="2" l="1"/>
  <c r="I2658" i="2" s="1"/>
  <c r="D2657" i="2"/>
  <c r="G2658" i="2"/>
  <c r="E2659" i="2" s="1"/>
  <c r="D2658" i="2" l="1"/>
  <c r="G2659" i="2"/>
  <c r="E2660" i="2" s="1"/>
  <c r="K2658" i="2"/>
  <c r="I2659" i="2" s="1"/>
  <c r="K2659" i="2" l="1"/>
  <c r="I2660" i="2" s="1"/>
  <c r="D2659" i="2"/>
  <c r="G2660" i="2"/>
  <c r="E2661" i="2" s="1"/>
  <c r="D2660" i="2" l="1"/>
  <c r="G2661" i="2"/>
  <c r="E2662" i="2" s="1"/>
  <c r="K2660" i="2"/>
  <c r="I2661" i="2" s="1"/>
  <c r="D2661" i="2" s="1"/>
  <c r="G2662" i="2" l="1"/>
  <c r="E2663" i="2" s="1"/>
  <c r="K2661" i="2"/>
  <c r="I2662" i="2" s="1"/>
  <c r="K2662" i="2" l="1"/>
  <c r="I2663" i="2" s="1"/>
  <c r="D2662" i="2"/>
  <c r="G2663" i="2"/>
  <c r="E2664" i="2" s="1"/>
  <c r="K2663" i="2" l="1"/>
  <c r="I2664" i="2" s="1"/>
  <c r="D2663" i="2"/>
  <c r="G2664" i="2"/>
  <c r="E2665" i="2" s="1"/>
  <c r="K2664" i="2" l="1"/>
  <c r="I2665" i="2" s="1"/>
  <c r="D2665" i="2" s="1"/>
  <c r="D2664" i="2"/>
  <c r="G2665" i="2"/>
  <c r="E2666" i="2" s="1"/>
  <c r="G2666" i="2" l="1"/>
  <c r="E2667" i="2" s="1"/>
  <c r="K2665" i="2"/>
  <c r="I2666" i="2" s="1"/>
  <c r="K2666" i="2" l="1"/>
  <c r="I2667" i="2" s="1"/>
  <c r="D2666" i="2"/>
  <c r="G2667" i="2"/>
  <c r="E2668" i="2" s="1"/>
  <c r="K2667" i="2" l="1"/>
  <c r="I2668" i="2" s="1"/>
  <c r="D2667" i="2"/>
  <c r="G2668" i="2"/>
  <c r="E2669" i="2" s="1"/>
  <c r="K2668" i="2" l="1"/>
  <c r="I2669" i="2" s="1"/>
  <c r="D2668" i="2"/>
  <c r="G2669" i="2"/>
  <c r="E2670" i="2" s="1"/>
  <c r="K2669" i="2" l="1"/>
  <c r="I2670" i="2" s="1"/>
  <c r="D2669" i="2"/>
  <c r="G2670" i="2"/>
  <c r="E2671" i="2" s="1"/>
  <c r="K2670" i="2" l="1"/>
  <c r="I2671" i="2" s="1"/>
  <c r="D2670" i="2"/>
  <c r="G2671" i="2"/>
  <c r="E2672" i="2" s="1"/>
  <c r="K2671" i="2" l="1"/>
  <c r="I2672" i="2" s="1"/>
  <c r="D2671" i="2"/>
  <c r="G2672" i="2"/>
  <c r="E2673" i="2" s="1"/>
  <c r="K2672" i="2" l="1"/>
  <c r="I2673" i="2" s="1"/>
  <c r="D2672" i="2"/>
  <c r="G2673" i="2"/>
  <c r="E2674" i="2" s="1"/>
  <c r="K2673" i="2" l="1"/>
  <c r="I2674" i="2" s="1"/>
  <c r="D2673" i="2"/>
  <c r="G2674" i="2"/>
  <c r="E2675" i="2" s="1"/>
  <c r="K2674" i="2" l="1"/>
  <c r="I2675" i="2" s="1"/>
  <c r="D2674" i="2"/>
  <c r="G2675" i="2"/>
  <c r="E2676" i="2" s="1"/>
  <c r="K2675" i="2" l="1"/>
  <c r="I2676" i="2" s="1"/>
  <c r="D2675" i="2"/>
  <c r="G2676" i="2"/>
  <c r="E2677" i="2" s="1"/>
  <c r="K2676" i="2" l="1"/>
  <c r="I2677" i="2" s="1"/>
  <c r="D2676" i="2"/>
  <c r="G2677" i="2"/>
  <c r="E2678" i="2" s="1"/>
  <c r="D2677" i="2" l="1"/>
  <c r="G2678" i="2"/>
  <c r="E2679" i="2" s="1"/>
  <c r="K2677" i="2"/>
  <c r="I2678" i="2" s="1"/>
  <c r="K2678" i="2" l="1"/>
  <c r="I2679" i="2" s="1"/>
  <c r="D2678" i="2"/>
  <c r="G2679" i="2"/>
  <c r="E2680" i="2" s="1"/>
  <c r="K2679" i="2" l="1"/>
  <c r="I2680" i="2" s="1"/>
  <c r="D2679" i="2"/>
  <c r="G2680" i="2"/>
  <c r="E2681" i="2" s="1"/>
  <c r="K2680" i="2" l="1"/>
  <c r="I2681" i="2" s="1"/>
  <c r="D2680" i="2"/>
  <c r="G2681" i="2"/>
  <c r="E2682" i="2" s="1"/>
  <c r="K2681" i="2" l="1"/>
  <c r="I2682" i="2" s="1"/>
  <c r="D2681" i="2"/>
  <c r="G2682" i="2"/>
  <c r="E2683" i="2" s="1"/>
  <c r="K2682" i="2" l="1"/>
  <c r="I2683" i="2" s="1"/>
  <c r="D2682" i="2"/>
  <c r="G2683" i="2"/>
  <c r="E2684" i="2" s="1"/>
  <c r="K2683" i="2" l="1"/>
  <c r="I2684" i="2" s="1"/>
  <c r="D2683" i="2"/>
  <c r="G2684" i="2"/>
  <c r="E2685" i="2" s="1"/>
  <c r="K2684" i="2" l="1"/>
  <c r="I2685" i="2" s="1"/>
  <c r="D2684" i="2"/>
  <c r="G2685" i="2"/>
  <c r="E2686" i="2" s="1"/>
  <c r="K2685" i="2" l="1"/>
  <c r="I2686" i="2" s="1"/>
  <c r="D2685" i="2"/>
  <c r="G2686" i="2"/>
  <c r="E2687" i="2" s="1"/>
  <c r="K2686" i="2" l="1"/>
  <c r="I2687" i="2" s="1"/>
  <c r="D2686" i="2"/>
  <c r="G2687" i="2"/>
  <c r="E2688" i="2" s="1"/>
  <c r="K2687" i="2" l="1"/>
  <c r="I2688" i="2" s="1"/>
  <c r="D2687" i="2"/>
  <c r="G2688" i="2"/>
  <c r="E2689" i="2" s="1"/>
  <c r="K2688" i="2" l="1"/>
  <c r="I2689" i="2" s="1"/>
  <c r="D2688" i="2"/>
  <c r="G2689" i="2"/>
  <c r="E2690" i="2" s="1"/>
  <c r="K2689" i="2" l="1"/>
  <c r="I2690" i="2" s="1"/>
  <c r="D2689" i="2"/>
  <c r="G2690" i="2"/>
  <c r="E2691" i="2" s="1"/>
  <c r="K2690" i="2" l="1"/>
  <c r="I2691" i="2" s="1"/>
  <c r="D2690" i="2"/>
  <c r="G2691" i="2"/>
  <c r="E2692" i="2" s="1"/>
  <c r="D2691" i="2" l="1"/>
  <c r="G2692" i="2"/>
  <c r="E2693" i="2" s="1"/>
  <c r="K2691" i="2"/>
  <c r="I2692" i="2" s="1"/>
  <c r="K2692" i="2" l="1"/>
  <c r="I2693" i="2" s="1"/>
  <c r="D2692" i="2"/>
  <c r="G2693" i="2"/>
  <c r="E2694" i="2" s="1"/>
  <c r="K2693" i="2" l="1"/>
  <c r="I2694" i="2" s="1"/>
  <c r="D2693" i="2"/>
  <c r="G2694" i="2"/>
  <c r="E2695" i="2" s="1"/>
  <c r="K2694" i="2" l="1"/>
  <c r="I2695" i="2" s="1"/>
  <c r="D2694" i="2"/>
  <c r="G2695" i="2"/>
  <c r="E2696" i="2" s="1"/>
  <c r="K2695" i="2" l="1"/>
  <c r="I2696" i="2" s="1"/>
  <c r="D2695" i="2"/>
  <c r="G2696" i="2"/>
  <c r="E2697" i="2" s="1"/>
  <c r="K2696" i="2" l="1"/>
  <c r="I2697" i="2" s="1"/>
  <c r="D2696" i="2"/>
  <c r="G2697" i="2"/>
  <c r="E2698" i="2" s="1"/>
  <c r="K2697" i="2" l="1"/>
  <c r="I2698" i="2" s="1"/>
  <c r="D2697" i="2"/>
  <c r="G2698" i="2"/>
  <c r="E2699" i="2" s="1"/>
  <c r="K2698" i="2" l="1"/>
  <c r="I2699" i="2" s="1"/>
  <c r="D2698" i="2"/>
  <c r="G2699" i="2"/>
  <c r="E2700" i="2" s="1"/>
  <c r="G2700" i="2" l="1"/>
  <c r="E2701" i="2" s="1"/>
  <c r="K2699" i="2"/>
  <c r="I2700" i="2" s="1"/>
  <c r="D2699" i="2"/>
  <c r="K2700" i="2" l="1"/>
  <c r="I2701" i="2" s="1"/>
  <c r="D2700" i="2"/>
  <c r="G2701" i="2"/>
  <c r="E2702" i="2" s="1"/>
  <c r="K2701" i="2" l="1"/>
  <c r="I2702" i="2" s="1"/>
  <c r="D2701" i="2"/>
  <c r="G2702" i="2"/>
  <c r="E2703" i="2" s="1"/>
  <c r="K2702" i="2" l="1"/>
  <c r="I2703" i="2" s="1"/>
  <c r="D2702" i="2"/>
  <c r="G2703" i="2"/>
  <c r="E2704" i="2" s="1"/>
  <c r="K2703" i="2" l="1"/>
  <c r="I2704" i="2" s="1"/>
  <c r="D2704" i="2" s="1"/>
  <c r="D2703" i="2"/>
  <c r="G2704" i="2"/>
  <c r="E2705" i="2" s="1"/>
  <c r="G2705" i="2" l="1"/>
  <c r="E2706" i="2" s="1"/>
  <c r="K2704" i="2"/>
  <c r="I2705" i="2" s="1"/>
  <c r="D2705" i="2" s="1"/>
  <c r="K2705" i="2" l="1"/>
  <c r="I2706" i="2" s="1"/>
  <c r="G2706" i="2"/>
  <c r="E2707" i="2" s="1"/>
  <c r="G2707" i="2" l="1"/>
  <c r="E2708" i="2" s="1"/>
  <c r="K2706" i="2"/>
  <c r="I2707" i="2" s="1"/>
  <c r="D2706" i="2"/>
  <c r="K2707" i="2" l="1"/>
  <c r="I2708" i="2" s="1"/>
  <c r="D2707" i="2"/>
  <c r="G2708" i="2"/>
  <c r="E2709" i="2" s="1"/>
  <c r="D2708" i="2" l="1"/>
  <c r="G2709" i="2"/>
  <c r="E2710" i="2" s="1"/>
  <c r="K2708" i="2"/>
  <c r="I2709" i="2" s="1"/>
  <c r="K2709" i="2" l="1"/>
  <c r="I2710" i="2" s="1"/>
  <c r="D2709" i="2"/>
  <c r="G2710" i="2"/>
  <c r="E2711" i="2" s="1"/>
  <c r="K2710" i="2" l="1"/>
  <c r="I2711" i="2" s="1"/>
  <c r="D2710" i="2"/>
  <c r="G2711" i="2"/>
  <c r="E2712" i="2" s="1"/>
  <c r="K2711" i="2" l="1"/>
  <c r="I2712" i="2" s="1"/>
  <c r="D2711" i="2"/>
  <c r="G2712" i="2"/>
  <c r="E2713" i="2" s="1"/>
  <c r="K2712" i="2" l="1"/>
  <c r="I2713" i="2" s="1"/>
  <c r="D2712" i="2"/>
  <c r="G2713" i="2"/>
  <c r="E2714" i="2" s="1"/>
  <c r="K2713" i="2" l="1"/>
  <c r="I2714" i="2" s="1"/>
  <c r="D2713" i="2"/>
  <c r="G2714" i="2"/>
  <c r="E2715" i="2" s="1"/>
  <c r="K2714" i="2" l="1"/>
  <c r="I2715" i="2" s="1"/>
  <c r="D2714" i="2"/>
  <c r="G2715" i="2"/>
  <c r="E2716" i="2" s="1"/>
  <c r="D2715" i="2" l="1"/>
  <c r="G2716" i="2"/>
  <c r="E2717" i="2" s="1"/>
  <c r="K2715" i="2"/>
  <c r="I2716" i="2" s="1"/>
  <c r="K2716" i="2" l="1"/>
  <c r="I2717" i="2" s="1"/>
  <c r="D2716" i="2"/>
  <c r="G2717" i="2"/>
  <c r="E2718" i="2" s="1"/>
  <c r="K2717" i="2" l="1"/>
  <c r="I2718" i="2" s="1"/>
  <c r="D2717" i="2"/>
  <c r="G2718" i="2"/>
  <c r="E2719" i="2" s="1"/>
  <c r="K2718" i="2" l="1"/>
  <c r="I2719" i="2" s="1"/>
  <c r="D2718" i="2"/>
  <c r="G2719" i="2"/>
  <c r="E2720" i="2" s="1"/>
  <c r="K2719" i="2" l="1"/>
  <c r="I2720" i="2" s="1"/>
  <c r="D2719" i="2"/>
  <c r="G2720" i="2"/>
  <c r="E2721" i="2" s="1"/>
  <c r="K2720" i="2" l="1"/>
  <c r="I2721" i="2" s="1"/>
  <c r="D2720" i="2"/>
  <c r="G2721" i="2"/>
  <c r="E2722" i="2" s="1"/>
  <c r="D2721" i="2" l="1"/>
  <c r="G2722" i="2"/>
  <c r="E2723" i="2" s="1"/>
  <c r="K2721" i="2"/>
  <c r="I2722" i="2" s="1"/>
  <c r="G2723" i="2" l="1"/>
  <c r="E2724" i="2" s="1"/>
  <c r="K2722" i="2"/>
  <c r="I2723" i="2" s="1"/>
  <c r="D2722" i="2"/>
  <c r="K2723" i="2" l="1"/>
  <c r="I2724" i="2" s="1"/>
  <c r="D2723" i="2"/>
  <c r="G2724" i="2"/>
  <c r="E2725" i="2" s="1"/>
  <c r="K2724" i="2" l="1"/>
  <c r="I2725" i="2" s="1"/>
  <c r="D2724" i="2"/>
  <c r="G2725" i="2"/>
  <c r="E2726" i="2" s="1"/>
  <c r="K2725" i="2" l="1"/>
  <c r="I2726" i="2" s="1"/>
  <c r="D2725" i="2"/>
  <c r="G2726" i="2"/>
  <c r="E2727" i="2" s="1"/>
  <c r="K2726" i="2" l="1"/>
  <c r="I2727" i="2" s="1"/>
  <c r="D2726" i="2"/>
  <c r="G2727" i="2"/>
  <c r="E2728" i="2" s="1"/>
  <c r="D2727" i="2" l="1"/>
  <c r="G2728" i="2"/>
  <c r="E2729" i="2" s="1"/>
  <c r="K2727" i="2"/>
  <c r="I2728" i="2" s="1"/>
  <c r="K2728" i="2" l="1"/>
  <c r="I2729" i="2" s="1"/>
  <c r="D2728" i="2"/>
  <c r="G2729" i="2"/>
  <c r="E2730" i="2" s="1"/>
  <c r="K2729" i="2" l="1"/>
  <c r="I2730" i="2" s="1"/>
  <c r="D2729" i="2"/>
  <c r="G2730" i="2"/>
  <c r="E2731" i="2" s="1"/>
  <c r="K2730" i="2" l="1"/>
  <c r="I2731" i="2" s="1"/>
  <c r="D2731" i="2" s="1"/>
  <c r="D2730" i="2"/>
  <c r="G2731" i="2"/>
  <c r="E2732" i="2" s="1"/>
  <c r="G2732" i="2" l="1"/>
  <c r="E2733" i="2" s="1"/>
  <c r="K2731" i="2"/>
  <c r="I2732" i="2" s="1"/>
  <c r="G2733" i="2" l="1"/>
  <c r="E2734" i="2" s="1"/>
  <c r="K2732" i="2"/>
  <c r="I2733" i="2" s="1"/>
  <c r="D2732" i="2"/>
  <c r="K2733" i="2" l="1"/>
  <c r="I2734" i="2" s="1"/>
  <c r="D2733" i="2"/>
  <c r="G2734" i="2"/>
  <c r="E2735" i="2" s="1"/>
  <c r="K2734" i="2" l="1"/>
  <c r="I2735" i="2" s="1"/>
  <c r="D2734" i="2"/>
  <c r="G2735" i="2"/>
  <c r="E2736" i="2" s="1"/>
  <c r="K2735" i="2" l="1"/>
  <c r="I2736" i="2" s="1"/>
  <c r="D2735" i="2"/>
  <c r="G2736" i="2"/>
  <c r="E2737" i="2" s="1"/>
  <c r="K2736" i="2" l="1"/>
  <c r="I2737" i="2" s="1"/>
  <c r="D2736" i="2"/>
  <c r="G2737" i="2"/>
  <c r="E2738" i="2" s="1"/>
  <c r="K2737" i="2" l="1"/>
  <c r="I2738" i="2" s="1"/>
  <c r="D2737" i="2"/>
  <c r="G2738" i="2"/>
  <c r="E2739" i="2" s="1"/>
  <c r="K2738" i="2" l="1"/>
  <c r="I2739" i="2" s="1"/>
  <c r="D2738" i="2"/>
  <c r="G2739" i="2"/>
  <c r="E2740" i="2" s="1"/>
  <c r="K2739" i="2" l="1"/>
  <c r="I2740" i="2" s="1"/>
  <c r="D2739" i="2"/>
  <c r="G2740" i="2"/>
  <c r="E2741" i="2" s="1"/>
  <c r="K2740" i="2" l="1"/>
  <c r="I2741" i="2" s="1"/>
  <c r="D2740" i="2"/>
  <c r="G2741" i="2"/>
  <c r="E2742" i="2" s="1"/>
  <c r="K2741" i="2" l="1"/>
  <c r="I2742" i="2" s="1"/>
  <c r="D2741" i="2"/>
  <c r="G2742" i="2"/>
  <c r="E2743" i="2" s="1"/>
  <c r="D2742" i="2" l="1"/>
  <c r="G2743" i="2"/>
  <c r="E2744" i="2" s="1"/>
  <c r="K2742" i="2"/>
  <c r="I2743" i="2" s="1"/>
  <c r="D2743" i="2" s="1"/>
  <c r="K2743" i="2" l="1"/>
  <c r="I2744" i="2" s="1"/>
  <c r="G2744" i="2"/>
  <c r="E2745" i="2" s="1"/>
  <c r="G2745" i="2" l="1"/>
  <c r="E2746" i="2" s="1"/>
  <c r="K2744" i="2"/>
  <c r="I2745" i="2" s="1"/>
  <c r="D2744" i="2"/>
  <c r="D2745" i="2" l="1"/>
  <c r="K2745" i="2"/>
  <c r="I2746" i="2" s="1"/>
  <c r="G2746" i="2"/>
  <c r="E2747" i="2" s="1"/>
  <c r="G2747" i="2" l="1"/>
  <c r="E2748" i="2" s="1"/>
  <c r="K2746" i="2"/>
  <c r="I2747" i="2" s="1"/>
  <c r="D2746" i="2"/>
  <c r="K2747" i="2" l="1"/>
  <c r="I2748" i="2" s="1"/>
  <c r="D2747" i="2"/>
  <c r="G2748" i="2"/>
  <c r="E2749" i="2" s="1"/>
  <c r="K2748" i="2" l="1"/>
  <c r="I2749" i="2" s="1"/>
  <c r="D2748" i="2"/>
  <c r="G2749" i="2"/>
  <c r="E2750" i="2" s="1"/>
  <c r="K2749" i="2" l="1"/>
  <c r="I2750" i="2" s="1"/>
  <c r="D2750" i="2" s="1"/>
  <c r="D2749" i="2"/>
  <c r="G2750" i="2"/>
  <c r="E2751" i="2" s="1"/>
  <c r="G2751" i="2" l="1"/>
  <c r="E2752" i="2" s="1"/>
  <c r="K2750" i="2"/>
  <c r="I2751" i="2" s="1"/>
  <c r="K2751" i="2" l="1"/>
  <c r="I2752" i="2" s="1"/>
  <c r="D2751" i="2"/>
  <c r="G2752" i="2"/>
  <c r="E2753" i="2" s="1"/>
  <c r="D2752" i="2" l="1"/>
  <c r="G2753" i="2"/>
  <c r="E2754" i="2" s="1"/>
  <c r="K2752" i="2"/>
  <c r="I2753" i="2" s="1"/>
  <c r="K2753" i="2" l="1"/>
  <c r="I2754" i="2" s="1"/>
  <c r="D2753" i="2"/>
  <c r="G2754" i="2"/>
  <c r="E2755" i="2" s="1"/>
  <c r="K2754" i="2" l="1"/>
  <c r="I2755" i="2" s="1"/>
  <c r="D2755" i="2" s="1"/>
  <c r="D2754" i="2"/>
  <c r="G2755" i="2"/>
  <c r="E2756" i="2" s="1"/>
  <c r="G2756" i="2" l="1"/>
  <c r="E2757" i="2" s="1"/>
  <c r="K2755" i="2"/>
  <c r="I2756" i="2" s="1"/>
  <c r="K2756" i="2" l="1"/>
  <c r="I2757" i="2" s="1"/>
  <c r="D2757" i="2" s="1"/>
  <c r="D2756" i="2"/>
  <c r="G2757" i="2"/>
  <c r="E2758" i="2" s="1"/>
  <c r="G2758" i="2" l="1"/>
  <c r="E2759" i="2" s="1"/>
  <c r="K2757" i="2"/>
  <c r="I2758" i="2" s="1"/>
  <c r="K2758" i="2" l="1"/>
  <c r="I2759" i="2" s="1"/>
  <c r="D2759" i="2" s="1"/>
  <c r="D2758" i="2"/>
  <c r="G2759" i="2"/>
  <c r="E2760" i="2" s="1"/>
  <c r="G2760" i="2" l="1"/>
  <c r="E2761" i="2" s="1"/>
  <c r="K2759" i="2"/>
  <c r="I2760" i="2" s="1"/>
  <c r="K2760" i="2" l="1"/>
  <c r="I2761" i="2" s="1"/>
  <c r="D2760" i="2"/>
  <c r="G2761" i="2"/>
  <c r="E2762" i="2" s="1"/>
  <c r="K2761" i="2" l="1"/>
  <c r="I2762" i="2" s="1"/>
  <c r="D2761" i="2"/>
  <c r="G2762" i="2"/>
  <c r="E2763" i="2" s="1"/>
  <c r="K2762" i="2" l="1"/>
  <c r="I2763" i="2" s="1"/>
  <c r="D2762" i="2"/>
  <c r="G2763" i="2"/>
  <c r="E2764" i="2" s="1"/>
  <c r="K2763" i="2" l="1"/>
  <c r="I2764" i="2" s="1"/>
  <c r="D2763" i="2"/>
  <c r="G2764" i="2"/>
  <c r="E2765" i="2" s="1"/>
  <c r="K2764" i="2" l="1"/>
  <c r="I2765" i="2" s="1"/>
  <c r="D2764" i="2"/>
  <c r="G2765" i="2"/>
  <c r="E2766" i="2" s="1"/>
  <c r="K2765" i="2" l="1"/>
  <c r="I2766" i="2" s="1"/>
  <c r="D2765" i="2"/>
  <c r="G2766" i="2"/>
  <c r="E2767" i="2" s="1"/>
  <c r="K2766" i="2" l="1"/>
  <c r="I2767" i="2" s="1"/>
  <c r="D2766" i="2"/>
  <c r="G2767" i="2"/>
  <c r="E2768" i="2" s="1"/>
  <c r="K2767" i="2" l="1"/>
  <c r="I2768" i="2" s="1"/>
  <c r="D2767" i="2"/>
  <c r="G2768" i="2"/>
  <c r="E2769" i="2" s="1"/>
  <c r="K2768" i="2" l="1"/>
  <c r="I2769" i="2" s="1"/>
  <c r="D2768" i="2"/>
  <c r="G2769" i="2"/>
  <c r="E2770" i="2" s="1"/>
  <c r="K2769" i="2" l="1"/>
  <c r="I2770" i="2" s="1"/>
  <c r="D2769" i="2"/>
  <c r="G2770" i="2"/>
  <c r="E2771" i="2" s="1"/>
  <c r="K2770" i="2" l="1"/>
  <c r="I2771" i="2" s="1"/>
  <c r="D2770" i="2"/>
  <c r="G2771" i="2"/>
  <c r="E2772" i="2" s="1"/>
  <c r="K2771" i="2" l="1"/>
  <c r="I2772" i="2" s="1"/>
  <c r="D2771" i="2"/>
  <c r="G2772" i="2"/>
  <c r="E2773" i="2" s="1"/>
  <c r="K2772" i="2" l="1"/>
  <c r="I2773" i="2" s="1"/>
  <c r="D2772" i="2"/>
  <c r="G2773" i="2"/>
  <c r="E2774" i="2" s="1"/>
  <c r="K2773" i="2" l="1"/>
  <c r="I2774" i="2" s="1"/>
  <c r="D2773" i="2"/>
  <c r="G2774" i="2"/>
  <c r="E2775" i="2" s="1"/>
  <c r="K2774" i="2" l="1"/>
  <c r="I2775" i="2" s="1"/>
  <c r="D2774" i="2"/>
  <c r="G2775" i="2"/>
  <c r="E2776" i="2" s="1"/>
  <c r="K2775" i="2" l="1"/>
  <c r="I2776" i="2" s="1"/>
  <c r="D2775" i="2"/>
  <c r="G2776" i="2"/>
  <c r="E2777" i="2" s="1"/>
  <c r="K2776" i="2" l="1"/>
  <c r="I2777" i="2" s="1"/>
  <c r="D2776" i="2"/>
  <c r="G2777" i="2"/>
  <c r="E2778" i="2" s="1"/>
  <c r="K2777" i="2" l="1"/>
  <c r="I2778" i="2" s="1"/>
  <c r="D2777" i="2"/>
  <c r="G2778" i="2"/>
  <c r="E2779" i="2" s="1"/>
  <c r="K2778" i="2" l="1"/>
  <c r="I2779" i="2" s="1"/>
  <c r="D2778" i="2"/>
  <c r="G2779" i="2"/>
  <c r="E2780" i="2" s="1"/>
  <c r="K2779" i="2" l="1"/>
  <c r="I2780" i="2" s="1"/>
  <c r="D2779" i="2"/>
  <c r="G2780" i="2"/>
  <c r="E2781" i="2" s="1"/>
  <c r="K2780" i="2" l="1"/>
  <c r="I2781" i="2" s="1"/>
  <c r="D2780" i="2"/>
  <c r="G2781" i="2"/>
  <c r="E2782" i="2" s="1"/>
  <c r="K2781" i="2" l="1"/>
  <c r="I2782" i="2" s="1"/>
  <c r="D2781" i="2"/>
  <c r="G2782" i="2"/>
  <c r="E2783" i="2" s="1"/>
  <c r="K2782" i="2" l="1"/>
  <c r="I2783" i="2" s="1"/>
  <c r="D2782" i="2"/>
  <c r="G2783" i="2"/>
  <c r="E2784" i="2" s="1"/>
  <c r="K2783" i="2" l="1"/>
  <c r="I2784" i="2" s="1"/>
  <c r="D2783" i="2"/>
  <c r="G2784" i="2"/>
  <c r="E2785" i="2" s="1"/>
  <c r="K2784" i="2" l="1"/>
  <c r="I2785" i="2" s="1"/>
  <c r="D2784" i="2"/>
  <c r="G2785" i="2"/>
  <c r="E2786" i="2" s="1"/>
  <c r="K2785" i="2" l="1"/>
  <c r="I2786" i="2" s="1"/>
  <c r="D2785" i="2"/>
  <c r="G2786" i="2"/>
  <c r="E2787" i="2" s="1"/>
  <c r="K2786" i="2" l="1"/>
  <c r="I2787" i="2" s="1"/>
  <c r="D2786" i="2"/>
  <c r="G2787" i="2"/>
  <c r="E2788" i="2" s="1"/>
  <c r="K2787" i="2" l="1"/>
  <c r="I2788" i="2" s="1"/>
  <c r="D2787" i="2"/>
  <c r="G2788" i="2"/>
  <c r="E2789" i="2" s="1"/>
  <c r="K2788" i="2" l="1"/>
  <c r="I2789" i="2" s="1"/>
  <c r="D2788" i="2"/>
  <c r="G2789" i="2"/>
  <c r="E2790" i="2" s="1"/>
  <c r="K2789" i="2" l="1"/>
  <c r="I2790" i="2" s="1"/>
  <c r="D2789" i="2"/>
  <c r="G2790" i="2"/>
  <c r="E2791" i="2" s="1"/>
  <c r="K2790" i="2" l="1"/>
  <c r="I2791" i="2" s="1"/>
  <c r="D2790" i="2"/>
  <c r="G2791" i="2"/>
  <c r="E2792" i="2" s="1"/>
  <c r="K2791" i="2" l="1"/>
  <c r="I2792" i="2" s="1"/>
  <c r="D2791" i="2"/>
  <c r="G2792" i="2"/>
  <c r="E2793" i="2" s="1"/>
  <c r="K2792" i="2" l="1"/>
  <c r="I2793" i="2" s="1"/>
  <c r="D2792" i="2"/>
  <c r="G2793" i="2"/>
  <c r="E2794" i="2" s="1"/>
  <c r="K2793" i="2" l="1"/>
  <c r="I2794" i="2" s="1"/>
  <c r="D2793" i="2"/>
  <c r="G2794" i="2"/>
  <c r="E2795" i="2" s="1"/>
  <c r="K2794" i="2" l="1"/>
  <c r="I2795" i="2" s="1"/>
  <c r="D2794" i="2"/>
  <c r="G2795" i="2"/>
  <c r="E2796" i="2" s="1"/>
  <c r="K2795" i="2" l="1"/>
  <c r="I2796" i="2" s="1"/>
  <c r="D2795" i="2"/>
  <c r="G2796" i="2"/>
  <c r="E2797" i="2" s="1"/>
  <c r="K2796" i="2" l="1"/>
  <c r="I2797" i="2" s="1"/>
  <c r="D2796" i="2"/>
  <c r="G2797" i="2"/>
  <c r="E2798" i="2" s="1"/>
  <c r="K2797" i="2" l="1"/>
  <c r="I2798" i="2" s="1"/>
  <c r="D2797" i="2"/>
  <c r="G2798" i="2"/>
  <c r="E2799" i="2" s="1"/>
  <c r="K2798" i="2" l="1"/>
  <c r="I2799" i="2" s="1"/>
  <c r="D2798" i="2"/>
  <c r="G2799" i="2"/>
  <c r="E2800" i="2" s="1"/>
  <c r="K2799" i="2" l="1"/>
  <c r="I2800" i="2" s="1"/>
  <c r="D2799" i="2"/>
  <c r="G2800" i="2"/>
  <c r="E2801" i="2" s="1"/>
  <c r="K2800" i="2" l="1"/>
  <c r="I2801" i="2" s="1"/>
  <c r="D2800" i="2"/>
  <c r="G2801" i="2"/>
  <c r="E2802" i="2" s="1"/>
  <c r="K2801" i="2" l="1"/>
  <c r="I2802" i="2" s="1"/>
  <c r="D2801" i="2"/>
  <c r="G2802" i="2"/>
  <c r="E2803" i="2" s="1"/>
  <c r="K2802" i="2" l="1"/>
  <c r="I2803" i="2" s="1"/>
  <c r="D2802" i="2"/>
  <c r="G2803" i="2"/>
  <c r="E2804" i="2" s="1"/>
  <c r="K2803" i="2" l="1"/>
  <c r="I2804" i="2" s="1"/>
  <c r="D2803" i="2"/>
  <c r="G2804" i="2"/>
  <c r="E2805" i="2" s="1"/>
  <c r="K2804" i="2" l="1"/>
  <c r="I2805" i="2" s="1"/>
  <c r="D2804" i="2"/>
  <c r="G2805" i="2"/>
  <c r="E2806" i="2" s="1"/>
  <c r="K2805" i="2" l="1"/>
  <c r="I2806" i="2" s="1"/>
  <c r="D2805" i="2"/>
  <c r="G2806" i="2"/>
  <c r="E2807" i="2" s="1"/>
  <c r="K2806" i="2" l="1"/>
  <c r="I2807" i="2" s="1"/>
  <c r="D2806" i="2"/>
  <c r="G2807" i="2"/>
  <c r="E2808" i="2" s="1"/>
  <c r="K2807" i="2" l="1"/>
  <c r="I2808" i="2" s="1"/>
  <c r="D2807" i="2"/>
  <c r="G2808" i="2"/>
  <c r="E2809" i="2" s="1"/>
  <c r="K2808" i="2" l="1"/>
  <c r="I2809" i="2" s="1"/>
  <c r="D2808" i="2"/>
  <c r="G2809" i="2"/>
  <c r="E2810" i="2" s="1"/>
  <c r="K2809" i="2" l="1"/>
  <c r="I2810" i="2" s="1"/>
  <c r="D2809" i="2"/>
  <c r="G2810" i="2"/>
  <c r="E2811" i="2" s="1"/>
  <c r="K2810" i="2" l="1"/>
  <c r="I2811" i="2" s="1"/>
  <c r="D2810" i="2"/>
  <c r="G2811" i="2"/>
  <c r="E2812" i="2" s="1"/>
  <c r="K2811" i="2" l="1"/>
  <c r="I2812" i="2" s="1"/>
  <c r="D2811" i="2"/>
  <c r="G2812" i="2"/>
  <c r="E2813" i="2" s="1"/>
  <c r="K2812" i="2" l="1"/>
  <c r="I2813" i="2" s="1"/>
  <c r="D2812" i="2"/>
  <c r="G2813" i="2"/>
  <c r="E2814" i="2" s="1"/>
  <c r="K2813" i="2" l="1"/>
  <c r="I2814" i="2" s="1"/>
  <c r="D2813" i="2"/>
  <c r="G2814" i="2"/>
  <c r="E2815" i="2" s="1"/>
  <c r="K2814" i="2" l="1"/>
  <c r="I2815" i="2" s="1"/>
  <c r="D2814" i="2"/>
  <c r="G2815" i="2"/>
  <c r="E2816" i="2" s="1"/>
  <c r="K2815" i="2" l="1"/>
  <c r="I2816" i="2" s="1"/>
  <c r="D2815" i="2"/>
  <c r="G2816" i="2"/>
  <c r="E2817" i="2" s="1"/>
  <c r="K2816" i="2" l="1"/>
  <c r="I2817" i="2" s="1"/>
  <c r="D2816" i="2"/>
  <c r="G2817" i="2"/>
  <c r="E2818" i="2" s="1"/>
  <c r="K2817" i="2" l="1"/>
  <c r="I2818" i="2" s="1"/>
  <c r="D2817" i="2"/>
  <c r="G2818" i="2"/>
  <c r="E2819" i="2" s="1"/>
  <c r="K2818" i="2" l="1"/>
  <c r="I2819" i="2" s="1"/>
  <c r="D2818" i="2"/>
  <c r="G2819" i="2"/>
  <c r="E2820" i="2" s="1"/>
  <c r="K2819" i="2" l="1"/>
  <c r="I2820" i="2" s="1"/>
  <c r="D2819" i="2"/>
  <c r="G2820" i="2"/>
  <c r="E2821" i="2" s="1"/>
  <c r="K2820" i="2" l="1"/>
  <c r="I2821" i="2" s="1"/>
  <c r="D2820" i="2"/>
  <c r="G2821" i="2"/>
  <c r="E2822" i="2" s="1"/>
  <c r="K2821" i="2" l="1"/>
  <c r="I2822" i="2" s="1"/>
  <c r="D2821" i="2"/>
  <c r="G2822" i="2"/>
  <c r="E2823" i="2" s="1"/>
  <c r="K2822" i="2" l="1"/>
  <c r="I2823" i="2" s="1"/>
  <c r="D2822" i="2"/>
  <c r="G2823" i="2"/>
  <c r="E2824" i="2" s="1"/>
  <c r="K2823" i="2" l="1"/>
  <c r="I2824" i="2" s="1"/>
  <c r="D2823" i="2"/>
  <c r="G2824" i="2"/>
  <c r="E2825" i="2" s="1"/>
  <c r="K2824" i="2" l="1"/>
  <c r="I2825" i="2" s="1"/>
  <c r="D2824" i="2"/>
  <c r="G2825" i="2"/>
  <c r="E2826" i="2" s="1"/>
  <c r="K2825" i="2" l="1"/>
  <c r="I2826" i="2" s="1"/>
  <c r="D2825" i="2"/>
  <c r="G2826" i="2"/>
  <c r="E2827" i="2" s="1"/>
  <c r="K2826" i="2" l="1"/>
  <c r="I2827" i="2" s="1"/>
  <c r="D2826" i="2"/>
  <c r="G2827" i="2"/>
  <c r="E2828" i="2" s="1"/>
  <c r="K2827" i="2" l="1"/>
  <c r="I2828" i="2" s="1"/>
  <c r="D2827" i="2"/>
  <c r="G2828" i="2"/>
  <c r="E2829" i="2" s="1"/>
  <c r="K2828" i="2" l="1"/>
  <c r="I2829" i="2" s="1"/>
  <c r="D2828" i="2"/>
  <c r="G2829" i="2"/>
  <c r="E2830" i="2" s="1"/>
  <c r="K2829" i="2" l="1"/>
  <c r="I2830" i="2" s="1"/>
  <c r="D2829" i="2"/>
  <c r="G2830" i="2"/>
  <c r="E2831" i="2" s="1"/>
  <c r="K2830" i="2" l="1"/>
  <c r="I2831" i="2" s="1"/>
  <c r="D2830" i="2"/>
  <c r="G2831" i="2"/>
  <c r="E2832" i="2" s="1"/>
  <c r="K2831" i="2" l="1"/>
  <c r="I2832" i="2" s="1"/>
  <c r="D2831" i="2"/>
  <c r="G2832" i="2"/>
  <c r="E2833" i="2" s="1"/>
  <c r="K2832" i="2" l="1"/>
  <c r="I2833" i="2" s="1"/>
  <c r="D2832" i="2"/>
  <c r="G2833" i="2"/>
  <c r="E2834" i="2" s="1"/>
  <c r="K2833" i="2" l="1"/>
  <c r="I2834" i="2" s="1"/>
  <c r="D2833" i="2"/>
  <c r="G2834" i="2"/>
  <c r="E2835" i="2" s="1"/>
  <c r="K2834" i="2" l="1"/>
  <c r="I2835" i="2" s="1"/>
  <c r="D2834" i="2"/>
  <c r="G2835" i="2"/>
  <c r="E2836" i="2" s="1"/>
  <c r="D2835" i="2" l="1"/>
  <c r="G2836" i="2"/>
  <c r="E2837" i="2" s="1"/>
  <c r="K2835" i="2"/>
  <c r="I2836" i="2" s="1"/>
  <c r="K2836" i="2" l="1"/>
  <c r="I2837" i="2" s="1"/>
  <c r="D2836" i="2"/>
  <c r="G2837" i="2"/>
  <c r="E2838" i="2" s="1"/>
  <c r="K2837" i="2" l="1"/>
  <c r="I2838" i="2" s="1"/>
  <c r="D2837" i="2"/>
  <c r="G2838" i="2"/>
  <c r="E2839" i="2" s="1"/>
  <c r="K2838" i="2" l="1"/>
  <c r="I2839" i="2" s="1"/>
  <c r="D2838" i="2"/>
  <c r="G2839" i="2"/>
  <c r="E2840" i="2" s="1"/>
  <c r="K2839" i="2" l="1"/>
  <c r="I2840" i="2" s="1"/>
  <c r="D2839" i="2"/>
  <c r="G2840" i="2"/>
  <c r="E2841" i="2" s="1"/>
  <c r="D2840" i="2" l="1"/>
  <c r="G2841" i="2"/>
  <c r="E2842" i="2" s="1"/>
  <c r="K2840" i="2"/>
  <c r="I2841" i="2" s="1"/>
  <c r="K2841" i="2" l="1"/>
  <c r="I2842" i="2" s="1"/>
  <c r="D2841" i="2"/>
  <c r="G2842" i="2"/>
  <c r="E2843" i="2" s="1"/>
  <c r="K2842" i="2" l="1"/>
  <c r="I2843" i="2" s="1"/>
  <c r="D2842" i="2"/>
  <c r="G2843" i="2"/>
  <c r="E2844" i="2" s="1"/>
  <c r="K2843" i="2" l="1"/>
  <c r="I2844" i="2" s="1"/>
  <c r="D2843" i="2"/>
  <c r="G2844" i="2"/>
  <c r="E2845" i="2" s="1"/>
  <c r="K2844" i="2" l="1"/>
  <c r="I2845" i="2" s="1"/>
  <c r="D2844" i="2"/>
  <c r="G2845" i="2"/>
  <c r="E2846" i="2" s="1"/>
  <c r="K2845" i="2" l="1"/>
  <c r="I2846" i="2" s="1"/>
  <c r="D2845" i="2"/>
  <c r="G2846" i="2"/>
  <c r="E2847" i="2" s="1"/>
  <c r="K2846" i="2" l="1"/>
  <c r="I2847" i="2" s="1"/>
  <c r="D2847" i="2" s="1"/>
  <c r="D2846" i="2"/>
  <c r="G2847" i="2"/>
  <c r="E2848" i="2" s="1"/>
  <c r="G2848" i="2" l="1"/>
  <c r="E2849" i="2" s="1"/>
  <c r="K2847" i="2"/>
  <c r="I2848" i="2" s="1"/>
  <c r="K2848" i="2" l="1"/>
  <c r="I2849" i="2" s="1"/>
  <c r="D2848" i="2"/>
  <c r="G2849" i="2"/>
  <c r="E2850" i="2" s="1"/>
  <c r="K2849" i="2" l="1"/>
  <c r="I2850" i="2" s="1"/>
  <c r="D2849" i="2"/>
  <c r="G2850" i="2"/>
  <c r="E2851" i="2" s="1"/>
  <c r="K2850" i="2" l="1"/>
  <c r="I2851" i="2" s="1"/>
  <c r="D2850" i="2"/>
  <c r="G2851" i="2"/>
  <c r="E2852" i="2" s="1"/>
  <c r="K2851" i="2" l="1"/>
  <c r="I2852" i="2" s="1"/>
  <c r="D2851" i="2"/>
  <c r="G2852" i="2"/>
  <c r="E2853" i="2" s="1"/>
  <c r="K2852" i="2" l="1"/>
  <c r="I2853" i="2" s="1"/>
  <c r="D2852" i="2"/>
  <c r="G2853" i="2"/>
  <c r="E2854" i="2" s="1"/>
  <c r="D2853" i="2" l="1"/>
  <c r="G2854" i="2"/>
  <c r="E2855" i="2" s="1"/>
  <c r="K2853" i="2"/>
  <c r="I2854" i="2" s="1"/>
  <c r="K2854" i="2" l="1"/>
  <c r="I2855" i="2" s="1"/>
  <c r="D2854" i="2"/>
  <c r="G2855" i="2"/>
  <c r="E2856" i="2" s="1"/>
  <c r="D2855" i="2" l="1"/>
  <c r="G2856" i="2"/>
  <c r="E2857" i="2" s="1"/>
  <c r="K2855" i="2"/>
  <c r="I2856" i="2" s="1"/>
  <c r="K2856" i="2" l="1"/>
  <c r="I2857" i="2" s="1"/>
  <c r="D2856" i="2"/>
  <c r="G2857" i="2"/>
  <c r="E2858" i="2" s="1"/>
  <c r="K2857" i="2" l="1"/>
  <c r="I2858" i="2" s="1"/>
  <c r="D2857" i="2"/>
  <c r="G2858" i="2"/>
  <c r="E2859" i="2" s="1"/>
  <c r="D2858" i="2" l="1"/>
  <c r="G2859" i="2"/>
  <c r="E2860" i="2" s="1"/>
  <c r="K2858" i="2"/>
  <c r="I2859" i="2" s="1"/>
  <c r="K2859" i="2" l="1"/>
  <c r="I2860" i="2" s="1"/>
  <c r="D2859" i="2"/>
  <c r="G2860" i="2"/>
  <c r="E2861" i="2" s="1"/>
  <c r="D2860" i="2" l="1"/>
  <c r="G2861" i="2"/>
  <c r="E2862" i="2" s="1"/>
  <c r="K2860" i="2"/>
  <c r="I2861" i="2" s="1"/>
  <c r="K2861" i="2" l="1"/>
  <c r="I2862" i="2" s="1"/>
  <c r="D2861" i="2"/>
  <c r="G2862" i="2"/>
  <c r="E2863" i="2" s="1"/>
  <c r="D2862" i="2" l="1"/>
  <c r="G2863" i="2"/>
  <c r="E2864" i="2" s="1"/>
  <c r="K2862" i="2"/>
  <c r="I2863" i="2" s="1"/>
  <c r="K2863" i="2" l="1"/>
  <c r="I2864" i="2" s="1"/>
  <c r="D2863" i="2"/>
  <c r="G2864" i="2"/>
  <c r="E2865" i="2" s="1"/>
  <c r="K2864" i="2" l="1"/>
  <c r="I2865" i="2" s="1"/>
  <c r="D2864" i="2"/>
  <c r="G2865" i="2"/>
  <c r="E2866" i="2" s="1"/>
  <c r="D2865" i="2" l="1"/>
  <c r="G2866" i="2"/>
  <c r="E2867" i="2" s="1"/>
  <c r="K2865" i="2"/>
  <c r="I2866" i="2" s="1"/>
  <c r="K2866" i="2" l="1"/>
  <c r="I2867" i="2" s="1"/>
  <c r="D2866" i="2"/>
  <c r="G2867" i="2"/>
  <c r="E2868" i="2" s="1"/>
  <c r="K2867" i="2" l="1"/>
  <c r="I2868" i="2" s="1"/>
  <c r="D2867" i="2"/>
  <c r="G2868" i="2"/>
  <c r="E2869" i="2" s="1"/>
  <c r="K2868" i="2" l="1"/>
  <c r="I2869" i="2" s="1"/>
  <c r="D2868" i="2"/>
  <c r="G2869" i="2"/>
  <c r="E2870" i="2" s="1"/>
  <c r="K2869" i="2" l="1"/>
  <c r="I2870" i="2" s="1"/>
  <c r="D2869" i="2"/>
  <c r="G2870" i="2"/>
  <c r="E2871" i="2" s="1"/>
  <c r="D2870" i="2" l="1"/>
  <c r="G2871" i="2"/>
  <c r="E2872" i="2" s="1"/>
  <c r="K2870" i="2"/>
  <c r="I2871" i="2" s="1"/>
  <c r="K2871" i="2" l="1"/>
  <c r="I2872" i="2" s="1"/>
  <c r="D2871" i="2"/>
  <c r="G2872" i="2"/>
  <c r="E2873" i="2" s="1"/>
  <c r="D2872" i="2" l="1"/>
  <c r="G2873" i="2"/>
  <c r="E2874" i="2" s="1"/>
  <c r="K2872" i="2"/>
  <c r="I2873" i="2" s="1"/>
  <c r="K2873" i="2" l="1"/>
  <c r="I2874" i="2" s="1"/>
  <c r="D2873" i="2"/>
  <c r="G2874" i="2"/>
  <c r="E2875" i="2" s="1"/>
  <c r="K2874" i="2" l="1"/>
  <c r="I2875" i="2" s="1"/>
  <c r="D2874" i="2"/>
  <c r="G2875" i="2"/>
  <c r="E2876" i="2" s="1"/>
  <c r="K2875" i="2" l="1"/>
  <c r="I2876" i="2" s="1"/>
  <c r="D2876" i="2" s="1"/>
  <c r="D2875" i="2"/>
  <c r="G2876" i="2"/>
  <c r="E2877" i="2" s="1"/>
  <c r="G2877" i="2" l="1"/>
  <c r="E2878" i="2" s="1"/>
  <c r="K2876" i="2"/>
  <c r="I2877" i="2" s="1"/>
  <c r="K2877" i="2" l="1"/>
  <c r="I2878" i="2" s="1"/>
  <c r="D2877" i="2"/>
  <c r="G2878" i="2"/>
  <c r="E2879" i="2" s="1"/>
  <c r="K2878" i="2" l="1"/>
  <c r="I2879" i="2" s="1"/>
  <c r="D2878" i="2"/>
  <c r="G2879" i="2"/>
  <c r="E2880" i="2" s="1"/>
  <c r="K2879" i="2" l="1"/>
  <c r="I2880" i="2" s="1"/>
  <c r="D2880" i="2" s="1"/>
  <c r="D2879" i="2"/>
  <c r="G2880" i="2"/>
  <c r="E2881" i="2" s="1"/>
  <c r="G2881" i="2" l="1"/>
  <c r="E2882" i="2" s="1"/>
  <c r="K2880" i="2"/>
  <c r="I2881" i="2" s="1"/>
  <c r="K2881" i="2" l="1"/>
  <c r="I2882" i="2" s="1"/>
  <c r="G2882" i="2"/>
  <c r="E2883" i="2" s="1"/>
  <c r="D2881" i="2"/>
  <c r="G2883" i="2" l="1"/>
  <c r="E2884" i="2" s="1"/>
  <c r="K2882" i="2"/>
  <c r="I2883" i="2" s="1"/>
  <c r="D2882" i="2"/>
  <c r="K2883" i="2" l="1"/>
  <c r="I2884" i="2" s="1"/>
  <c r="G2884" i="2"/>
  <c r="E2885" i="2" s="1"/>
  <c r="D2883" i="2"/>
  <c r="K2884" i="2" l="1"/>
  <c r="I2885" i="2" s="1"/>
  <c r="G2885" i="2"/>
  <c r="E2886" i="2" s="1"/>
  <c r="D2884" i="2"/>
  <c r="K2885" i="2" l="1"/>
  <c r="I2886" i="2" s="1"/>
  <c r="D2885" i="2"/>
  <c r="G2886" i="2"/>
  <c r="E2887" i="2" s="1"/>
  <c r="K2886" i="2" l="1"/>
  <c r="I2887" i="2" s="1"/>
  <c r="D2886" i="2"/>
  <c r="G2887" i="2"/>
  <c r="E2888" i="2" s="1"/>
  <c r="K2887" i="2" l="1"/>
  <c r="I2888" i="2" s="1"/>
  <c r="D2887" i="2"/>
  <c r="G2888" i="2"/>
  <c r="E2889" i="2" s="1"/>
  <c r="K2888" i="2" l="1"/>
  <c r="I2889" i="2" s="1"/>
  <c r="D2888" i="2"/>
  <c r="G2889" i="2"/>
  <c r="E2890" i="2" s="1"/>
  <c r="K2889" i="2" l="1"/>
  <c r="I2890" i="2" s="1"/>
  <c r="D2889" i="2"/>
  <c r="G2890" i="2"/>
  <c r="E2891" i="2" s="1"/>
  <c r="K2890" i="2" l="1"/>
  <c r="I2891" i="2" s="1"/>
  <c r="D2890" i="2"/>
  <c r="G2891" i="2"/>
  <c r="E2892" i="2" s="1"/>
  <c r="K2891" i="2" l="1"/>
  <c r="I2892" i="2" s="1"/>
  <c r="D2891" i="2"/>
  <c r="G2892" i="2"/>
  <c r="E2893" i="2" s="1"/>
  <c r="D2892" i="2" l="1"/>
  <c r="G2893" i="2"/>
  <c r="E2894" i="2" s="1"/>
  <c r="K2892" i="2"/>
  <c r="I2893" i="2" s="1"/>
  <c r="K2893" i="2" l="1"/>
  <c r="I2894" i="2" s="1"/>
  <c r="D2893" i="2"/>
  <c r="G2894" i="2"/>
  <c r="E2895" i="2" s="1"/>
  <c r="K2894" i="2" l="1"/>
  <c r="I2895" i="2" s="1"/>
  <c r="D2895" i="2" s="1"/>
  <c r="D2894" i="2"/>
  <c r="G2895" i="2"/>
  <c r="E2896" i="2" s="1"/>
  <c r="G2896" i="2" l="1"/>
  <c r="E2897" i="2" s="1"/>
  <c r="K2895" i="2"/>
  <c r="I2896" i="2" s="1"/>
  <c r="K2896" i="2" l="1"/>
  <c r="I2897" i="2" s="1"/>
  <c r="D2897" i="2" s="1"/>
  <c r="D2896" i="2"/>
  <c r="G2897" i="2"/>
  <c r="E2898" i="2" s="1"/>
  <c r="G2898" i="2" l="1"/>
  <c r="E2899" i="2" s="1"/>
  <c r="K2897" i="2"/>
  <c r="I2898" i="2" s="1"/>
  <c r="K2898" i="2" l="1"/>
  <c r="I2899" i="2" s="1"/>
  <c r="D2898" i="2"/>
  <c r="G2899" i="2"/>
  <c r="E2900" i="2" s="1"/>
  <c r="K2899" i="2" l="1"/>
  <c r="I2900" i="2" s="1"/>
  <c r="D2899" i="2"/>
  <c r="G2900" i="2"/>
  <c r="E2901" i="2" s="1"/>
  <c r="K2900" i="2" l="1"/>
  <c r="I2901" i="2" s="1"/>
  <c r="D2901" i="2" s="1"/>
  <c r="D2900" i="2"/>
  <c r="G2901" i="2"/>
  <c r="E2902" i="2" s="1"/>
  <c r="G2902" i="2" l="1"/>
  <c r="E2903" i="2" s="1"/>
  <c r="K2901" i="2"/>
  <c r="I2902" i="2" s="1"/>
  <c r="K2902" i="2" l="1"/>
  <c r="I2903" i="2" s="1"/>
  <c r="D2903" i="2" s="1"/>
  <c r="D2902" i="2"/>
  <c r="G2903" i="2"/>
  <c r="E2904" i="2" s="1"/>
  <c r="G2904" i="2" l="1"/>
  <c r="E2905" i="2" s="1"/>
  <c r="K2903" i="2"/>
  <c r="I2904" i="2" s="1"/>
  <c r="K2904" i="2" l="1"/>
  <c r="I2905" i="2" s="1"/>
  <c r="D2904" i="2"/>
  <c r="G2905" i="2"/>
  <c r="E2906" i="2" s="1"/>
  <c r="K2905" i="2" l="1"/>
  <c r="I2906" i="2" s="1"/>
  <c r="D2905" i="2"/>
  <c r="G2906" i="2"/>
  <c r="E2907" i="2" s="1"/>
  <c r="K2906" i="2" l="1"/>
  <c r="I2907" i="2" s="1"/>
  <c r="D2907" i="2" s="1"/>
  <c r="D2906" i="2"/>
  <c r="G2907" i="2"/>
  <c r="E2908" i="2" s="1"/>
  <c r="G2908" i="2" l="1"/>
  <c r="E2909" i="2" s="1"/>
  <c r="K2907" i="2"/>
  <c r="I2908" i="2" s="1"/>
  <c r="K2908" i="2" l="1"/>
  <c r="I2909" i="2" s="1"/>
  <c r="D2909" i="2" s="1"/>
  <c r="D2908" i="2"/>
  <c r="G2909" i="2"/>
  <c r="E2910" i="2" s="1"/>
  <c r="G2910" i="2" l="1"/>
  <c r="E2911" i="2" s="1"/>
  <c r="K2909" i="2"/>
  <c r="I2910" i="2" s="1"/>
  <c r="K2910" i="2" l="1"/>
  <c r="I2911" i="2" s="1"/>
  <c r="D2910" i="2"/>
  <c r="G2911" i="2"/>
  <c r="E2912" i="2" s="1"/>
  <c r="K2911" i="2" l="1"/>
  <c r="I2912" i="2" s="1"/>
  <c r="D2912" i="2" s="1"/>
  <c r="D2911" i="2"/>
  <c r="G2912" i="2"/>
  <c r="E2913" i="2" s="1"/>
  <c r="G2913" i="2" l="1"/>
  <c r="E2914" i="2" s="1"/>
  <c r="K2912" i="2"/>
  <c r="I2913" i="2" s="1"/>
  <c r="D2913" i="2" s="1"/>
  <c r="K2913" i="2" l="1"/>
  <c r="I2914" i="2" s="1"/>
  <c r="G2914" i="2"/>
  <c r="E2915" i="2" s="1"/>
  <c r="G2915" i="2" l="1"/>
  <c r="E2916" i="2" s="1"/>
  <c r="K2914" i="2"/>
  <c r="I2915" i="2" s="1"/>
  <c r="D2914" i="2"/>
  <c r="K2915" i="2" l="1"/>
  <c r="I2916" i="2" s="1"/>
  <c r="D2915" i="2"/>
  <c r="G2916" i="2"/>
  <c r="E2917" i="2" s="1"/>
  <c r="K2916" i="2" l="1"/>
  <c r="I2917" i="2" s="1"/>
  <c r="D2917" i="2" s="1"/>
  <c r="D2916" i="2"/>
  <c r="G2917" i="2"/>
  <c r="E2918" i="2" s="1"/>
  <c r="G2918" i="2" l="1"/>
  <c r="E2919" i="2" s="1"/>
  <c r="K2917" i="2"/>
  <c r="I2918" i="2" s="1"/>
  <c r="K2918" i="2" l="1"/>
  <c r="I2919" i="2" s="1"/>
  <c r="D2919" i="2" s="1"/>
  <c r="D2918" i="2"/>
  <c r="G2919" i="2"/>
  <c r="E2920" i="2" s="1"/>
  <c r="G2920" i="2" l="1"/>
  <c r="E2921" i="2" s="1"/>
  <c r="K2919" i="2"/>
  <c r="I2920" i="2" s="1"/>
  <c r="K2920" i="2" l="1"/>
  <c r="I2921" i="2" s="1"/>
  <c r="D2921" i="2" s="1"/>
  <c r="D2920" i="2"/>
  <c r="G2921" i="2"/>
  <c r="E2922" i="2" s="1"/>
  <c r="G2922" i="2" l="1"/>
  <c r="E2923" i="2" s="1"/>
  <c r="K2921" i="2"/>
  <c r="I2922" i="2" s="1"/>
  <c r="K2922" i="2" l="1"/>
  <c r="I2923" i="2" s="1"/>
  <c r="D2922" i="2"/>
  <c r="G2923" i="2"/>
  <c r="E2924" i="2" s="1"/>
  <c r="K2923" i="2" l="1"/>
  <c r="I2924" i="2" s="1"/>
  <c r="D2923" i="2"/>
  <c r="G2924" i="2"/>
  <c r="E2925" i="2" s="1"/>
  <c r="K2924" i="2" l="1"/>
  <c r="I2925" i="2" s="1"/>
  <c r="D2925" i="2" s="1"/>
  <c r="D2924" i="2"/>
  <c r="G2925" i="2"/>
  <c r="E2926" i="2" s="1"/>
  <c r="G2926" i="2" l="1"/>
  <c r="E2927" i="2" s="1"/>
  <c r="K2925" i="2"/>
  <c r="I2926" i="2" s="1"/>
  <c r="K2926" i="2" l="1"/>
  <c r="I2927" i="2" s="1"/>
  <c r="D2926" i="2"/>
  <c r="G2927" i="2"/>
  <c r="E2928" i="2" s="1"/>
  <c r="K2927" i="2" l="1"/>
  <c r="I2928" i="2" s="1"/>
  <c r="D2927" i="2"/>
  <c r="G2928" i="2"/>
  <c r="E2929" i="2" s="1"/>
  <c r="K2928" i="2" l="1"/>
  <c r="I2929" i="2" s="1"/>
  <c r="D2928" i="2"/>
  <c r="G2929" i="2"/>
  <c r="E2930" i="2" s="1"/>
  <c r="K2929" i="2" l="1"/>
  <c r="I2930" i="2" s="1"/>
  <c r="D2929" i="2"/>
  <c r="G2930" i="2"/>
  <c r="E2931" i="2" s="1"/>
  <c r="K2930" i="2" l="1"/>
  <c r="I2931" i="2" s="1"/>
  <c r="D2930" i="2"/>
  <c r="G2931" i="2"/>
  <c r="E2932" i="2" s="1"/>
  <c r="K2931" i="2" l="1"/>
  <c r="I2932" i="2" s="1"/>
  <c r="D2931" i="2"/>
  <c r="G2932" i="2"/>
  <c r="E2933" i="2" s="1"/>
  <c r="K2932" i="2" l="1"/>
  <c r="I2933" i="2" s="1"/>
  <c r="D2933" i="2" s="1"/>
  <c r="D2932" i="2"/>
  <c r="G2933" i="2"/>
  <c r="E2934" i="2" s="1"/>
  <c r="G2934" i="2" l="1"/>
  <c r="E2935" i="2" s="1"/>
  <c r="K2933" i="2"/>
  <c r="I2934" i="2" s="1"/>
  <c r="K2934" i="2" l="1"/>
  <c r="I2935" i="2" s="1"/>
  <c r="D2934" i="2"/>
  <c r="G2935" i="2"/>
  <c r="E2936" i="2" s="1"/>
  <c r="K2935" i="2" l="1"/>
  <c r="I2936" i="2" s="1"/>
  <c r="D2936" i="2" s="1"/>
  <c r="D2935" i="2"/>
  <c r="G2936" i="2"/>
  <c r="E2937" i="2" s="1"/>
  <c r="G2937" i="2" l="1"/>
  <c r="E2938" i="2" s="1"/>
  <c r="K2936" i="2"/>
  <c r="I2937" i="2" s="1"/>
  <c r="D2937" i="2" s="1"/>
  <c r="K2937" i="2" l="1"/>
  <c r="I2938" i="2" s="1"/>
  <c r="G2938" i="2"/>
  <c r="E2939" i="2" s="1"/>
  <c r="G2939" i="2" l="1"/>
  <c r="E2940" i="2" s="1"/>
  <c r="K2938" i="2"/>
  <c r="I2939" i="2" s="1"/>
  <c r="D2938" i="2"/>
  <c r="K2939" i="2" l="1"/>
  <c r="I2940" i="2" s="1"/>
  <c r="D2939" i="2"/>
  <c r="G2940" i="2"/>
  <c r="E2941" i="2" s="1"/>
  <c r="K2940" i="2" l="1"/>
  <c r="I2941" i="2" s="1"/>
  <c r="D2941" i="2" s="1"/>
  <c r="D2940" i="2"/>
  <c r="G2941" i="2"/>
  <c r="E2942" i="2" s="1"/>
  <c r="G2942" i="2" l="1"/>
  <c r="E2943" i="2" s="1"/>
  <c r="K2941" i="2"/>
  <c r="I2942" i="2" s="1"/>
  <c r="G2943" i="2" l="1"/>
  <c r="E2944" i="2" s="1"/>
  <c r="K2942" i="2"/>
  <c r="I2943" i="2" s="1"/>
  <c r="D2943" i="2" s="1"/>
  <c r="D2942" i="2"/>
  <c r="K2943" i="2" l="1"/>
  <c r="I2944" i="2" s="1"/>
  <c r="G2944" i="2"/>
  <c r="E2945" i="2" s="1"/>
  <c r="G2945" i="2" l="1"/>
  <c r="E2946" i="2" s="1"/>
  <c r="K2944" i="2"/>
  <c r="I2945" i="2" s="1"/>
  <c r="D2945" i="2" s="1"/>
  <c r="D2944" i="2"/>
  <c r="K2945" i="2" l="1"/>
  <c r="I2946" i="2" s="1"/>
  <c r="G2946" i="2"/>
  <c r="E2947" i="2" s="1"/>
  <c r="G2947" i="2" l="1"/>
  <c r="E2948" i="2" s="1"/>
  <c r="K2946" i="2"/>
  <c r="I2947" i="2" s="1"/>
  <c r="D2946" i="2"/>
  <c r="K2947" i="2" l="1"/>
  <c r="I2948" i="2" s="1"/>
  <c r="D2947" i="2"/>
  <c r="G2948" i="2"/>
  <c r="E2949" i="2" s="1"/>
  <c r="K2948" i="2" l="1"/>
  <c r="I2949" i="2" s="1"/>
  <c r="D2949" i="2" s="1"/>
  <c r="D2948" i="2"/>
  <c r="G2949" i="2"/>
  <c r="E2950" i="2" s="1"/>
  <c r="G2950" i="2" l="1"/>
  <c r="E2951" i="2" s="1"/>
  <c r="K2949" i="2"/>
  <c r="I2950" i="2" s="1"/>
  <c r="K2950" i="2" l="1"/>
  <c r="I2951" i="2" s="1"/>
  <c r="D2951" i="2" s="1"/>
  <c r="D2950" i="2"/>
  <c r="G2951" i="2"/>
  <c r="E2952" i="2" s="1"/>
  <c r="G2952" i="2" l="1"/>
  <c r="E2953" i="2" s="1"/>
  <c r="K2951" i="2"/>
  <c r="I2952" i="2" s="1"/>
  <c r="K2952" i="2" l="1"/>
  <c r="I2953" i="2" s="1"/>
  <c r="D2953" i="2" s="1"/>
  <c r="D2952" i="2"/>
  <c r="G2953" i="2"/>
  <c r="E2954" i="2" s="1"/>
  <c r="G2954" i="2" l="1"/>
  <c r="E2955" i="2" s="1"/>
  <c r="K2953" i="2"/>
  <c r="I2954" i="2" s="1"/>
  <c r="K2954" i="2" l="1"/>
  <c r="I2955" i="2" s="1"/>
  <c r="D2954" i="2"/>
  <c r="G2955" i="2"/>
  <c r="E2956" i="2" s="1"/>
  <c r="K2955" i="2" l="1"/>
  <c r="I2956" i="2" s="1"/>
  <c r="D2955" i="2"/>
  <c r="G2956" i="2"/>
  <c r="E2957" i="2" s="1"/>
  <c r="K2956" i="2" l="1"/>
  <c r="I2957" i="2" s="1"/>
  <c r="D2957" i="2" s="1"/>
  <c r="D2956" i="2"/>
  <c r="G2957" i="2"/>
  <c r="E2958" i="2" s="1"/>
  <c r="G2958" i="2" l="1"/>
  <c r="E2959" i="2" s="1"/>
  <c r="K2957" i="2"/>
  <c r="I2958" i="2" s="1"/>
  <c r="K2958" i="2" l="1"/>
  <c r="I2959" i="2" s="1"/>
  <c r="D2959" i="2" s="1"/>
  <c r="D2958" i="2"/>
  <c r="G2959" i="2"/>
  <c r="E2960" i="2" s="1"/>
  <c r="G2960" i="2" l="1"/>
  <c r="E2961" i="2" s="1"/>
  <c r="K2959" i="2"/>
  <c r="I2960" i="2" s="1"/>
  <c r="K2960" i="2" l="1"/>
  <c r="I2961" i="2" s="1"/>
  <c r="D2960" i="2"/>
  <c r="G2961" i="2"/>
  <c r="E2962" i="2" s="1"/>
  <c r="K2961" i="2" l="1"/>
  <c r="I2962" i="2" s="1"/>
  <c r="D2961" i="2"/>
  <c r="G2962" i="2"/>
  <c r="E2963" i="2" s="1"/>
  <c r="K2962" i="2" l="1"/>
  <c r="I2963" i="2" s="1"/>
  <c r="D2963" i="2" s="1"/>
  <c r="D2962" i="2"/>
  <c r="G2963" i="2"/>
  <c r="E2964" i="2" s="1"/>
  <c r="G2964" i="2" l="1"/>
  <c r="E2965" i="2" s="1"/>
  <c r="K2963" i="2"/>
  <c r="I2964" i="2" s="1"/>
  <c r="K2964" i="2" l="1"/>
  <c r="I2965" i="2" s="1"/>
  <c r="D2965" i="2" s="1"/>
  <c r="D2964" i="2"/>
  <c r="G2965" i="2"/>
  <c r="E2966" i="2" s="1"/>
  <c r="G2966" i="2" l="1"/>
  <c r="E2967" i="2" s="1"/>
  <c r="K2965" i="2"/>
  <c r="I2966" i="2" s="1"/>
  <c r="K2966" i="2" l="1"/>
  <c r="I2967" i="2" s="1"/>
  <c r="D2966" i="2"/>
  <c r="G2967" i="2"/>
  <c r="E2968" i="2" s="1"/>
  <c r="K2967" i="2" l="1"/>
  <c r="I2968" i="2" s="1"/>
  <c r="D2967" i="2"/>
  <c r="G2968" i="2"/>
  <c r="E2969" i="2" s="1"/>
  <c r="K2968" i="2" l="1"/>
  <c r="I2969" i="2" s="1"/>
  <c r="D2968" i="2"/>
  <c r="G2969" i="2"/>
  <c r="E2970" i="2" s="1"/>
  <c r="K2969" i="2" l="1"/>
  <c r="I2970" i="2" s="1"/>
  <c r="D2969" i="2"/>
  <c r="G2970" i="2"/>
  <c r="E2971" i="2" s="1"/>
  <c r="K2970" i="2" l="1"/>
  <c r="I2971" i="2" s="1"/>
  <c r="D2970" i="2"/>
  <c r="G2971" i="2"/>
  <c r="E2972" i="2" s="1"/>
  <c r="K2971" i="2" l="1"/>
  <c r="I2972" i="2" s="1"/>
  <c r="D2971" i="2"/>
  <c r="G2972" i="2"/>
  <c r="E2973" i="2" s="1"/>
  <c r="K2972" i="2" l="1"/>
  <c r="I2973" i="2" s="1"/>
  <c r="D2972" i="2"/>
  <c r="G2973" i="2"/>
  <c r="E2974" i="2" s="1"/>
  <c r="K2973" i="2" l="1"/>
  <c r="I2974" i="2" s="1"/>
  <c r="D2973" i="2"/>
  <c r="G2974" i="2"/>
  <c r="E2975" i="2" s="1"/>
  <c r="K2974" i="2" l="1"/>
  <c r="I2975" i="2" s="1"/>
  <c r="D2974" i="2"/>
  <c r="G2975" i="2"/>
  <c r="E2976" i="2" s="1"/>
  <c r="K2975" i="2" l="1"/>
  <c r="I2976" i="2" s="1"/>
  <c r="D2975" i="2"/>
  <c r="G2976" i="2"/>
  <c r="E2977" i="2" s="1"/>
  <c r="K2976" i="2" l="1"/>
  <c r="I2977" i="2" s="1"/>
  <c r="D2976" i="2"/>
  <c r="G2977" i="2"/>
  <c r="E2978" i="2" s="1"/>
  <c r="K2977" i="2" l="1"/>
  <c r="I2978" i="2" s="1"/>
  <c r="D2977" i="2"/>
  <c r="G2978" i="2"/>
  <c r="E2979" i="2" s="1"/>
  <c r="K2978" i="2" l="1"/>
  <c r="I2979" i="2" s="1"/>
  <c r="D2978" i="2"/>
  <c r="G2979" i="2"/>
  <c r="E2980" i="2" s="1"/>
  <c r="K2979" i="2" l="1"/>
  <c r="I2980" i="2" s="1"/>
  <c r="D2979" i="2"/>
  <c r="G2980" i="2"/>
  <c r="E2981" i="2" s="1"/>
  <c r="K2980" i="2" l="1"/>
  <c r="I2981" i="2" s="1"/>
  <c r="D2980" i="2"/>
  <c r="G2981" i="2"/>
  <c r="E2982" i="2" s="1"/>
  <c r="K2981" i="2" l="1"/>
  <c r="I2982" i="2" s="1"/>
  <c r="D2981" i="2"/>
  <c r="G2982" i="2"/>
  <c r="E2983" i="2" s="1"/>
  <c r="K2982" i="2" l="1"/>
  <c r="I2983" i="2" s="1"/>
  <c r="D2982" i="2"/>
  <c r="G2983" i="2"/>
  <c r="E2984" i="2" s="1"/>
  <c r="K2983" i="2" l="1"/>
  <c r="I2984" i="2" s="1"/>
  <c r="D2984" i="2" s="1"/>
  <c r="D2983" i="2"/>
  <c r="G2984" i="2"/>
  <c r="E2985" i="2" s="1"/>
  <c r="G2985" i="2" l="1"/>
  <c r="E2986" i="2" s="1"/>
  <c r="K2984" i="2"/>
  <c r="I2985" i="2" s="1"/>
  <c r="K2985" i="2" l="1"/>
  <c r="I2986" i="2" s="1"/>
  <c r="D2985" i="2"/>
  <c r="G2986" i="2"/>
  <c r="E2987" i="2" s="1"/>
  <c r="K2986" i="2" l="1"/>
  <c r="I2987" i="2" s="1"/>
  <c r="D2986" i="2"/>
  <c r="G2987" i="2"/>
  <c r="E2988" i="2" s="1"/>
  <c r="K2987" i="2" l="1"/>
  <c r="I2988" i="2" s="1"/>
  <c r="D2987" i="2"/>
  <c r="G2988" i="2"/>
  <c r="E2989" i="2" s="1"/>
  <c r="K2988" i="2" l="1"/>
  <c r="I2989" i="2" s="1"/>
  <c r="D2988" i="2"/>
  <c r="G2989" i="2"/>
  <c r="E2990" i="2" s="1"/>
  <c r="K2989" i="2" l="1"/>
  <c r="I2990" i="2" s="1"/>
  <c r="D2990" i="2" s="1"/>
  <c r="D2989" i="2"/>
  <c r="G2990" i="2"/>
  <c r="E2991" i="2" s="1"/>
  <c r="G2991" i="2" l="1"/>
  <c r="E2992" i="2" s="1"/>
  <c r="K2990" i="2"/>
  <c r="I2991" i="2" s="1"/>
  <c r="K2991" i="2" l="1"/>
  <c r="I2992" i="2" s="1"/>
  <c r="D2992" i="2" s="1"/>
  <c r="D2991" i="2"/>
  <c r="G2992" i="2"/>
  <c r="E2993" i="2" s="1"/>
  <c r="G2993" i="2" l="1"/>
  <c r="E2994" i="2" s="1"/>
  <c r="K2992" i="2"/>
  <c r="I2993" i="2" s="1"/>
  <c r="K2993" i="2" l="1"/>
  <c r="I2994" i="2" s="1"/>
  <c r="D2993" i="2"/>
  <c r="G2994" i="2"/>
  <c r="E2995" i="2" s="1"/>
  <c r="K2994" i="2" l="1"/>
  <c r="I2995" i="2" s="1"/>
  <c r="D2994" i="2"/>
  <c r="G2995" i="2"/>
  <c r="E2996" i="2" s="1"/>
  <c r="K2995" i="2" l="1"/>
  <c r="I2996" i="2" s="1"/>
  <c r="D2996" i="2" s="1"/>
  <c r="D2995" i="2"/>
  <c r="G2996" i="2"/>
  <c r="E2997" i="2" s="1"/>
  <c r="G2997" i="2" l="1"/>
  <c r="E2998" i="2" s="1"/>
  <c r="K2996" i="2"/>
  <c r="I2997" i="2" s="1"/>
  <c r="K2997" i="2" l="1"/>
  <c r="I2998" i="2" s="1"/>
  <c r="D2997" i="2"/>
  <c r="G2998" i="2"/>
  <c r="E2999" i="2" s="1"/>
  <c r="K2998" i="2" l="1"/>
  <c r="I2999" i="2" s="1"/>
  <c r="D2998" i="2"/>
  <c r="G2999" i="2"/>
  <c r="E3000" i="2" s="1"/>
  <c r="K2999" i="2" l="1"/>
  <c r="I3000" i="2" s="1"/>
  <c r="D2999" i="2"/>
  <c r="G3000" i="2"/>
  <c r="E3001" i="2" s="1"/>
  <c r="K3000" i="2" l="1"/>
  <c r="I3001" i="2" s="1"/>
  <c r="D3000" i="2"/>
  <c r="G3001" i="2"/>
  <c r="E3002" i="2" s="1"/>
  <c r="K3001" i="2" l="1"/>
  <c r="I3002" i="2" s="1"/>
  <c r="G3002" i="2"/>
  <c r="E3003" i="2" s="1"/>
  <c r="D3001" i="2"/>
  <c r="G3003" i="2" l="1"/>
  <c r="E3004" i="2" s="1"/>
  <c r="K3002" i="2"/>
  <c r="I3003" i="2" s="1"/>
  <c r="D3002" i="2"/>
  <c r="K3003" i="2" l="1"/>
  <c r="I3004" i="2" s="1"/>
  <c r="D3003" i="2"/>
  <c r="G3004" i="2"/>
  <c r="E3005" i="2" s="1"/>
  <c r="K3004" i="2" l="1"/>
  <c r="I3005" i="2" s="1"/>
  <c r="D3004" i="2"/>
  <c r="G3005" i="2"/>
  <c r="E3006" i="2" s="1"/>
  <c r="K3005" i="2" l="1"/>
  <c r="I3006" i="2" s="1"/>
  <c r="D3005" i="2"/>
  <c r="G3006" i="2"/>
  <c r="E3007" i="2" s="1"/>
  <c r="K3006" i="2" l="1"/>
  <c r="I3007" i="2" s="1"/>
  <c r="D3006" i="2"/>
  <c r="G3007" i="2"/>
  <c r="E3008" i="2" s="1"/>
  <c r="K3007" i="2" l="1"/>
  <c r="I3008" i="2" s="1"/>
  <c r="D3007" i="2"/>
  <c r="G3008" i="2"/>
  <c r="E3009" i="2" s="1"/>
  <c r="K3008" i="2" l="1"/>
  <c r="I3009" i="2" s="1"/>
  <c r="D3008" i="2"/>
  <c r="G3009" i="2"/>
  <c r="E3010" i="2" s="1"/>
  <c r="K3009" i="2" l="1"/>
  <c r="I3010" i="2" s="1"/>
  <c r="D3009" i="2"/>
  <c r="G3010" i="2"/>
  <c r="E3011" i="2" s="1"/>
  <c r="K3010" i="2" l="1"/>
  <c r="I3011" i="2" s="1"/>
  <c r="D3010" i="2"/>
  <c r="G3011" i="2"/>
  <c r="E3012" i="2" s="1"/>
  <c r="G3012" i="2" l="1"/>
  <c r="E3013" i="2" s="1"/>
  <c r="K3011" i="2"/>
  <c r="I3012" i="2" s="1"/>
  <c r="D3011" i="2"/>
  <c r="K3012" i="2" l="1"/>
  <c r="I3013" i="2" s="1"/>
  <c r="D3013" i="2" s="1"/>
  <c r="D3012" i="2"/>
  <c r="G3013" i="2"/>
  <c r="E3014" i="2" s="1"/>
  <c r="G3014" i="2" l="1"/>
  <c r="E3015" i="2" s="1"/>
  <c r="K3013" i="2"/>
  <c r="I3014" i="2" s="1"/>
  <c r="K3014" i="2" l="1"/>
  <c r="I3015" i="2" s="1"/>
  <c r="D3014" i="2"/>
  <c r="G3015" i="2"/>
  <c r="E3016" i="2" s="1"/>
  <c r="K3015" i="2" l="1"/>
  <c r="I3016" i="2" s="1"/>
  <c r="D3015" i="2"/>
  <c r="G3016" i="2"/>
  <c r="E3017" i="2" s="1"/>
  <c r="K3016" i="2" l="1"/>
  <c r="I3017" i="2" s="1"/>
  <c r="D3016" i="2"/>
  <c r="G3017" i="2"/>
  <c r="E3018" i="2" s="1"/>
  <c r="K3017" i="2" l="1"/>
  <c r="I3018" i="2" s="1"/>
  <c r="D3017" i="2"/>
  <c r="G3018" i="2"/>
  <c r="E3019" i="2" s="1"/>
  <c r="K3018" i="2" l="1"/>
  <c r="I3019" i="2" s="1"/>
  <c r="D3018" i="2"/>
  <c r="G3019" i="2"/>
  <c r="E3020" i="2" s="1"/>
  <c r="K3019" i="2" l="1"/>
  <c r="I3020" i="2" s="1"/>
  <c r="D3019" i="2"/>
  <c r="G3020" i="2"/>
  <c r="E3021" i="2" s="1"/>
  <c r="K3020" i="2" l="1"/>
  <c r="I3021" i="2" s="1"/>
  <c r="D3020" i="2"/>
  <c r="G3021" i="2"/>
  <c r="E3022" i="2" s="1"/>
  <c r="K3021" i="2" l="1"/>
  <c r="I3022" i="2" s="1"/>
  <c r="D3022" i="2" s="1"/>
  <c r="D3021" i="2"/>
  <c r="G3022" i="2"/>
  <c r="E3023" i="2" s="1"/>
  <c r="G3023" i="2" l="1"/>
  <c r="E3024" i="2" s="1"/>
  <c r="K3022" i="2"/>
  <c r="I3023" i="2" s="1"/>
  <c r="D3023" i="2" s="1"/>
  <c r="K3023" i="2" l="1"/>
  <c r="I3024" i="2" s="1"/>
  <c r="G3024" i="2"/>
  <c r="E3025" i="2" s="1"/>
  <c r="G3025" i="2" l="1"/>
  <c r="E3026" i="2" s="1"/>
  <c r="K3024" i="2"/>
  <c r="I3025" i="2" s="1"/>
  <c r="D3025" i="2" s="1"/>
  <c r="D3024" i="2"/>
  <c r="K3025" i="2" l="1"/>
  <c r="I3026" i="2" s="1"/>
  <c r="G3026" i="2"/>
  <c r="E3027" i="2" s="1"/>
  <c r="G3027" i="2" l="1"/>
  <c r="E3028" i="2" s="1"/>
  <c r="K3026" i="2"/>
  <c r="I3027" i="2" s="1"/>
  <c r="D3027" i="2" s="1"/>
  <c r="D3026" i="2"/>
  <c r="K3027" i="2" l="1"/>
  <c r="I3028" i="2" s="1"/>
  <c r="G3028" i="2"/>
  <c r="E3029" i="2" s="1"/>
  <c r="G3029" i="2" l="1"/>
  <c r="E3030" i="2" s="1"/>
  <c r="K3028" i="2"/>
  <c r="I3029" i="2" s="1"/>
  <c r="D3028" i="2"/>
  <c r="K3029" i="2" l="1"/>
  <c r="I3030" i="2" s="1"/>
  <c r="D3029" i="2"/>
  <c r="G3030" i="2"/>
  <c r="E3031" i="2" s="1"/>
  <c r="K3030" i="2" l="1"/>
  <c r="I3031" i="2" s="1"/>
  <c r="D3030" i="2"/>
  <c r="G3031" i="2"/>
  <c r="E3032" i="2" s="1"/>
  <c r="K3031" i="2" l="1"/>
  <c r="I3032" i="2" s="1"/>
  <c r="D3032" i="2" s="1"/>
  <c r="D3031" i="2"/>
  <c r="G3032" i="2"/>
  <c r="E3033" i="2" s="1"/>
  <c r="G3033" i="2" l="1"/>
  <c r="E3034" i="2" s="1"/>
  <c r="K3032" i="2"/>
  <c r="I3033" i="2" s="1"/>
  <c r="K3033" i="2" l="1"/>
  <c r="I3034" i="2" s="1"/>
  <c r="D3033" i="2"/>
  <c r="G3034" i="2"/>
  <c r="E3035" i="2" s="1"/>
  <c r="K3034" i="2" l="1"/>
  <c r="I3035" i="2" s="1"/>
  <c r="D3034" i="2"/>
  <c r="G3035" i="2"/>
  <c r="E3036" i="2" s="1"/>
  <c r="K3035" i="2" l="1"/>
  <c r="I3036" i="2" s="1"/>
  <c r="D3035" i="2"/>
  <c r="G3036" i="2"/>
  <c r="E3037" i="2" s="1"/>
  <c r="K3036" i="2" l="1"/>
  <c r="I3037" i="2" s="1"/>
  <c r="D3036" i="2"/>
  <c r="G3037" i="2"/>
  <c r="E3038" i="2" s="1"/>
  <c r="K3037" i="2" l="1"/>
  <c r="I3038" i="2" s="1"/>
  <c r="D3038" i="2" s="1"/>
  <c r="D3037" i="2"/>
  <c r="G3038" i="2"/>
  <c r="E3039" i="2" s="1"/>
  <c r="G3039" i="2" l="1"/>
  <c r="E3040" i="2" s="1"/>
  <c r="K3038" i="2"/>
  <c r="I3039" i="2" s="1"/>
  <c r="K3039" i="2" l="1"/>
  <c r="I3040" i="2" s="1"/>
  <c r="D3040" i="2" s="1"/>
  <c r="D3039" i="2"/>
  <c r="G3040" i="2"/>
  <c r="E3041" i="2" s="1"/>
  <c r="G3041" i="2" l="1"/>
  <c r="E3042" i="2" s="1"/>
  <c r="K3040" i="2"/>
  <c r="I3041" i="2" s="1"/>
  <c r="D3041" i="2" s="1"/>
  <c r="K3041" i="2" l="1"/>
  <c r="I3042" i="2" s="1"/>
  <c r="G3042" i="2"/>
  <c r="E3043" i="2" s="1"/>
  <c r="G3043" i="2" l="1"/>
  <c r="E3044" i="2" s="1"/>
  <c r="K3042" i="2"/>
  <c r="I3043" i="2" s="1"/>
  <c r="D3042" i="2"/>
  <c r="K3043" i="2" l="1"/>
  <c r="I3044" i="2" s="1"/>
  <c r="D3044" i="2" s="1"/>
  <c r="D3043" i="2"/>
  <c r="G3044" i="2"/>
  <c r="E3045" i="2" s="1"/>
  <c r="G3045" i="2" l="1"/>
  <c r="E3046" i="2" s="1"/>
  <c r="K3044" i="2"/>
  <c r="I3045" i="2" s="1"/>
  <c r="K3045" i="2" l="1"/>
  <c r="I3046" i="2" s="1"/>
  <c r="D3046" i="2" s="1"/>
  <c r="D3045" i="2"/>
  <c r="G3046" i="2"/>
  <c r="E3047" i="2" s="1"/>
  <c r="G3047" i="2" l="1"/>
  <c r="E3048" i="2" s="1"/>
  <c r="K3046" i="2"/>
  <c r="I3047" i="2" s="1"/>
  <c r="K3047" i="2" l="1"/>
  <c r="I3048" i="2" s="1"/>
  <c r="D3047" i="2"/>
  <c r="G3048" i="2"/>
  <c r="E3049" i="2" s="1"/>
  <c r="K3048" i="2" l="1"/>
  <c r="I3049" i="2" s="1"/>
  <c r="D3048" i="2"/>
  <c r="G3049" i="2"/>
  <c r="E3050" i="2" s="1"/>
  <c r="K3049" i="2" l="1"/>
  <c r="I3050" i="2" s="1"/>
  <c r="D3049" i="2"/>
  <c r="G3050" i="2"/>
  <c r="E3051" i="2" s="1"/>
  <c r="K3050" i="2" l="1"/>
  <c r="I3051" i="2" s="1"/>
  <c r="D3050" i="2"/>
  <c r="G3051" i="2"/>
  <c r="E3052" i="2" s="1"/>
  <c r="K3051" i="2" l="1"/>
  <c r="I3052" i="2" s="1"/>
  <c r="D3051" i="2"/>
  <c r="G3052" i="2"/>
  <c r="E3053" i="2" s="1"/>
  <c r="K3052" i="2" l="1"/>
  <c r="I3053" i="2" s="1"/>
  <c r="D3052" i="2"/>
  <c r="G3053" i="2"/>
  <c r="E3054" i="2" s="1"/>
  <c r="K3053" i="2" l="1"/>
  <c r="I3054" i="2" s="1"/>
  <c r="D3053" i="2"/>
  <c r="G3054" i="2"/>
  <c r="E3055" i="2" s="1"/>
  <c r="K3054" i="2" l="1"/>
  <c r="I3055" i="2" s="1"/>
  <c r="D3054" i="2"/>
  <c r="G3055" i="2"/>
  <c r="E3056" i="2" s="1"/>
  <c r="K3055" i="2" l="1"/>
  <c r="I3056" i="2" s="1"/>
  <c r="D3055" i="2"/>
  <c r="G3056" i="2"/>
  <c r="E3057" i="2" s="1"/>
  <c r="K3056" i="2" l="1"/>
  <c r="I3057" i="2" s="1"/>
  <c r="D3057" i="2" s="1"/>
  <c r="D3056" i="2"/>
  <c r="G3057" i="2"/>
  <c r="E3058" i="2" s="1"/>
  <c r="G3058" i="2" l="1"/>
  <c r="E3059" i="2" s="1"/>
  <c r="K3057" i="2"/>
  <c r="I3058" i="2" s="1"/>
  <c r="K3058" i="2" l="1"/>
  <c r="I3059" i="2" s="1"/>
  <c r="D3059" i="2" s="1"/>
  <c r="D3058" i="2"/>
  <c r="G3059" i="2"/>
  <c r="E3060" i="2" s="1"/>
  <c r="G3060" i="2" l="1"/>
  <c r="E3061" i="2" s="1"/>
  <c r="K3059" i="2"/>
  <c r="I3060" i="2" s="1"/>
  <c r="K3060" i="2" l="1"/>
  <c r="I3061" i="2" s="1"/>
  <c r="D3061" i="2" s="1"/>
  <c r="D3060" i="2"/>
  <c r="G3061" i="2"/>
  <c r="E3062" i="2" s="1"/>
  <c r="G3062" i="2" l="1"/>
  <c r="E3063" i="2" s="1"/>
  <c r="K3061" i="2"/>
  <c r="I3062" i="2" s="1"/>
  <c r="K3062" i="2" l="1"/>
  <c r="I3063" i="2" s="1"/>
  <c r="D3062" i="2"/>
  <c r="G3063" i="2"/>
  <c r="E3064" i="2" s="1"/>
  <c r="K3063" i="2" l="1"/>
  <c r="I3064" i="2" s="1"/>
  <c r="D3064" i="2" s="1"/>
  <c r="D3063" i="2"/>
  <c r="G3064" i="2"/>
  <c r="E3065" i="2" s="1"/>
  <c r="G3065" i="2" l="1"/>
  <c r="E3066" i="2" s="1"/>
  <c r="K3064" i="2"/>
  <c r="I3065" i="2" s="1"/>
  <c r="K3065" i="2" l="1"/>
  <c r="I3066" i="2" s="1"/>
  <c r="D3065" i="2"/>
  <c r="G3066" i="2"/>
  <c r="E3067" i="2" s="1"/>
  <c r="K3066" i="2" l="1"/>
  <c r="I3067" i="2" s="1"/>
  <c r="D3066" i="2"/>
  <c r="G3067" i="2"/>
  <c r="E3068" i="2" s="1"/>
  <c r="K3067" i="2" l="1"/>
  <c r="I3068" i="2" s="1"/>
  <c r="D3067" i="2"/>
  <c r="G3068" i="2"/>
  <c r="E3069" i="2" s="1"/>
  <c r="K3068" i="2" l="1"/>
  <c r="I3069" i="2" s="1"/>
  <c r="D3068" i="2"/>
  <c r="G3069" i="2"/>
  <c r="E3070" i="2" s="1"/>
  <c r="K3069" i="2" l="1"/>
  <c r="I3070" i="2" s="1"/>
  <c r="D3069" i="2"/>
  <c r="G3070" i="2"/>
  <c r="E3071" i="2" s="1"/>
  <c r="K3070" i="2" l="1"/>
  <c r="I3071" i="2" s="1"/>
  <c r="D3070" i="2"/>
  <c r="G3071" i="2"/>
  <c r="E3072" i="2" s="1"/>
  <c r="K3071" i="2" l="1"/>
  <c r="I3072" i="2" s="1"/>
  <c r="D3071" i="2"/>
  <c r="G3072" i="2"/>
  <c r="E3073" i="2" s="1"/>
  <c r="K3072" i="2" l="1"/>
  <c r="I3073" i="2" s="1"/>
  <c r="D3073" i="2" s="1"/>
  <c r="D3072" i="2"/>
  <c r="G3073" i="2"/>
  <c r="E3074" i="2" s="1"/>
  <c r="G3074" i="2" l="1"/>
  <c r="E3075" i="2" s="1"/>
  <c r="K3073" i="2"/>
  <c r="I3074" i="2" s="1"/>
  <c r="K3074" i="2" l="1"/>
  <c r="I3075" i="2" s="1"/>
  <c r="D3075" i="2" s="1"/>
  <c r="D3074" i="2"/>
  <c r="G3075" i="2"/>
  <c r="E3076" i="2" s="1"/>
  <c r="G3076" i="2" l="1"/>
  <c r="E3077" i="2" s="1"/>
  <c r="K3075" i="2"/>
  <c r="I3076" i="2" s="1"/>
  <c r="K3076" i="2" l="1"/>
  <c r="I3077" i="2" s="1"/>
  <c r="D3076" i="2"/>
  <c r="G3077" i="2"/>
  <c r="E3078" i="2" s="1"/>
  <c r="K3077" i="2" l="1"/>
  <c r="I3078" i="2" s="1"/>
  <c r="D3077" i="2"/>
  <c r="G3078" i="2"/>
  <c r="E3079" i="2" s="1"/>
  <c r="K3078" i="2" l="1"/>
  <c r="I3079" i="2" s="1"/>
  <c r="D3079" i="2" s="1"/>
  <c r="D3078" i="2"/>
  <c r="G3079" i="2"/>
  <c r="E3080" i="2" s="1"/>
  <c r="G3080" i="2" l="1"/>
  <c r="E3081" i="2" s="1"/>
  <c r="K3079" i="2"/>
  <c r="I3080" i="2" s="1"/>
  <c r="K3080" i="2" l="1"/>
  <c r="I3081" i="2" s="1"/>
  <c r="D3081" i="2" s="1"/>
  <c r="D3080" i="2"/>
  <c r="G3081" i="2"/>
  <c r="E3082" i="2" s="1"/>
  <c r="G3082" i="2" l="1"/>
  <c r="E3083" i="2" s="1"/>
  <c r="K3081" i="2"/>
  <c r="I3082" i="2" s="1"/>
  <c r="K3082" i="2" l="1"/>
  <c r="I3083" i="2" s="1"/>
  <c r="D3082" i="2"/>
  <c r="G3083" i="2"/>
  <c r="E3084" i="2" s="1"/>
  <c r="K3083" i="2" l="1"/>
  <c r="I3084" i="2" s="1"/>
  <c r="D3083" i="2"/>
  <c r="G3084" i="2"/>
  <c r="E3085" i="2" s="1"/>
  <c r="K3084" i="2" l="1"/>
  <c r="I3085" i="2" s="1"/>
  <c r="D3084" i="2"/>
  <c r="G3085" i="2"/>
  <c r="E3086" i="2" s="1"/>
  <c r="K3085" i="2" l="1"/>
  <c r="I3086" i="2" s="1"/>
  <c r="D3085" i="2"/>
  <c r="G3086" i="2"/>
  <c r="E3087" i="2" s="1"/>
  <c r="K3086" i="2" l="1"/>
  <c r="I3087" i="2" s="1"/>
  <c r="D3086" i="2"/>
  <c r="G3087" i="2"/>
  <c r="E3088" i="2" s="1"/>
  <c r="K3087" i="2" l="1"/>
  <c r="I3088" i="2" s="1"/>
  <c r="D3088" i="2" s="1"/>
  <c r="D3087" i="2"/>
  <c r="G3088" i="2"/>
  <c r="E3089" i="2" s="1"/>
  <c r="G3089" i="2" l="1"/>
  <c r="E3090" i="2" s="1"/>
  <c r="K3088" i="2"/>
  <c r="I3089" i="2" s="1"/>
  <c r="K3089" i="2" l="1"/>
  <c r="I3090" i="2" s="1"/>
  <c r="D3090" i="2" s="1"/>
  <c r="D3089" i="2"/>
  <c r="G3090" i="2"/>
  <c r="E3091" i="2" s="1"/>
  <c r="G3091" i="2" l="1"/>
  <c r="E3092" i="2" s="1"/>
  <c r="K3090" i="2"/>
  <c r="I3091" i="2" s="1"/>
  <c r="K3091" i="2" l="1"/>
  <c r="I3092" i="2" s="1"/>
  <c r="D3092" i="2" s="1"/>
  <c r="D3091" i="2"/>
  <c r="G3092" i="2"/>
  <c r="E3093" i="2" s="1"/>
  <c r="G3093" i="2" l="1"/>
  <c r="E3094" i="2" s="1"/>
  <c r="K3092" i="2"/>
  <c r="I3093" i="2" s="1"/>
  <c r="K3093" i="2" l="1"/>
  <c r="I3094" i="2" s="1"/>
  <c r="D3094" i="2" s="1"/>
  <c r="D3093" i="2"/>
  <c r="G3094" i="2"/>
  <c r="E3095" i="2" s="1"/>
  <c r="G3095" i="2" l="1"/>
  <c r="E3096" i="2" s="1"/>
  <c r="K3094" i="2"/>
  <c r="I3095" i="2" s="1"/>
  <c r="K3095" i="2" l="1"/>
  <c r="I3096" i="2" s="1"/>
  <c r="D3095" i="2"/>
  <c r="G3096" i="2"/>
  <c r="E3097" i="2" s="1"/>
  <c r="K3096" i="2" l="1"/>
  <c r="I3097" i="2" s="1"/>
  <c r="D3097" i="2" s="1"/>
  <c r="D3096" i="2"/>
  <c r="G3097" i="2"/>
  <c r="E3098" i="2" s="1"/>
  <c r="G3098" i="2" l="1"/>
  <c r="E3099" i="2" s="1"/>
  <c r="K3097" i="2"/>
  <c r="I3098" i="2" s="1"/>
  <c r="K3098" i="2" l="1"/>
  <c r="I3099" i="2" s="1"/>
  <c r="D3099" i="2" s="1"/>
  <c r="D3098" i="2"/>
  <c r="G3099" i="2"/>
  <c r="E3100" i="2" s="1"/>
  <c r="G3100" i="2" l="1"/>
  <c r="E3101" i="2" s="1"/>
  <c r="K3099" i="2"/>
  <c r="I3100" i="2" s="1"/>
  <c r="K3100" i="2" l="1"/>
  <c r="I3101" i="2" s="1"/>
  <c r="D3101" i="2" s="1"/>
  <c r="D3100" i="2"/>
  <c r="G3101" i="2"/>
  <c r="E3102" i="2" s="1"/>
  <c r="G3102" i="2" l="1"/>
  <c r="E3103" i="2" s="1"/>
  <c r="K3101" i="2"/>
  <c r="I3102" i="2" s="1"/>
  <c r="K3102" i="2" l="1"/>
  <c r="I3103" i="2" s="1"/>
  <c r="D3103" i="2" s="1"/>
  <c r="D3102" i="2"/>
  <c r="G3103" i="2"/>
  <c r="E3104" i="2" s="1"/>
  <c r="G3104" i="2" l="1"/>
  <c r="E3105" i="2" s="1"/>
  <c r="K3103" i="2"/>
  <c r="I3104" i="2" s="1"/>
  <c r="K3104" i="2" l="1"/>
  <c r="I3105" i="2" s="1"/>
  <c r="D3105" i="2" s="1"/>
  <c r="D3104" i="2"/>
  <c r="G3105" i="2"/>
  <c r="E3106" i="2" s="1"/>
  <c r="G3106" i="2" l="1"/>
  <c r="E3107" i="2" s="1"/>
  <c r="K3105" i="2"/>
  <c r="I3106" i="2" s="1"/>
  <c r="K3106" i="2" l="1"/>
  <c r="I3107" i="2" s="1"/>
  <c r="D3107" i="2" s="1"/>
  <c r="D3106" i="2"/>
  <c r="G3107" i="2"/>
  <c r="E3108" i="2" s="1"/>
  <c r="G3108" i="2" l="1"/>
  <c r="E3109" i="2" s="1"/>
  <c r="K3107" i="2"/>
  <c r="I3108" i="2" s="1"/>
  <c r="K3108" i="2" l="1"/>
  <c r="I3109" i="2" s="1"/>
  <c r="D3109" i="2" s="1"/>
  <c r="D3108" i="2"/>
  <c r="G3109" i="2"/>
  <c r="E3110" i="2" s="1"/>
  <c r="G3110" i="2" l="1"/>
  <c r="E3111" i="2" s="1"/>
  <c r="K3109" i="2"/>
  <c r="I3110" i="2" s="1"/>
  <c r="K3110" i="2" l="1"/>
  <c r="I3111" i="2" s="1"/>
  <c r="D3110" i="2"/>
  <c r="G3111" i="2"/>
  <c r="E3112" i="2" s="1"/>
  <c r="K3111" i="2" l="1"/>
  <c r="I3112" i="2" s="1"/>
  <c r="D3111" i="2"/>
  <c r="G3112" i="2"/>
  <c r="E3113" i="2" s="1"/>
  <c r="K3112" i="2" l="1"/>
  <c r="I3113" i="2" s="1"/>
  <c r="D3112" i="2"/>
  <c r="G3113" i="2"/>
  <c r="E3114" i="2" s="1"/>
  <c r="G3114" i="2" l="1"/>
  <c r="E3115" i="2" s="1"/>
  <c r="K3113" i="2"/>
  <c r="I3114" i="2" s="1"/>
  <c r="D3113" i="2"/>
  <c r="K3114" i="2" l="1"/>
  <c r="I3115" i="2" s="1"/>
  <c r="D3114" i="2"/>
  <c r="G3115" i="2"/>
  <c r="E3116" i="2" s="1"/>
  <c r="G3116" i="2" l="1"/>
  <c r="E3117" i="2" s="1"/>
  <c r="K3115" i="2"/>
  <c r="I3116" i="2" s="1"/>
  <c r="D3115" i="2"/>
  <c r="K3116" i="2" l="1"/>
  <c r="I3117" i="2" s="1"/>
  <c r="D3116" i="2"/>
  <c r="G3117" i="2"/>
  <c r="E3118" i="2" s="1"/>
  <c r="K3117" i="2" l="1"/>
  <c r="I3118" i="2" s="1"/>
  <c r="D3117" i="2"/>
  <c r="G3118" i="2"/>
  <c r="E3119" i="2" s="1"/>
  <c r="K3118" i="2" l="1"/>
  <c r="I3119" i="2" s="1"/>
  <c r="D3118" i="2"/>
  <c r="G3119" i="2"/>
  <c r="E3120" i="2" s="1"/>
  <c r="G3120" i="2" l="1"/>
  <c r="E3121" i="2" s="1"/>
  <c r="K3119" i="2"/>
  <c r="I3120" i="2" s="1"/>
  <c r="D3119" i="2"/>
  <c r="K3120" i="2" l="1"/>
  <c r="I3121" i="2" s="1"/>
  <c r="D3120" i="2"/>
  <c r="G3121" i="2"/>
  <c r="E3122" i="2" s="1"/>
  <c r="K3121" i="2" l="1"/>
  <c r="I3122" i="2" s="1"/>
  <c r="D3122" i="2" s="1"/>
  <c r="D3121" i="2"/>
  <c r="G3122" i="2"/>
  <c r="E3123" i="2" s="1"/>
  <c r="G3123" i="2" l="1"/>
  <c r="E3124" i="2" s="1"/>
  <c r="K3122" i="2"/>
  <c r="I3123" i="2" s="1"/>
  <c r="K3123" i="2" l="1"/>
  <c r="I3124" i="2" s="1"/>
  <c r="D3123" i="2"/>
  <c r="G3124" i="2"/>
  <c r="E3125" i="2" s="1"/>
  <c r="K3124" i="2" l="1"/>
  <c r="I3125" i="2" s="1"/>
  <c r="D3124" i="2"/>
  <c r="G3125" i="2"/>
  <c r="E3126" i="2" s="1"/>
  <c r="G3126" i="2" l="1"/>
  <c r="E3127" i="2" s="1"/>
  <c r="K3125" i="2"/>
  <c r="I3126" i="2" s="1"/>
  <c r="D3125" i="2"/>
  <c r="K3126" i="2" l="1"/>
  <c r="I3127" i="2" s="1"/>
  <c r="D3126" i="2"/>
  <c r="G3127" i="2"/>
  <c r="E3128" i="2" s="1"/>
  <c r="G3128" i="2" l="1"/>
  <c r="E3129" i="2" s="1"/>
  <c r="K3127" i="2"/>
  <c r="I3128" i="2" s="1"/>
  <c r="D3127" i="2"/>
  <c r="K3128" i="2" l="1"/>
  <c r="I3129" i="2" s="1"/>
  <c r="D3128" i="2"/>
  <c r="G3129" i="2"/>
  <c r="E3130" i="2" s="1"/>
  <c r="K3129" i="2" l="1"/>
  <c r="I3130" i="2" s="1"/>
  <c r="D3129" i="2"/>
  <c r="G3130" i="2"/>
  <c r="E3131" i="2" s="1"/>
  <c r="K3130" i="2" l="1"/>
  <c r="I3131" i="2" s="1"/>
  <c r="D3130" i="2"/>
  <c r="G3131" i="2"/>
  <c r="E3132" i="2" s="1"/>
  <c r="K3131" i="2" l="1"/>
  <c r="I3132" i="2" s="1"/>
  <c r="D3131" i="2"/>
  <c r="G3132" i="2"/>
  <c r="E3133" i="2" s="1"/>
  <c r="K3132" i="2" l="1"/>
  <c r="I3133" i="2" s="1"/>
  <c r="D3132" i="2"/>
  <c r="G3133" i="2"/>
  <c r="E3134" i="2" s="1"/>
  <c r="K3133" i="2" l="1"/>
  <c r="I3134" i="2" s="1"/>
  <c r="D3133" i="2"/>
  <c r="G3134" i="2"/>
  <c r="E3135" i="2" s="1"/>
  <c r="K3134" i="2" l="1"/>
  <c r="I3135" i="2" s="1"/>
  <c r="D3134" i="2"/>
  <c r="G3135" i="2"/>
  <c r="E3136" i="2" s="1"/>
  <c r="K3135" i="2" l="1"/>
  <c r="I3136" i="2" s="1"/>
  <c r="D3135" i="2"/>
  <c r="G3136" i="2"/>
  <c r="E3137" i="2" s="1"/>
  <c r="K3136" i="2" l="1"/>
  <c r="I3137" i="2" s="1"/>
  <c r="D3136" i="2"/>
  <c r="G3137" i="2"/>
  <c r="E3138" i="2" s="1"/>
  <c r="K3137" i="2" l="1"/>
  <c r="I3138" i="2" s="1"/>
  <c r="D3137" i="2"/>
  <c r="G3138" i="2"/>
  <c r="E3139" i="2" s="1"/>
  <c r="K3138" i="2" l="1"/>
  <c r="I3139" i="2" s="1"/>
  <c r="D3138" i="2"/>
  <c r="G3139" i="2"/>
  <c r="E3140" i="2" s="1"/>
  <c r="D3139" i="2" l="1"/>
  <c r="G3140" i="2"/>
  <c r="E3141" i="2" s="1"/>
  <c r="K3139" i="2"/>
  <c r="I3140" i="2" s="1"/>
  <c r="K3140" i="2" l="1"/>
  <c r="I3141" i="2" s="1"/>
  <c r="D3140" i="2"/>
  <c r="G3141" i="2"/>
  <c r="E3142" i="2" s="1"/>
  <c r="K3141" i="2" l="1"/>
  <c r="I3142" i="2" s="1"/>
  <c r="D3141" i="2"/>
  <c r="G3142" i="2"/>
  <c r="E3143" i="2" s="1"/>
  <c r="K3142" i="2" l="1"/>
  <c r="I3143" i="2" s="1"/>
  <c r="D3143" i="2" s="1"/>
  <c r="D3142" i="2"/>
  <c r="G3143" i="2"/>
  <c r="E3144" i="2" s="1"/>
  <c r="G3144" i="2" l="1"/>
  <c r="E3145" i="2" s="1"/>
  <c r="K3143" i="2"/>
  <c r="I3144" i="2" s="1"/>
  <c r="K3144" i="2" l="1"/>
  <c r="I3145" i="2" s="1"/>
  <c r="D3145" i="2" s="1"/>
  <c r="D3144" i="2"/>
  <c r="G3145" i="2"/>
  <c r="E3146" i="2" s="1"/>
  <c r="G3146" i="2" l="1"/>
  <c r="E3147" i="2" s="1"/>
  <c r="K3145" i="2"/>
  <c r="I3146" i="2" s="1"/>
  <c r="K3146" i="2" l="1"/>
  <c r="I3147" i="2" s="1"/>
  <c r="D3146" i="2"/>
  <c r="G3147" i="2"/>
  <c r="E3148" i="2" s="1"/>
  <c r="K3147" i="2" l="1"/>
  <c r="I3148" i="2" s="1"/>
  <c r="D3147" i="2"/>
  <c r="G3148" i="2"/>
  <c r="E3149" i="2" s="1"/>
  <c r="K3148" i="2" l="1"/>
  <c r="I3149" i="2" s="1"/>
  <c r="D3148" i="2"/>
  <c r="G3149" i="2"/>
  <c r="E3150" i="2" s="1"/>
  <c r="K3149" i="2" l="1"/>
  <c r="I3150" i="2" s="1"/>
  <c r="D3149" i="2"/>
  <c r="G3150" i="2"/>
  <c r="E3151" i="2" s="1"/>
  <c r="K3150" i="2" l="1"/>
  <c r="I3151" i="2" s="1"/>
  <c r="D3151" i="2" s="1"/>
  <c r="D3150" i="2"/>
  <c r="G3151" i="2"/>
  <c r="E3152" i="2" s="1"/>
  <c r="G3152" i="2" l="1"/>
  <c r="E3153" i="2" s="1"/>
  <c r="K3151" i="2"/>
  <c r="I3152" i="2" s="1"/>
  <c r="K3152" i="2" l="1"/>
  <c r="I3153" i="2" s="1"/>
  <c r="D3152" i="2"/>
  <c r="G3153" i="2"/>
  <c r="E3154" i="2" s="1"/>
  <c r="K3153" i="2" l="1"/>
  <c r="I3154" i="2" s="1"/>
  <c r="D3154" i="2" s="1"/>
  <c r="D3153" i="2"/>
  <c r="G3154" i="2"/>
  <c r="E3155" i="2" s="1"/>
  <c r="G3155" i="2" l="1"/>
  <c r="E3156" i="2" s="1"/>
  <c r="K3154" i="2"/>
  <c r="I3155" i="2" s="1"/>
  <c r="K3155" i="2" l="1"/>
  <c r="I3156" i="2" s="1"/>
  <c r="D3155" i="2"/>
  <c r="G3156" i="2"/>
  <c r="E3157" i="2" s="1"/>
  <c r="K3156" i="2" l="1"/>
  <c r="I3157" i="2" s="1"/>
  <c r="D3157" i="2" s="1"/>
  <c r="D3156" i="2"/>
  <c r="G3157" i="2"/>
  <c r="E3158" i="2" s="1"/>
  <c r="G3158" i="2" l="1"/>
  <c r="E3159" i="2" s="1"/>
  <c r="K3157" i="2"/>
  <c r="I3158" i="2" s="1"/>
  <c r="K3158" i="2" l="1"/>
  <c r="I3159" i="2" s="1"/>
  <c r="D3158" i="2"/>
  <c r="G3159" i="2"/>
  <c r="E3160" i="2" s="1"/>
  <c r="K3159" i="2" l="1"/>
  <c r="I3160" i="2" s="1"/>
  <c r="D3159" i="2"/>
  <c r="G3160" i="2"/>
  <c r="E3161" i="2" s="1"/>
  <c r="K3160" i="2" l="1"/>
  <c r="I3161" i="2" s="1"/>
  <c r="D3161" i="2" s="1"/>
  <c r="D3160" i="2"/>
  <c r="G3161" i="2"/>
  <c r="E3162" i="2" s="1"/>
  <c r="G3162" i="2" l="1"/>
  <c r="E3163" i="2" s="1"/>
  <c r="K3161" i="2"/>
  <c r="I3162" i="2" s="1"/>
  <c r="K3162" i="2" l="1"/>
  <c r="I3163" i="2" s="1"/>
  <c r="D3162" i="2"/>
  <c r="G3163" i="2"/>
  <c r="E3164" i="2" s="1"/>
  <c r="K3163" i="2" l="1"/>
  <c r="I3164" i="2" s="1"/>
  <c r="D3163" i="2"/>
  <c r="G3164" i="2"/>
  <c r="E3165" i="2" s="1"/>
  <c r="K3164" i="2" l="1"/>
  <c r="I3165" i="2" s="1"/>
  <c r="D3164" i="2"/>
  <c r="G3165" i="2"/>
  <c r="E3166" i="2" s="1"/>
  <c r="K3165" i="2" l="1"/>
  <c r="I3166" i="2" s="1"/>
  <c r="D3165" i="2"/>
  <c r="G3166" i="2"/>
  <c r="E3167" i="2" s="1"/>
  <c r="K3166" i="2" l="1"/>
  <c r="I3167" i="2" s="1"/>
  <c r="D3166" i="2"/>
  <c r="G3167" i="2"/>
  <c r="E3168" i="2" s="1"/>
  <c r="K3167" i="2" l="1"/>
  <c r="I3168" i="2" s="1"/>
  <c r="D3167" i="2"/>
  <c r="G3168" i="2"/>
  <c r="E3169" i="2" s="1"/>
  <c r="K3168" i="2" l="1"/>
  <c r="I3169" i="2" s="1"/>
  <c r="D3169" i="2" s="1"/>
  <c r="D3168" i="2"/>
  <c r="G3169" i="2"/>
  <c r="E3170" i="2" s="1"/>
  <c r="G3170" i="2" l="1"/>
  <c r="E3171" i="2" s="1"/>
  <c r="K3169" i="2"/>
  <c r="I3170" i="2" s="1"/>
  <c r="K3170" i="2" l="1"/>
  <c r="I3171" i="2" s="1"/>
  <c r="D3170" i="2"/>
  <c r="G3171" i="2"/>
  <c r="E3172" i="2" s="1"/>
  <c r="G3172" i="2" l="1"/>
  <c r="E3173" i="2" s="1"/>
  <c r="K3171" i="2"/>
  <c r="I3172" i="2" s="1"/>
  <c r="D3171" i="2"/>
  <c r="K3172" i="2" l="1"/>
  <c r="I3173" i="2" s="1"/>
  <c r="D3172" i="2"/>
  <c r="G3173" i="2"/>
  <c r="E3174" i="2" s="1"/>
  <c r="D3173" i="2" l="1"/>
  <c r="G3174" i="2"/>
  <c r="E3175" i="2" s="1"/>
  <c r="K3173" i="2"/>
  <c r="I3174" i="2" s="1"/>
  <c r="K3174" i="2" l="1"/>
  <c r="I3175" i="2" s="1"/>
  <c r="D3174" i="2"/>
  <c r="G3175" i="2"/>
  <c r="E3176" i="2" s="1"/>
  <c r="K3175" i="2" l="1"/>
  <c r="I3176" i="2" s="1"/>
  <c r="D3175" i="2"/>
  <c r="G3176" i="2"/>
  <c r="E3177" i="2" s="1"/>
  <c r="K3176" i="2" l="1"/>
  <c r="I3177" i="2" s="1"/>
  <c r="D3176" i="2"/>
  <c r="G3177" i="2"/>
  <c r="E3178" i="2" s="1"/>
  <c r="K3177" i="2" l="1"/>
  <c r="I3178" i="2" s="1"/>
  <c r="D3177" i="2"/>
  <c r="G3178" i="2"/>
  <c r="E3179" i="2" s="1"/>
  <c r="K3178" i="2" l="1"/>
  <c r="I3179" i="2" s="1"/>
  <c r="D3178" i="2"/>
  <c r="G3179" i="2"/>
  <c r="E3180" i="2" s="1"/>
  <c r="G3180" i="2" l="1"/>
  <c r="E3181" i="2" s="1"/>
  <c r="K3179" i="2"/>
  <c r="I3180" i="2" s="1"/>
  <c r="D3179" i="2"/>
  <c r="K3180" i="2" l="1"/>
  <c r="I3181" i="2" s="1"/>
  <c r="D3181" i="2" s="1"/>
  <c r="D3180" i="2"/>
  <c r="G3181" i="2"/>
  <c r="E3182" i="2" s="1"/>
  <c r="G3182" i="2" l="1"/>
  <c r="E3183" i="2" s="1"/>
  <c r="K3181" i="2"/>
  <c r="I3182" i="2" s="1"/>
  <c r="K3182" i="2" l="1"/>
  <c r="I3183" i="2" s="1"/>
  <c r="D3182" i="2"/>
  <c r="G3183" i="2"/>
  <c r="E3184" i="2" s="1"/>
  <c r="D3183" i="2" l="1"/>
  <c r="G3184" i="2"/>
  <c r="E3185" i="2" s="1"/>
  <c r="K3183" i="2"/>
  <c r="I3184" i="2" s="1"/>
  <c r="K3184" i="2" l="1"/>
  <c r="I3185" i="2" s="1"/>
  <c r="D3184" i="2"/>
  <c r="G3185" i="2"/>
  <c r="E3186" i="2" s="1"/>
  <c r="K3185" i="2" l="1"/>
  <c r="I3186" i="2" s="1"/>
  <c r="D3186" i="2" s="1"/>
  <c r="D3185" i="2"/>
  <c r="G3186" i="2"/>
  <c r="E3187" i="2" s="1"/>
  <c r="G3187" i="2" l="1"/>
  <c r="E3188" i="2" s="1"/>
  <c r="K3186" i="2"/>
  <c r="I3187" i="2" s="1"/>
  <c r="K3187" i="2" l="1"/>
  <c r="I3188" i="2" s="1"/>
  <c r="D3188" i="2" s="1"/>
  <c r="D3187" i="2"/>
  <c r="G3188" i="2"/>
  <c r="E3189" i="2" s="1"/>
  <c r="G3189" i="2" l="1"/>
  <c r="E3190" i="2" s="1"/>
  <c r="K3188" i="2"/>
  <c r="I3189" i="2" s="1"/>
  <c r="K3189" i="2" l="1"/>
  <c r="I3190" i="2" s="1"/>
  <c r="D3189" i="2"/>
  <c r="G3190" i="2"/>
  <c r="E3191" i="2" s="1"/>
  <c r="D3190" i="2" l="1"/>
  <c r="G3191" i="2"/>
  <c r="E3192" i="2" s="1"/>
  <c r="K3190" i="2"/>
  <c r="I3191" i="2" s="1"/>
  <c r="K3191" i="2" l="1"/>
  <c r="I3192" i="2" s="1"/>
  <c r="D3191" i="2"/>
  <c r="G3192" i="2"/>
  <c r="E3193" i="2" s="1"/>
  <c r="K3192" i="2" l="1"/>
  <c r="I3193" i="2" s="1"/>
  <c r="D3192" i="2"/>
  <c r="G3193" i="2"/>
  <c r="E3194" i="2" s="1"/>
  <c r="K3193" i="2" l="1"/>
  <c r="I3194" i="2" s="1"/>
  <c r="D3193" i="2"/>
  <c r="G3194" i="2"/>
  <c r="E3195" i="2" s="1"/>
  <c r="K3194" i="2" l="1"/>
  <c r="I3195" i="2" s="1"/>
  <c r="D3194" i="2"/>
  <c r="G3195" i="2"/>
  <c r="E3196" i="2" s="1"/>
  <c r="K3195" i="2" l="1"/>
  <c r="I3196" i="2" s="1"/>
  <c r="D3195" i="2"/>
  <c r="G3196" i="2"/>
  <c r="E3197" i="2" s="1"/>
  <c r="K3196" i="2" l="1"/>
  <c r="I3197" i="2" s="1"/>
  <c r="D3196" i="2"/>
  <c r="G3197" i="2"/>
  <c r="E3198" i="2" s="1"/>
  <c r="K3197" i="2" l="1"/>
  <c r="I3198" i="2" s="1"/>
  <c r="D3198" i="2" s="1"/>
  <c r="D3197" i="2"/>
  <c r="G3198" i="2"/>
  <c r="E3199" i="2" s="1"/>
  <c r="G3199" i="2" l="1"/>
  <c r="E3200" i="2" s="1"/>
  <c r="K3198" i="2"/>
  <c r="I3199" i="2" s="1"/>
  <c r="K3199" i="2" l="1"/>
  <c r="I3200" i="2" s="1"/>
  <c r="D3199" i="2"/>
  <c r="G3200" i="2"/>
  <c r="E3201" i="2" s="1"/>
  <c r="K3200" i="2" l="1"/>
  <c r="I3201" i="2" s="1"/>
  <c r="D3201" i="2" s="1"/>
  <c r="D3200" i="2"/>
  <c r="G3201" i="2"/>
  <c r="E3202" i="2" s="1"/>
  <c r="G3202" i="2" l="1"/>
  <c r="E3203" i="2" s="1"/>
  <c r="K3201" i="2"/>
  <c r="I3202" i="2" s="1"/>
  <c r="K3202" i="2" l="1"/>
  <c r="I3203" i="2" s="1"/>
  <c r="D3203" i="2" s="1"/>
  <c r="D3202" i="2"/>
  <c r="G3203" i="2"/>
  <c r="E3204" i="2" s="1"/>
  <c r="G3204" i="2" l="1"/>
  <c r="E3205" i="2" s="1"/>
  <c r="K3203" i="2"/>
  <c r="I3204" i="2" s="1"/>
  <c r="K3204" i="2" l="1"/>
  <c r="I3205" i="2" s="1"/>
  <c r="D3204" i="2"/>
  <c r="G3205" i="2"/>
  <c r="E3206" i="2" s="1"/>
  <c r="K3205" i="2" l="1"/>
  <c r="I3206" i="2" s="1"/>
  <c r="D3205" i="2"/>
  <c r="G3206" i="2"/>
  <c r="E3207" i="2" s="1"/>
  <c r="K3206" i="2" l="1"/>
  <c r="I3207" i="2" s="1"/>
  <c r="D3206" i="2"/>
  <c r="G3207" i="2"/>
  <c r="E3208" i="2" s="1"/>
  <c r="D3207" i="2" l="1"/>
  <c r="G3208" i="2"/>
  <c r="E3209" i="2" s="1"/>
  <c r="K3207" i="2"/>
  <c r="I3208" i="2" s="1"/>
  <c r="K3208" i="2" l="1"/>
  <c r="I3209" i="2" s="1"/>
  <c r="D3208" i="2"/>
  <c r="G3209" i="2"/>
  <c r="E3210" i="2" s="1"/>
  <c r="K3209" i="2" l="1"/>
  <c r="I3210" i="2" s="1"/>
  <c r="D3209" i="2"/>
  <c r="G3210" i="2"/>
  <c r="E3211" i="2" s="1"/>
  <c r="K3210" i="2" l="1"/>
  <c r="I3211" i="2" s="1"/>
  <c r="D3210" i="2"/>
  <c r="G3211" i="2"/>
  <c r="E3212" i="2" s="1"/>
  <c r="K3211" i="2" l="1"/>
  <c r="I3212" i="2" s="1"/>
  <c r="D3211" i="2"/>
  <c r="G3212" i="2"/>
  <c r="E3213" i="2" s="1"/>
  <c r="K3212" i="2" l="1"/>
  <c r="I3213" i="2" s="1"/>
  <c r="D3212" i="2"/>
  <c r="G3213" i="2"/>
  <c r="E3214" i="2" s="1"/>
  <c r="K3213" i="2" l="1"/>
  <c r="I3214" i="2" s="1"/>
  <c r="D3214" i="2" s="1"/>
  <c r="D3213" i="2"/>
  <c r="G3214" i="2"/>
  <c r="E3215" i="2" s="1"/>
  <c r="G3215" i="2" l="1"/>
  <c r="E3216" i="2" s="1"/>
  <c r="K3214" i="2"/>
  <c r="I3215" i="2" s="1"/>
  <c r="K3215" i="2" l="1"/>
  <c r="I3216" i="2" s="1"/>
  <c r="D3215" i="2"/>
  <c r="G3216" i="2"/>
  <c r="E3217" i="2" s="1"/>
  <c r="K3216" i="2" l="1"/>
  <c r="I3217" i="2" s="1"/>
  <c r="D3216" i="2"/>
  <c r="G3217" i="2"/>
  <c r="E3218" i="2" s="1"/>
  <c r="K3217" i="2" l="1"/>
  <c r="I3218" i="2" s="1"/>
  <c r="D3217" i="2"/>
  <c r="G3218" i="2"/>
  <c r="E3219" i="2" s="1"/>
  <c r="K3218" i="2" l="1"/>
  <c r="I3219" i="2" s="1"/>
  <c r="D3218" i="2"/>
  <c r="G3219" i="2"/>
  <c r="E3220" i="2" s="1"/>
  <c r="K3219" i="2" l="1"/>
  <c r="I3220" i="2" s="1"/>
  <c r="D3219" i="2"/>
  <c r="G3220" i="2"/>
  <c r="E3221" i="2" s="1"/>
  <c r="K3220" i="2" l="1"/>
  <c r="I3221" i="2" s="1"/>
  <c r="D3220" i="2"/>
  <c r="G3221" i="2"/>
  <c r="E3222" i="2" s="1"/>
  <c r="K3221" i="2" l="1"/>
  <c r="I3222" i="2" s="1"/>
  <c r="D3221" i="2"/>
  <c r="G3222" i="2"/>
  <c r="E3223" i="2" s="1"/>
  <c r="K3222" i="2" l="1"/>
  <c r="I3223" i="2" s="1"/>
  <c r="D3222" i="2"/>
  <c r="G3223" i="2"/>
  <c r="E3224" i="2" s="1"/>
  <c r="K3223" i="2" l="1"/>
  <c r="I3224" i="2" s="1"/>
  <c r="D3223" i="2"/>
  <c r="G3224" i="2"/>
  <c r="E3225" i="2" s="1"/>
  <c r="K3224" i="2" l="1"/>
  <c r="I3225" i="2" s="1"/>
  <c r="D3225" i="2" s="1"/>
  <c r="D3224" i="2"/>
  <c r="G3225" i="2"/>
  <c r="E3226" i="2" s="1"/>
  <c r="G3226" i="2" l="1"/>
  <c r="E3227" i="2" s="1"/>
  <c r="K3225" i="2"/>
  <c r="I3226" i="2" s="1"/>
  <c r="K3226" i="2" l="1"/>
  <c r="I3227" i="2" s="1"/>
  <c r="D3226" i="2"/>
  <c r="G3227" i="2"/>
  <c r="E3228" i="2" s="1"/>
  <c r="K3227" i="2" l="1"/>
  <c r="I3228" i="2" s="1"/>
  <c r="D3227" i="2"/>
  <c r="G3228" i="2"/>
  <c r="E3229" i="2" s="1"/>
  <c r="K3228" i="2" l="1"/>
  <c r="I3229" i="2" s="1"/>
  <c r="D3228" i="2"/>
  <c r="G3229" i="2"/>
  <c r="E3230" i="2" s="1"/>
  <c r="K3229" i="2" l="1"/>
  <c r="I3230" i="2" s="1"/>
  <c r="D3229" i="2"/>
  <c r="G3230" i="2"/>
  <c r="E3231" i="2" s="1"/>
  <c r="K3230" i="2" l="1"/>
  <c r="I3231" i="2" s="1"/>
  <c r="D3231" i="2" s="1"/>
  <c r="D3230" i="2"/>
  <c r="G3231" i="2"/>
  <c r="E3232" i="2" s="1"/>
  <c r="G3232" i="2" l="1"/>
  <c r="E3233" i="2" s="1"/>
  <c r="K3231" i="2"/>
  <c r="I3232" i="2" s="1"/>
  <c r="G3233" i="2" l="1"/>
  <c r="E3234" i="2" s="1"/>
  <c r="K3232" i="2"/>
  <c r="I3233" i="2" s="1"/>
  <c r="D3233" i="2" s="1"/>
  <c r="D3232" i="2"/>
  <c r="K3233" i="2" l="1"/>
  <c r="I3234" i="2" s="1"/>
  <c r="G3234" i="2"/>
  <c r="E3235" i="2" s="1"/>
  <c r="G3235" i="2" l="1"/>
  <c r="E3236" i="2" s="1"/>
  <c r="K3234" i="2"/>
  <c r="I3235" i="2" s="1"/>
  <c r="D3234" i="2"/>
  <c r="K3235" i="2" l="1"/>
  <c r="I3236" i="2" s="1"/>
  <c r="D3235" i="2"/>
  <c r="G3236" i="2"/>
  <c r="E3237" i="2" s="1"/>
  <c r="G3237" i="2" l="1"/>
  <c r="E3238" i="2" s="1"/>
  <c r="K3236" i="2"/>
  <c r="I3237" i="2" s="1"/>
  <c r="D3236" i="2"/>
  <c r="K3237" i="2" l="1"/>
  <c r="I3238" i="2" s="1"/>
  <c r="D3238" i="2" s="1"/>
  <c r="D3237" i="2"/>
  <c r="G3238" i="2"/>
  <c r="E3239" i="2" s="1"/>
  <c r="G3239" i="2" l="1"/>
  <c r="E3240" i="2" s="1"/>
  <c r="K3238" i="2"/>
  <c r="I3239" i="2" s="1"/>
  <c r="K3239" i="2" l="1"/>
  <c r="I3240" i="2" s="1"/>
  <c r="D3240" i="2" s="1"/>
  <c r="D3239" i="2"/>
  <c r="G3240" i="2"/>
  <c r="E3241" i="2" s="1"/>
  <c r="G3241" i="2" l="1"/>
  <c r="E3242" i="2" s="1"/>
  <c r="K3240" i="2"/>
  <c r="I3241" i="2" s="1"/>
  <c r="K3241" i="2" l="1"/>
  <c r="I3242" i="2" s="1"/>
  <c r="D3241" i="2"/>
  <c r="G3242" i="2"/>
  <c r="E3243" i="2" s="1"/>
  <c r="G3243" i="2" l="1"/>
  <c r="E3244" i="2" s="1"/>
  <c r="K3242" i="2"/>
  <c r="I3243" i="2" s="1"/>
  <c r="D3242" i="2"/>
  <c r="K3243" i="2" l="1"/>
  <c r="I3244" i="2" s="1"/>
  <c r="D3244" i="2" s="1"/>
  <c r="D3243" i="2"/>
  <c r="G3244" i="2"/>
  <c r="E3245" i="2" s="1"/>
  <c r="G3245" i="2" l="1"/>
  <c r="E3246" i="2" s="1"/>
  <c r="K3244" i="2"/>
  <c r="I3245" i="2" s="1"/>
  <c r="K3245" i="2" l="1"/>
  <c r="I3246" i="2" s="1"/>
  <c r="D3245" i="2"/>
  <c r="G3246" i="2"/>
  <c r="E3247" i="2" s="1"/>
  <c r="K3246" i="2" l="1"/>
  <c r="I3247" i="2" s="1"/>
  <c r="D3246" i="2"/>
  <c r="G3247" i="2"/>
  <c r="E3248" i="2" s="1"/>
  <c r="K3247" i="2" l="1"/>
  <c r="I3248" i="2" s="1"/>
  <c r="D3247" i="2"/>
  <c r="G3248" i="2"/>
  <c r="E3249" i="2" s="1"/>
  <c r="K3248" i="2" l="1"/>
  <c r="I3249" i="2" s="1"/>
  <c r="D3249" i="2" s="1"/>
  <c r="D3248" i="2"/>
  <c r="G3249" i="2"/>
  <c r="E3250" i="2" s="1"/>
  <c r="G3250" i="2" l="1"/>
  <c r="E3251" i="2" s="1"/>
  <c r="K3249" i="2"/>
  <c r="I3250" i="2" s="1"/>
  <c r="K3250" i="2" l="1"/>
  <c r="I3251" i="2" s="1"/>
  <c r="D3251" i="2" s="1"/>
  <c r="D3250" i="2"/>
  <c r="G3251" i="2"/>
  <c r="E3252" i="2" s="1"/>
  <c r="G3252" i="2" l="1"/>
  <c r="E3253" i="2" s="1"/>
  <c r="K3251" i="2"/>
  <c r="I3252" i="2" s="1"/>
  <c r="K3252" i="2" l="1"/>
  <c r="I3253" i="2" s="1"/>
  <c r="D3252" i="2"/>
  <c r="G3253" i="2"/>
  <c r="E3254" i="2" s="1"/>
  <c r="K3253" i="2" l="1"/>
  <c r="I3254" i="2" s="1"/>
  <c r="D3254" i="2" s="1"/>
  <c r="D3253" i="2"/>
  <c r="G3254" i="2"/>
  <c r="E3255" i="2" s="1"/>
  <c r="G3255" i="2" l="1"/>
  <c r="E3256" i="2" s="1"/>
  <c r="K3254" i="2"/>
  <c r="I3255" i="2" s="1"/>
  <c r="K3255" i="2" l="1"/>
  <c r="I3256" i="2" s="1"/>
  <c r="D3256" i="2" s="1"/>
  <c r="D3255" i="2"/>
  <c r="G3256" i="2"/>
  <c r="E3257" i="2" s="1"/>
  <c r="G3257" i="2" l="1"/>
  <c r="E3258" i="2" s="1"/>
  <c r="K3256" i="2"/>
  <c r="I3257" i="2" s="1"/>
  <c r="D3257" i="2" s="1"/>
  <c r="K3257" i="2" l="1"/>
  <c r="I3258" i="2" s="1"/>
  <c r="G3258" i="2"/>
  <c r="E3259" i="2" s="1"/>
  <c r="G3259" i="2" l="1"/>
  <c r="E3260" i="2" s="1"/>
  <c r="K3258" i="2"/>
  <c r="I3259" i="2" s="1"/>
  <c r="D3258" i="2"/>
  <c r="K3259" i="2" l="1"/>
  <c r="I3260" i="2" s="1"/>
  <c r="D3260" i="2" s="1"/>
  <c r="D3259" i="2"/>
  <c r="G3260" i="2"/>
  <c r="E3261" i="2" s="1"/>
  <c r="G3261" i="2" l="1"/>
  <c r="E3262" i="2" s="1"/>
  <c r="K3260" i="2"/>
  <c r="I3261" i="2" s="1"/>
  <c r="K3261" i="2" l="1"/>
  <c r="I3262" i="2" s="1"/>
  <c r="D3261" i="2"/>
  <c r="G3262" i="2"/>
  <c r="E3263" i="2" s="1"/>
  <c r="D3262" i="2" l="1"/>
  <c r="G3263" i="2"/>
  <c r="E3264" i="2" s="1"/>
  <c r="K3262" i="2"/>
  <c r="I3263" i="2" s="1"/>
  <c r="K3263" i="2" l="1"/>
  <c r="I3264" i="2" s="1"/>
  <c r="D3263" i="2"/>
  <c r="G3264" i="2"/>
  <c r="E3265" i="2" s="1"/>
  <c r="D3264" i="2" l="1"/>
  <c r="G3265" i="2"/>
  <c r="E3266" i="2" s="1"/>
  <c r="K3264" i="2"/>
  <c r="I3265" i="2" s="1"/>
  <c r="K3265" i="2" l="1"/>
  <c r="I3266" i="2" s="1"/>
  <c r="D3265" i="2"/>
  <c r="G3266" i="2"/>
  <c r="E3267" i="2" s="1"/>
  <c r="K3266" i="2" l="1"/>
  <c r="I3267" i="2" s="1"/>
  <c r="D3266" i="2"/>
  <c r="G3267" i="2"/>
  <c r="E3268" i="2" s="1"/>
  <c r="G3268" i="2" l="1"/>
  <c r="E3269" i="2" s="1"/>
  <c r="K3267" i="2"/>
  <c r="I3268" i="2" s="1"/>
  <c r="D3267" i="2"/>
  <c r="K3268" i="2" l="1"/>
  <c r="I3269" i="2" s="1"/>
  <c r="D3268" i="2"/>
  <c r="G3269" i="2"/>
  <c r="E3270" i="2" s="1"/>
  <c r="K3269" i="2" l="1"/>
  <c r="I3270" i="2" s="1"/>
  <c r="D3269" i="2"/>
  <c r="G3270" i="2"/>
  <c r="E3271" i="2" s="1"/>
  <c r="D3270" i="2" l="1"/>
  <c r="G3271" i="2"/>
  <c r="E3272" i="2" s="1"/>
  <c r="K3270" i="2"/>
  <c r="I3271" i="2" s="1"/>
  <c r="K3271" i="2" l="1"/>
  <c r="I3272" i="2" s="1"/>
  <c r="D3271" i="2"/>
  <c r="G3272" i="2"/>
  <c r="E3273" i="2" s="1"/>
  <c r="G3273" i="2" l="1"/>
  <c r="E3274" i="2" s="1"/>
  <c r="K3272" i="2"/>
  <c r="I3273" i="2" s="1"/>
  <c r="D3272" i="2"/>
  <c r="K3273" i="2" l="1"/>
  <c r="I3274" i="2" s="1"/>
  <c r="D3273" i="2"/>
  <c r="G3274" i="2"/>
  <c r="E3275" i="2" s="1"/>
  <c r="K3274" i="2" l="1"/>
  <c r="I3275" i="2" s="1"/>
  <c r="D3274" i="2"/>
  <c r="G3275" i="2"/>
  <c r="E3276" i="2" s="1"/>
  <c r="K3275" i="2" l="1"/>
  <c r="I3276" i="2" s="1"/>
  <c r="D3275" i="2"/>
  <c r="G3276" i="2"/>
  <c r="E3277" i="2" s="1"/>
  <c r="K3276" i="2" l="1"/>
  <c r="I3277" i="2" s="1"/>
  <c r="D3276" i="2"/>
  <c r="G3277" i="2"/>
  <c r="E3278" i="2" s="1"/>
  <c r="K3277" i="2" l="1"/>
  <c r="I3278" i="2" s="1"/>
  <c r="D3277" i="2"/>
  <c r="G3278" i="2"/>
  <c r="E3279" i="2" s="1"/>
  <c r="D3278" i="2" l="1"/>
  <c r="G3279" i="2"/>
  <c r="E3280" i="2" s="1"/>
  <c r="K3278" i="2"/>
  <c r="I3279" i="2" s="1"/>
  <c r="K3279" i="2" l="1"/>
  <c r="I3280" i="2" s="1"/>
  <c r="D3279" i="2"/>
  <c r="G3280" i="2"/>
  <c r="E3281" i="2" s="1"/>
  <c r="K3280" i="2" l="1"/>
  <c r="I3281" i="2" s="1"/>
  <c r="D3280" i="2"/>
  <c r="G3281" i="2"/>
  <c r="E3282" i="2" s="1"/>
  <c r="K3281" i="2" l="1"/>
  <c r="I3282" i="2" s="1"/>
  <c r="D3281" i="2"/>
  <c r="G3282" i="2"/>
  <c r="E3283" i="2" s="1"/>
  <c r="K3282" i="2" l="1"/>
  <c r="I3283" i="2" s="1"/>
  <c r="D3283" i="2" s="1"/>
  <c r="D3282" i="2"/>
  <c r="G3283" i="2"/>
  <c r="E3284" i="2" s="1"/>
  <c r="G3284" i="2" l="1"/>
  <c r="E3285" i="2" s="1"/>
  <c r="K3283" i="2"/>
  <c r="I3284" i="2" s="1"/>
  <c r="K3284" i="2" l="1"/>
  <c r="I3285" i="2" s="1"/>
  <c r="D3284" i="2"/>
  <c r="G3285" i="2"/>
  <c r="E3286" i="2" s="1"/>
  <c r="K3285" i="2" l="1"/>
  <c r="I3286" i="2" s="1"/>
  <c r="D3285" i="2"/>
  <c r="G3286" i="2"/>
  <c r="E3287" i="2" s="1"/>
  <c r="K3286" i="2" l="1"/>
  <c r="I3287" i="2" s="1"/>
  <c r="D3286" i="2"/>
  <c r="G3287" i="2"/>
  <c r="E3288" i="2" s="1"/>
  <c r="D3287" i="2" l="1"/>
  <c r="G3288" i="2"/>
  <c r="E3289" i="2" s="1"/>
  <c r="K3287" i="2"/>
  <c r="I3288" i="2" s="1"/>
  <c r="K3288" i="2" l="1"/>
  <c r="I3289" i="2" s="1"/>
  <c r="D3288" i="2"/>
  <c r="G3289" i="2"/>
  <c r="E3290" i="2" s="1"/>
  <c r="G3290" i="2" l="1"/>
  <c r="E3291" i="2" s="1"/>
  <c r="K3289" i="2"/>
  <c r="I3290" i="2" s="1"/>
  <c r="D3289" i="2"/>
  <c r="K3290" i="2" l="1"/>
  <c r="I3291" i="2" s="1"/>
  <c r="D3290" i="2"/>
  <c r="G3291" i="2"/>
  <c r="E3292" i="2" s="1"/>
  <c r="D3291" i="2" l="1"/>
  <c r="G3292" i="2"/>
  <c r="E3293" i="2" s="1"/>
  <c r="K3291" i="2"/>
  <c r="I3292" i="2" s="1"/>
  <c r="K3292" i="2" l="1"/>
  <c r="I3293" i="2" s="1"/>
  <c r="D3292" i="2"/>
  <c r="G3293" i="2"/>
  <c r="E3294" i="2" s="1"/>
  <c r="K3293" i="2" l="1"/>
  <c r="I3294" i="2" s="1"/>
  <c r="D3293" i="2"/>
  <c r="G3294" i="2"/>
  <c r="E3295" i="2" s="1"/>
  <c r="K3294" i="2" l="1"/>
  <c r="I3295" i="2" s="1"/>
  <c r="D3294" i="2"/>
  <c r="G3295" i="2"/>
  <c r="E3296" i="2" s="1"/>
  <c r="K3295" i="2" l="1"/>
  <c r="I3296" i="2" s="1"/>
  <c r="D3295" i="2"/>
  <c r="G3296" i="2"/>
  <c r="E3297" i="2" s="1"/>
  <c r="D3296" i="2" l="1"/>
  <c r="G3297" i="2"/>
  <c r="E3298" i="2" s="1"/>
  <c r="K3296" i="2"/>
  <c r="I3297" i="2" s="1"/>
  <c r="D3297" i="2" s="1"/>
  <c r="K3297" i="2" l="1"/>
  <c r="I3298" i="2" s="1"/>
  <c r="G3298" i="2"/>
  <c r="E3299" i="2" s="1"/>
  <c r="G3299" i="2" l="1"/>
  <c r="E3300" i="2" s="1"/>
  <c r="K3298" i="2"/>
  <c r="I3299" i="2" s="1"/>
  <c r="D3298" i="2"/>
  <c r="K3299" i="2" l="1"/>
  <c r="I3300" i="2" s="1"/>
  <c r="D3300" i="2" s="1"/>
  <c r="D3299" i="2"/>
  <c r="G3300" i="2"/>
  <c r="E3301" i="2" s="1"/>
  <c r="G3301" i="2" l="1"/>
  <c r="E3302" i="2" s="1"/>
  <c r="K3300" i="2"/>
  <c r="I3301" i="2" s="1"/>
  <c r="K3301" i="2" l="1"/>
  <c r="I3302" i="2" s="1"/>
  <c r="D3301" i="2"/>
  <c r="G3302" i="2"/>
  <c r="E3303" i="2" s="1"/>
  <c r="K3302" i="2" l="1"/>
  <c r="I3303" i="2" s="1"/>
  <c r="D3302" i="2"/>
  <c r="G3303" i="2"/>
  <c r="E3304" i="2" s="1"/>
  <c r="K3303" i="2" l="1"/>
  <c r="I3304" i="2" s="1"/>
  <c r="D3303" i="2"/>
  <c r="G3304" i="2"/>
  <c r="E3305" i="2" s="1"/>
  <c r="K3304" i="2" l="1"/>
  <c r="I3305" i="2" s="1"/>
  <c r="D3305" i="2" s="1"/>
  <c r="D3304" i="2"/>
  <c r="G3305" i="2"/>
  <c r="E3306" i="2" s="1"/>
  <c r="G3306" i="2" l="1"/>
  <c r="E3307" i="2" s="1"/>
  <c r="K3305" i="2"/>
  <c r="I3306" i="2" s="1"/>
  <c r="K3306" i="2" l="1"/>
  <c r="I3307" i="2" s="1"/>
  <c r="D3306" i="2"/>
  <c r="G3307" i="2"/>
  <c r="E3308" i="2" s="1"/>
  <c r="G3308" i="2" l="1"/>
  <c r="E3309" i="2" s="1"/>
  <c r="K3307" i="2"/>
  <c r="I3308" i="2" s="1"/>
  <c r="D3307" i="2"/>
  <c r="K3308" i="2" l="1"/>
  <c r="I3309" i="2" s="1"/>
  <c r="D3308" i="2"/>
  <c r="G3309" i="2"/>
  <c r="E3310" i="2" s="1"/>
  <c r="K3309" i="2" l="1"/>
  <c r="I3310" i="2" s="1"/>
  <c r="D3309" i="2"/>
  <c r="G3310" i="2"/>
  <c r="E3311" i="2" s="1"/>
  <c r="K3310" i="2" l="1"/>
  <c r="I3311" i="2" s="1"/>
  <c r="D3311" i="2" s="1"/>
  <c r="D3310" i="2"/>
  <c r="G3311" i="2"/>
  <c r="E3312" i="2" s="1"/>
  <c r="G3312" i="2" l="1"/>
  <c r="E3313" i="2" s="1"/>
  <c r="K3311" i="2"/>
  <c r="I3312" i="2" s="1"/>
  <c r="K3312" i="2" l="1"/>
  <c r="I3313" i="2" s="1"/>
  <c r="D3312" i="2"/>
  <c r="G3313" i="2"/>
  <c r="E3314" i="2" s="1"/>
  <c r="G3314" i="2" l="1"/>
  <c r="E3315" i="2" s="1"/>
  <c r="K3313" i="2"/>
  <c r="I3314" i="2" s="1"/>
  <c r="D3313" i="2"/>
  <c r="K3314" i="2" l="1"/>
  <c r="I3315" i="2" s="1"/>
  <c r="D3314" i="2"/>
  <c r="G3315" i="2"/>
  <c r="E3316" i="2" s="1"/>
  <c r="K3315" i="2" l="1"/>
  <c r="I3316" i="2" s="1"/>
  <c r="D3315" i="2"/>
  <c r="G3316" i="2"/>
  <c r="E3317" i="2" s="1"/>
  <c r="K3316" i="2" l="1"/>
  <c r="I3317" i="2" s="1"/>
  <c r="D3316" i="2"/>
  <c r="G3317" i="2"/>
  <c r="E3318" i="2" s="1"/>
  <c r="K3317" i="2" l="1"/>
  <c r="I3318" i="2" s="1"/>
  <c r="D3317" i="2"/>
  <c r="G3318" i="2"/>
  <c r="E3319" i="2" s="1"/>
  <c r="K3318" i="2" l="1"/>
  <c r="I3319" i="2" s="1"/>
  <c r="D3318" i="2"/>
  <c r="G3319" i="2"/>
  <c r="E3320" i="2" s="1"/>
  <c r="K3319" i="2" l="1"/>
  <c r="I3320" i="2" s="1"/>
  <c r="D3319" i="2"/>
  <c r="G3320" i="2"/>
  <c r="E3321" i="2" s="1"/>
  <c r="K3320" i="2" l="1"/>
  <c r="I3321" i="2" s="1"/>
  <c r="D3321" i="2" s="1"/>
  <c r="D3320" i="2"/>
  <c r="G3321" i="2"/>
  <c r="E3322" i="2" s="1"/>
  <c r="G3322" i="2" l="1"/>
  <c r="E3323" i="2" s="1"/>
  <c r="K3321" i="2"/>
  <c r="I3322" i="2" s="1"/>
  <c r="K3322" i="2" l="1"/>
  <c r="I3323" i="2" s="1"/>
  <c r="D3322" i="2"/>
  <c r="G3323" i="2"/>
  <c r="E3324" i="2" s="1"/>
  <c r="K3323" i="2" l="1"/>
  <c r="I3324" i="2" s="1"/>
  <c r="D3323" i="2"/>
  <c r="G3324" i="2"/>
  <c r="E3325" i="2" s="1"/>
  <c r="K3324" i="2" l="1"/>
  <c r="I3325" i="2" s="1"/>
  <c r="D3324" i="2"/>
  <c r="G3325" i="2"/>
  <c r="E3326" i="2" s="1"/>
  <c r="K3325" i="2" l="1"/>
  <c r="I3326" i="2" s="1"/>
  <c r="D3325" i="2"/>
  <c r="G3326" i="2"/>
  <c r="E3327" i="2" s="1"/>
  <c r="K3326" i="2" l="1"/>
  <c r="I3327" i="2" s="1"/>
  <c r="D3327" i="2" s="1"/>
  <c r="D3326" i="2"/>
  <c r="G3327" i="2"/>
  <c r="E3328" i="2" s="1"/>
  <c r="G3328" i="2" l="1"/>
  <c r="E3329" i="2" s="1"/>
  <c r="K3327" i="2"/>
  <c r="I3328" i="2" s="1"/>
  <c r="K3328" i="2" l="1"/>
  <c r="I3329" i="2" s="1"/>
  <c r="D3328" i="2"/>
  <c r="G3329" i="2"/>
  <c r="E3330" i="2" s="1"/>
  <c r="K3329" i="2" l="1"/>
  <c r="I3330" i="2" s="1"/>
  <c r="D3329" i="2"/>
  <c r="G3330" i="2"/>
  <c r="E3331" i="2" s="1"/>
  <c r="K3330" i="2" l="1"/>
  <c r="I3331" i="2" s="1"/>
  <c r="D3331" i="2" s="1"/>
  <c r="D3330" i="2"/>
  <c r="G3331" i="2"/>
  <c r="E3332" i="2" s="1"/>
  <c r="G3332" i="2" l="1"/>
  <c r="E3333" i="2" s="1"/>
  <c r="K3331" i="2"/>
  <c r="I3332" i="2" s="1"/>
  <c r="K3332" i="2" l="1"/>
  <c r="I3333" i="2" s="1"/>
  <c r="D3332" i="2"/>
  <c r="G3333" i="2"/>
  <c r="E3334" i="2" s="1"/>
  <c r="K3333" i="2" l="1"/>
  <c r="I3334" i="2" s="1"/>
  <c r="D3334" i="2" s="1"/>
  <c r="D3333" i="2"/>
  <c r="G3334" i="2"/>
  <c r="E3335" i="2" s="1"/>
  <c r="K3334" i="2" l="1"/>
  <c r="I3335" i="2" s="1"/>
  <c r="G3335" i="2"/>
  <c r="E3336" i="2" s="1"/>
  <c r="G3336" i="2" l="1"/>
  <c r="E3337" i="2" s="1"/>
  <c r="K3335" i="2"/>
  <c r="I3336" i="2" s="1"/>
  <c r="D3335" i="2"/>
  <c r="K3336" i="2" l="1"/>
  <c r="I3337" i="2" s="1"/>
  <c r="D3336" i="2"/>
  <c r="G3337" i="2"/>
  <c r="E3338" i="2" s="1"/>
  <c r="K3337" i="2" l="1"/>
  <c r="I3338" i="2" s="1"/>
  <c r="D3338" i="2" s="1"/>
  <c r="D3337" i="2"/>
  <c r="G3338" i="2"/>
  <c r="E3339" i="2" s="1"/>
  <c r="G3339" i="2" l="1"/>
  <c r="E3340" i="2" s="1"/>
  <c r="K3338" i="2"/>
  <c r="I3339" i="2" s="1"/>
  <c r="G3340" i="2" l="1"/>
  <c r="E3341" i="2" s="1"/>
  <c r="K3339" i="2"/>
  <c r="I3340" i="2" s="1"/>
  <c r="D3339" i="2"/>
  <c r="K3340" i="2" l="1"/>
  <c r="I3341" i="2" s="1"/>
  <c r="D3340" i="2"/>
  <c r="G3341" i="2"/>
  <c r="E3342" i="2" s="1"/>
  <c r="D3341" i="2" l="1"/>
  <c r="G3342" i="2"/>
  <c r="E3343" i="2" s="1"/>
  <c r="K3341" i="2"/>
  <c r="I3342" i="2" s="1"/>
  <c r="K3342" i="2" l="1"/>
  <c r="I3343" i="2" s="1"/>
  <c r="D3342" i="2"/>
  <c r="G3343" i="2"/>
  <c r="E3344" i="2" s="1"/>
  <c r="K3343" i="2" l="1"/>
  <c r="I3344" i="2" s="1"/>
  <c r="D3343" i="2"/>
  <c r="G3344" i="2"/>
  <c r="E3345" i="2" s="1"/>
  <c r="K3344" i="2" l="1"/>
  <c r="I3345" i="2" s="1"/>
  <c r="D3345" i="2" s="1"/>
  <c r="D3344" i="2"/>
  <c r="G3345" i="2"/>
  <c r="E3346" i="2" s="1"/>
  <c r="G3346" i="2" l="1"/>
  <c r="E3347" i="2" s="1"/>
  <c r="K3345" i="2"/>
  <c r="I3346" i="2" s="1"/>
  <c r="K3346" i="2" l="1"/>
  <c r="I3347" i="2" s="1"/>
  <c r="D3346" i="2"/>
  <c r="G3347" i="2"/>
  <c r="E3348" i="2" s="1"/>
  <c r="D3347" i="2" l="1"/>
  <c r="G3348" i="2"/>
  <c r="E3349" i="2" s="1"/>
  <c r="K3347" i="2"/>
  <c r="I3348" i="2" s="1"/>
  <c r="K3348" i="2" l="1"/>
  <c r="I3349" i="2" s="1"/>
  <c r="D3349" i="2" s="1"/>
  <c r="D3348" i="2"/>
  <c r="G3349" i="2"/>
  <c r="E3350" i="2" s="1"/>
  <c r="G3350" i="2" l="1"/>
  <c r="E3351" i="2" s="1"/>
  <c r="K3349" i="2"/>
  <c r="I3350" i="2" s="1"/>
  <c r="K3350" i="2" l="1"/>
  <c r="I3351" i="2" s="1"/>
  <c r="D3351" i="2" s="1"/>
  <c r="D3350" i="2"/>
  <c r="G3351" i="2"/>
  <c r="E3352" i="2" s="1"/>
  <c r="G3352" i="2" l="1"/>
  <c r="E3353" i="2" s="1"/>
  <c r="K3351" i="2"/>
  <c r="I3352" i="2" s="1"/>
  <c r="K3352" i="2" l="1"/>
  <c r="I3353" i="2" s="1"/>
  <c r="D3352" i="2"/>
  <c r="G3353" i="2"/>
  <c r="E3354" i="2" s="1"/>
  <c r="G3354" i="2" l="1"/>
  <c r="E3355" i="2" s="1"/>
  <c r="K3353" i="2"/>
  <c r="I3354" i="2" s="1"/>
  <c r="D3353" i="2"/>
  <c r="K3354" i="2" l="1"/>
  <c r="I3355" i="2" s="1"/>
  <c r="D3354" i="2"/>
  <c r="G3355" i="2"/>
  <c r="E3356" i="2" s="1"/>
  <c r="K3355" i="2" l="1"/>
  <c r="I3356" i="2" s="1"/>
  <c r="D3355" i="2"/>
  <c r="G3356" i="2"/>
  <c r="E3357" i="2" s="1"/>
  <c r="K3356" i="2" l="1"/>
  <c r="I3357" i="2" s="1"/>
  <c r="D3356" i="2"/>
  <c r="G3357" i="2"/>
  <c r="E3358" i="2" s="1"/>
  <c r="K3357" i="2" l="1"/>
  <c r="I3358" i="2" s="1"/>
  <c r="D3357" i="2"/>
  <c r="G3358" i="2"/>
  <c r="E3359" i="2" s="1"/>
  <c r="K3358" i="2" l="1"/>
  <c r="I3359" i="2" s="1"/>
  <c r="D3358" i="2"/>
  <c r="G3359" i="2"/>
  <c r="E3360" i="2" s="1"/>
  <c r="K3359" i="2" l="1"/>
  <c r="I3360" i="2" s="1"/>
  <c r="D3359" i="2"/>
  <c r="G3360" i="2"/>
  <c r="E3361" i="2" s="1"/>
  <c r="K3360" i="2" l="1"/>
  <c r="I3361" i="2" s="1"/>
  <c r="D3361" i="2" s="1"/>
  <c r="D3360" i="2"/>
  <c r="G3361" i="2"/>
  <c r="E3362" i="2" s="1"/>
  <c r="G3362" i="2" l="1"/>
  <c r="E3363" i="2" s="1"/>
  <c r="K3361" i="2"/>
  <c r="I3362" i="2" s="1"/>
  <c r="K3362" i="2" l="1"/>
  <c r="I3363" i="2" s="1"/>
  <c r="D3363" i="2" s="1"/>
  <c r="D3362" i="2"/>
  <c r="G3363" i="2"/>
  <c r="E3364" i="2" s="1"/>
  <c r="G3364" i="2" l="1"/>
  <c r="E3365" i="2" s="1"/>
  <c r="K3363" i="2"/>
  <c r="I3364" i="2" s="1"/>
  <c r="K3364" i="2" l="1"/>
  <c r="I3365" i="2" s="1"/>
  <c r="D3365" i="2" s="1"/>
  <c r="D3364" i="2"/>
  <c r="G3365" i="2"/>
  <c r="E3366" i="2" s="1"/>
  <c r="G3366" i="2" l="1"/>
  <c r="E3367" i="2" s="1"/>
  <c r="K3365" i="2"/>
  <c r="I3366" i="2" s="1"/>
  <c r="K3366" i="2" l="1"/>
  <c r="I3367" i="2" s="1"/>
  <c r="D3366" i="2"/>
  <c r="G3367" i="2"/>
  <c r="E3368" i="2" s="1"/>
  <c r="G3368" i="2" l="1"/>
  <c r="E3369" i="2" s="1"/>
  <c r="K3367" i="2"/>
  <c r="I3368" i="2" s="1"/>
  <c r="D3367" i="2"/>
  <c r="K3368" i="2" l="1"/>
  <c r="I3369" i="2" s="1"/>
  <c r="D3368" i="2"/>
  <c r="G3369" i="2"/>
  <c r="E3370" i="2" s="1"/>
  <c r="K3369" i="2" l="1"/>
  <c r="I3370" i="2" s="1"/>
  <c r="D3369" i="2"/>
  <c r="G3370" i="2"/>
  <c r="E3371" i="2" s="1"/>
  <c r="K3370" i="2" l="1"/>
  <c r="I3371" i="2" s="1"/>
  <c r="D3370" i="2"/>
  <c r="G3371" i="2"/>
  <c r="E3372" i="2" s="1"/>
  <c r="K3371" i="2" l="1"/>
  <c r="I3372" i="2" s="1"/>
  <c r="D3371" i="2"/>
  <c r="G3372" i="2"/>
  <c r="E3373" i="2" s="1"/>
  <c r="K3372" i="2" l="1"/>
  <c r="I3373" i="2" s="1"/>
  <c r="D3373" i="2" s="1"/>
  <c r="D3372" i="2"/>
  <c r="G3373" i="2"/>
  <c r="E3374" i="2" s="1"/>
  <c r="G3374" i="2" l="1"/>
  <c r="E3375" i="2" s="1"/>
  <c r="K3373" i="2"/>
  <c r="I3374" i="2" s="1"/>
  <c r="K3374" i="2" l="1"/>
  <c r="I3375" i="2" s="1"/>
  <c r="D3375" i="2" s="1"/>
  <c r="D3374" i="2"/>
  <c r="G3375" i="2"/>
  <c r="E3376" i="2" s="1"/>
  <c r="G3376" i="2" l="1"/>
  <c r="E3377" i="2" s="1"/>
  <c r="K3375" i="2"/>
  <c r="I3376" i="2" s="1"/>
  <c r="K3376" i="2" l="1"/>
  <c r="I3377" i="2" s="1"/>
  <c r="D3376" i="2"/>
  <c r="G3377" i="2"/>
  <c r="E3378" i="2" s="1"/>
  <c r="K3377" i="2" l="1"/>
  <c r="I3378" i="2" s="1"/>
  <c r="D3377" i="2"/>
  <c r="G3378" i="2"/>
  <c r="E3379" i="2" s="1"/>
  <c r="K3378" i="2" l="1"/>
  <c r="I3379" i="2" s="1"/>
  <c r="D3378" i="2"/>
  <c r="G3379" i="2"/>
  <c r="E3380" i="2" s="1"/>
  <c r="K3379" i="2" l="1"/>
  <c r="I3380" i="2" s="1"/>
  <c r="D3379" i="2"/>
  <c r="G3380" i="2"/>
  <c r="E3381" i="2" s="1"/>
  <c r="K3380" i="2" l="1"/>
  <c r="I3381" i="2" s="1"/>
  <c r="D3381" i="2" s="1"/>
  <c r="D3380" i="2"/>
  <c r="G3381" i="2"/>
  <c r="E3382" i="2" s="1"/>
  <c r="G3382" i="2" l="1"/>
  <c r="E3383" i="2" s="1"/>
  <c r="K3381" i="2"/>
  <c r="I3382" i="2" s="1"/>
  <c r="K3382" i="2" l="1"/>
  <c r="I3383" i="2" s="1"/>
  <c r="D3382" i="2"/>
  <c r="G3383" i="2"/>
  <c r="E3384" i="2" s="1"/>
  <c r="K3383" i="2" l="1"/>
  <c r="I3384" i="2" s="1"/>
  <c r="D3383" i="2"/>
  <c r="G3384" i="2"/>
  <c r="E3385" i="2" s="1"/>
  <c r="K3384" i="2" l="1"/>
  <c r="I3385" i="2" s="1"/>
  <c r="D3385" i="2" s="1"/>
  <c r="D3384" i="2"/>
  <c r="G3385" i="2"/>
  <c r="E3386" i="2" s="1"/>
  <c r="G3386" i="2" l="1"/>
  <c r="E3387" i="2" s="1"/>
  <c r="K3385" i="2"/>
  <c r="I3386" i="2" s="1"/>
  <c r="K3386" i="2" l="1"/>
  <c r="I3387" i="2" s="1"/>
  <c r="D3386" i="2"/>
  <c r="G3387" i="2"/>
  <c r="E3388" i="2" s="1"/>
  <c r="K3387" i="2" l="1"/>
  <c r="I3388" i="2" s="1"/>
  <c r="D3387" i="2"/>
  <c r="G3388" i="2"/>
  <c r="E3389" i="2" s="1"/>
  <c r="K3388" i="2" l="1"/>
  <c r="I3389" i="2" s="1"/>
  <c r="D3388" i="2"/>
  <c r="G3389" i="2"/>
  <c r="E3390" i="2" s="1"/>
  <c r="G3390" i="2" l="1"/>
  <c r="E3391" i="2" s="1"/>
  <c r="K3389" i="2"/>
  <c r="I3390" i="2" s="1"/>
  <c r="D3389" i="2"/>
  <c r="K3390" i="2" l="1"/>
  <c r="I3391" i="2" s="1"/>
  <c r="D3390" i="2"/>
  <c r="G3391" i="2"/>
  <c r="E3392" i="2" s="1"/>
  <c r="K3391" i="2" l="1"/>
  <c r="I3392" i="2" s="1"/>
  <c r="D3391" i="2"/>
  <c r="G3392" i="2"/>
  <c r="E3393" i="2" s="1"/>
  <c r="K3392" i="2" l="1"/>
  <c r="I3393" i="2" s="1"/>
  <c r="D3393" i="2" s="1"/>
  <c r="D3392" i="2"/>
  <c r="G3393" i="2"/>
  <c r="E3394" i="2" s="1"/>
  <c r="G3394" i="2" l="1"/>
  <c r="E3395" i="2" s="1"/>
  <c r="K3393" i="2"/>
  <c r="I3394" i="2" s="1"/>
  <c r="K3394" i="2" l="1"/>
  <c r="I3395" i="2" s="1"/>
  <c r="D3394" i="2"/>
  <c r="G3395" i="2"/>
  <c r="E3396" i="2" s="1"/>
  <c r="K3395" i="2" l="1"/>
  <c r="I3396" i="2" s="1"/>
  <c r="D3395" i="2"/>
  <c r="G3396" i="2"/>
  <c r="E3397" i="2" s="1"/>
  <c r="K3396" i="2" l="1"/>
  <c r="I3397" i="2" s="1"/>
  <c r="D3396" i="2"/>
  <c r="G3397" i="2"/>
  <c r="E3398" i="2" s="1"/>
  <c r="G3398" i="2" l="1"/>
  <c r="E3399" i="2" s="1"/>
  <c r="K3397" i="2"/>
  <c r="I3398" i="2" s="1"/>
  <c r="D3397" i="2"/>
  <c r="K3398" i="2" l="1"/>
  <c r="I3399" i="2" s="1"/>
  <c r="D3398" i="2"/>
  <c r="G3399" i="2"/>
  <c r="E3400" i="2" s="1"/>
  <c r="K3399" i="2" l="1"/>
  <c r="I3400" i="2" s="1"/>
  <c r="D3400" i="2" s="1"/>
  <c r="D3399" i="2"/>
  <c r="G3400" i="2"/>
  <c r="E3401" i="2" s="1"/>
  <c r="K3400" i="2" l="1"/>
  <c r="I3401" i="2" s="1"/>
  <c r="G3401" i="2"/>
  <c r="E3402" i="2" s="1"/>
  <c r="G3402" i="2" l="1"/>
  <c r="E3403" i="2" s="1"/>
  <c r="K3401" i="2"/>
  <c r="I3402" i="2" s="1"/>
  <c r="D3401" i="2"/>
  <c r="K3402" i="2" l="1"/>
  <c r="I3403" i="2" s="1"/>
  <c r="D3403" i="2" s="1"/>
  <c r="D3402" i="2"/>
  <c r="G3403" i="2"/>
  <c r="E3404" i="2" s="1"/>
  <c r="G3404" i="2" l="1"/>
  <c r="E3405" i="2" s="1"/>
  <c r="K3403" i="2"/>
  <c r="I3404" i="2" s="1"/>
  <c r="K3404" i="2" l="1"/>
  <c r="I3405" i="2" s="1"/>
  <c r="D3404" i="2"/>
  <c r="G3405" i="2"/>
  <c r="E3406" i="2" s="1"/>
  <c r="K3405" i="2" l="1"/>
  <c r="I3406" i="2" s="1"/>
  <c r="D3405" i="2"/>
  <c r="G3406" i="2"/>
  <c r="E3407" i="2" s="1"/>
  <c r="K3406" i="2" l="1"/>
  <c r="I3407" i="2" s="1"/>
  <c r="D3406" i="2"/>
  <c r="G3407" i="2"/>
  <c r="E3408" i="2" s="1"/>
  <c r="K3407" i="2" l="1"/>
  <c r="I3408" i="2" s="1"/>
  <c r="D3407" i="2"/>
  <c r="G3408" i="2"/>
  <c r="E3409" i="2" s="1"/>
  <c r="K3408" i="2" l="1"/>
  <c r="I3409" i="2" s="1"/>
  <c r="D3409" i="2" s="1"/>
  <c r="D3408" i="2"/>
  <c r="G3409" i="2"/>
  <c r="E3410" i="2" s="1"/>
  <c r="G3410" i="2" l="1"/>
  <c r="E3411" i="2" s="1"/>
  <c r="K3409" i="2"/>
  <c r="I3410" i="2" s="1"/>
  <c r="K3410" i="2" l="1"/>
  <c r="I3411" i="2" s="1"/>
  <c r="D3410" i="2"/>
  <c r="G3411" i="2"/>
  <c r="E3412" i="2" s="1"/>
  <c r="K3411" i="2" l="1"/>
  <c r="I3412" i="2" s="1"/>
  <c r="D3411" i="2"/>
  <c r="G3412" i="2"/>
  <c r="E3413" i="2" s="1"/>
  <c r="K3412" i="2" l="1"/>
  <c r="I3413" i="2" s="1"/>
  <c r="D3413" i="2" s="1"/>
  <c r="D3412" i="2"/>
  <c r="G3413" i="2"/>
  <c r="E3414" i="2" s="1"/>
  <c r="G3414" i="2" l="1"/>
  <c r="E3415" i="2" s="1"/>
  <c r="K3413" i="2"/>
  <c r="I3414" i="2" s="1"/>
  <c r="K3414" i="2" l="1"/>
  <c r="I3415" i="2" s="1"/>
  <c r="D3414" i="2"/>
  <c r="G3415" i="2"/>
  <c r="E3416" i="2" s="1"/>
  <c r="K3415" i="2" l="1"/>
  <c r="I3416" i="2" s="1"/>
  <c r="D3415" i="2"/>
  <c r="G3416" i="2"/>
  <c r="E3417" i="2" s="1"/>
  <c r="K3416" i="2" l="1"/>
  <c r="I3417" i="2" s="1"/>
  <c r="D3416" i="2"/>
  <c r="G3417" i="2"/>
  <c r="E3418" i="2" s="1"/>
  <c r="K3417" i="2" l="1"/>
  <c r="I3418" i="2" s="1"/>
  <c r="D3417" i="2"/>
  <c r="G3418" i="2"/>
  <c r="E3419" i="2" s="1"/>
  <c r="K3418" i="2" l="1"/>
  <c r="I3419" i="2" s="1"/>
  <c r="D3418" i="2"/>
  <c r="G3419" i="2"/>
  <c r="E3420" i="2" s="1"/>
  <c r="K3419" i="2" l="1"/>
  <c r="I3420" i="2" s="1"/>
  <c r="D3419" i="2"/>
  <c r="G3420" i="2"/>
  <c r="E3421" i="2" s="1"/>
  <c r="D3420" i="2" l="1"/>
  <c r="K3420" i="2"/>
  <c r="I3421" i="2" s="1"/>
  <c r="G3421" i="2"/>
  <c r="E3422" i="2" s="1"/>
  <c r="G3422" i="2" l="1"/>
  <c r="E3423" i="2" s="1"/>
  <c r="K3421" i="2"/>
  <c r="I3422" i="2" s="1"/>
  <c r="D3421" i="2"/>
  <c r="K3422" i="2" l="1"/>
  <c r="I3423" i="2" s="1"/>
  <c r="D3422" i="2"/>
  <c r="G3423" i="2"/>
  <c r="E3424" i="2" s="1"/>
  <c r="K3423" i="2" l="1"/>
  <c r="I3424" i="2" s="1"/>
  <c r="D3423" i="2"/>
  <c r="G3424" i="2"/>
  <c r="E3425" i="2" s="1"/>
  <c r="D3424" i="2" l="1"/>
  <c r="K3424" i="2"/>
  <c r="I3425" i="2" s="1"/>
  <c r="G3425" i="2"/>
  <c r="E3426" i="2" s="1"/>
  <c r="G3426" i="2" l="1"/>
  <c r="E3427" i="2" s="1"/>
  <c r="K3425" i="2"/>
  <c r="I3426" i="2" s="1"/>
  <c r="D3425" i="2"/>
  <c r="K3426" i="2" l="1"/>
  <c r="I3427" i="2" s="1"/>
  <c r="D3426" i="2"/>
  <c r="G3427" i="2"/>
  <c r="E3428" i="2" s="1"/>
  <c r="K3427" i="2" l="1"/>
  <c r="I3428" i="2" s="1"/>
  <c r="D3427" i="2"/>
  <c r="G3428" i="2"/>
  <c r="E3429" i="2" s="1"/>
  <c r="K3428" i="2" l="1"/>
  <c r="I3429" i="2" s="1"/>
  <c r="D3428" i="2"/>
  <c r="G3429" i="2"/>
  <c r="E3430" i="2" s="1"/>
  <c r="K3429" i="2" l="1"/>
  <c r="I3430" i="2" s="1"/>
  <c r="D3429" i="2"/>
  <c r="G3430" i="2"/>
  <c r="E3431" i="2" s="1"/>
  <c r="D3430" i="2" l="1"/>
  <c r="G3431" i="2"/>
  <c r="E3432" i="2" s="1"/>
  <c r="K3430" i="2"/>
  <c r="I3431" i="2" s="1"/>
  <c r="K3431" i="2" l="1"/>
  <c r="I3432" i="2" s="1"/>
  <c r="D3431" i="2"/>
  <c r="G3432" i="2"/>
  <c r="E3433" i="2" s="1"/>
  <c r="K3432" i="2" l="1"/>
  <c r="I3433" i="2" s="1"/>
  <c r="D3432" i="2"/>
  <c r="G3433" i="2"/>
  <c r="E3434" i="2" s="1"/>
  <c r="K3433" i="2" l="1"/>
  <c r="I3434" i="2" s="1"/>
  <c r="D3433" i="2"/>
  <c r="G3434" i="2"/>
  <c r="E3435" i="2" s="1"/>
  <c r="K3434" i="2" l="1"/>
  <c r="I3435" i="2" s="1"/>
  <c r="D3434" i="2"/>
  <c r="G3435" i="2"/>
  <c r="E3436" i="2" s="1"/>
  <c r="K3435" i="2" l="1"/>
  <c r="I3436" i="2" s="1"/>
  <c r="D3435" i="2"/>
  <c r="G3436" i="2"/>
  <c r="E3437" i="2" s="1"/>
  <c r="K3436" i="2" l="1"/>
  <c r="I3437" i="2" s="1"/>
  <c r="D3437" i="2" s="1"/>
  <c r="D3436" i="2"/>
  <c r="G3437" i="2"/>
  <c r="E3438" i="2" s="1"/>
  <c r="G3438" i="2" l="1"/>
  <c r="E3439" i="2" s="1"/>
  <c r="K3437" i="2"/>
  <c r="I3438" i="2" s="1"/>
  <c r="K3438" i="2" l="1"/>
  <c r="I3439" i="2" s="1"/>
  <c r="D3438" i="2"/>
  <c r="G3439" i="2"/>
  <c r="E3440" i="2" s="1"/>
  <c r="K3439" i="2" l="1"/>
  <c r="I3440" i="2" s="1"/>
  <c r="D3439" i="2"/>
  <c r="G3440" i="2"/>
  <c r="E3441" i="2" s="1"/>
  <c r="K3440" i="2" l="1"/>
  <c r="I3441" i="2" s="1"/>
  <c r="D3441" i="2" s="1"/>
  <c r="D3440" i="2"/>
  <c r="G3441" i="2"/>
  <c r="E3442" i="2" s="1"/>
  <c r="G3442" i="2" l="1"/>
  <c r="E3443" i="2" s="1"/>
  <c r="K3441" i="2"/>
  <c r="I3442" i="2" s="1"/>
  <c r="K3442" i="2" l="1"/>
  <c r="I3443" i="2" s="1"/>
  <c r="D3443" i="2" s="1"/>
  <c r="D3442" i="2"/>
  <c r="G3443" i="2"/>
  <c r="E3444" i="2" s="1"/>
  <c r="G3444" i="2" l="1"/>
  <c r="E3445" i="2" s="1"/>
  <c r="K3443" i="2"/>
  <c r="I3444" i="2" s="1"/>
  <c r="K3444" i="2" l="1"/>
  <c r="I3445" i="2" s="1"/>
  <c r="D3444" i="2"/>
  <c r="G3445" i="2"/>
  <c r="E3446" i="2" s="1"/>
  <c r="K3445" i="2" l="1"/>
  <c r="I3446" i="2" s="1"/>
  <c r="D3445" i="2"/>
  <c r="G3446" i="2"/>
  <c r="E3447" i="2" s="1"/>
  <c r="K3446" i="2" l="1"/>
  <c r="I3447" i="2" s="1"/>
  <c r="D3446" i="2"/>
  <c r="G3447" i="2"/>
  <c r="E3448" i="2" s="1"/>
  <c r="K3447" i="2" l="1"/>
  <c r="I3448" i="2" s="1"/>
  <c r="D3447" i="2"/>
  <c r="G3448" i="2"/>
  <c r="E3449" i="2" s="1"/>
  <c r="K3448" i="2" l="1"/>
  <c r="I3449" i="2" s="1"/>
  <c r="D3448" i="2"/>
  <c r="G3449" i="2"/>
  <c r="E3450" i="2" s="1"/>
  <c r="G3450" i="2" l="1"/>
  <c r="E3451" i="2" s="1"/>
  <c r="K3449" i="2"/>
  <c r="I3450" i="2" s="1"/>
  <c r="D3449" i="2"/>
  <c r="K3450" i="2" l="1"/>
  <c r="I3451" i="2" s="1"/>
  <c r="D3450" i="2"/>
  <c r="G3451" i="2"/>
  <c r="E3452" i="2" s="1"/>
  <c r="D3451" i="2" l="1"/>
  <c r="G3452" i="2"/>
  <c r="E3453" i="2" s="1"/>
  <c r="K3451" i="2"/>
  <c r="I3452" i="2" s="1"/>
  <c r="K3452" i="2" l="1"/>
  <c r="I3453" i="2" s="1"/>
  <c r="D3453" i="2" s="1"/>
  <c r="D3452" i="2"/>
  <c r="G3453" i="2"/>
  <c r="E3454" i="2" s="1"/>
  <c r="G3454" i="2" l="1"/>
  <c r="E3455" i="2" s="1"/>
  <c r="K3453" i="2"/>
  <c r="I3454" i="2" s="1"/>
  <c r="K3454" i="2" l="1"/>
  <c r="I3455" i="2" s="1"/>
  <c r="D3454" i="2"/>
  <c r="G3455" i="2"/>
  <c r="E3456" i="2" s="1"/>
  <c r="K3455" i="2" l="1"/>
  <c r="I3456" i="2" s="1"/>
  <c r="D3455" i="2"/>
  <c r="G3456" i="2"/>
  <c r="E3457" i="2" s="1"/>
  <c r="K3456" i="2" l="1"/>
  <c r="I3457" i="2" s="1"/>
  <c r="D3457" i="2" s="1"/>
  <c r="D3456" i="2"/>
  <c r="G3457" i="2"/>
  <c r="E3458" i="2" s="1"/>
  <c r="G3458" i="2" l="1"/>
  <c r="E3459" i="2" s="1"/>
  <c r="K3457" i="2"/>
  <c r="I3458" i="2" s="1"/>
  <c r="K3458" i="2" l="1"/>
  <c r="I3459" i="2" s="1"/>
  <c r="D3459" i="2" s="1"/>
  <c r="D3458" i="2"/>
  <c r="G3459" i="2"/>
  <c r="E3460" i="2" s="1"/>
  <c r="G3460" i="2" l="1"/>
  <c r="E3461" i="2" s="1"/>
  <c r="K3459" i="2"/>
  <c r="I3460" i="2" s="1"/>
  <c r="G3461" i="2" l="1"/>
  <c r="E3462" i="2" s="1"/>
  <c r="K3460" i="2"/>
  <c r="I3461" i="2" s="1"/>
  <c r="D3460" i="2"/>
  <c r="K3461" i="2" l="1"/>
  <c r="I3462" i="2" s="1"/>
  <c r="D3461" i="2"/>
  <c r="G3462" i="2"/>
  <c r="E3463" i="2" s="1"/>
  <c r="K3462" i="2" l="1"/>
  <c r="I3463" i="2" s="1"/>
  <c r="D3462" i="2"/>
  <c r="G3463" i="2"/>
  <c r="E3464" i="2" s="1"/>
  <c r="K3463" i="2" l="1"/>
  <c r="I3464" i="2" s="1"/>
  <c r="D3463" i="2"/>
  <c r="G3464" i="2"/>
  <c r="E3465" i="2" s="1"/>
  <c r="K3464" i="2" l="1"/>
  <c r="I3465" i="2" s="1"/>
  <c r="D3464" i="2"/>
  <c r="G3465" i="2"/>
  <c r="E3466" i="2" s="1"/>
  <c r="K3465" i="2" l="1"/>
  <c r="I3466" i="2" s="1"/>
  <c r="D3465" i="2"/>
  <c r="G3466" i="2"/>
  <c r="E3467" i="2" s="1"/>
  <c r="K3466" i="2" l="1"/>
  <c r="I3467" i="2" s="1"/>
  <c r="D3467" i="2" s="1"/>
  <c r="D3466" i="2"/>
  <c r="G3467" i="2"/>
  <c r="E3468" i="2" s="1"/>
  <c r="G3468" i="2" l="1"/>
  <c r="E3469" i="2" s="1"/>
  <c r="K3467" i="2"/>
  <c r="I3468" i="2" s="1"/>
  <c r="K3468" i="2" l="1"/>
  <c r="I3469" i="2" s="1"/>
  <c r="D3468" i="2"/>
  <c r="G3469" i="2"/>
  <c r="E3470" i="2" s="1"/>
  <c r="K3469" i="2" l="1"/>
  <c r="I3470" i="2" s="1"/>
  <c r="D3469" i="2"/>
  <c r="G3470" i="2"/>
  <c r="E3471" i="2" s="1"/>
  <c r="K3470" i="2" l="1"/>
  <c r="I3471" i="2" s="1"/>
  <c r="D3471" i="2" s="1"/>
  <c r="D3470" i="2"/>
  <c r="G3471" i="2"/>
  <c r="E3472" i="2" s="1"/>
  <c r="G3472" i="2" l="1"/>
  <c r="E3473" i="2" s="1"/>
  <c r="K3471" i="2"/>
  <c r="I3472" i="2" s="1"/>
  <c r="K3472" i="2" l="1"/>
  <c r="I3473" i="2" s="1"/>
  <c r="D3472" i="2"/>
  <c r="G3473" i="2"/>
  <c r="E3474" i="2" s="1"/>
  <c r="D3473" i="2" l="1"/>
  <c r="G3474" i="2"/>
  <c r="E3475" i="2" s="1"/>
  <c r="K3473" i="2"/>
  <c r="I3474" i="2" s="1"/>
  <c r="K3474" i="2" l="1"/>
  <c r="I3475" i="2" s="1"/>
  <c r="D3474" i="2"/>
  <c r="G3475" i="2"/>
  <c r="E3476" i="2" s="1"/>
  <c r="K3475" i="2" l="1"/>
  <c r="I3476" i="2" s="1"/>
  <c r="D3475" i="2"/>
  <c r="G3476" i="2"/>
  <c r="E3477" i="2" s="1"/>
  <c r="D3476" i="2" l="1"/>
  <c r="G3477" i="2"/>
  <c r="E3478" i="2" s="1"/>
  <c r="K3476" i="2"/>
  <c r="I3477" i="2" s="1"/>
  <c r="K3477" i="2" l="1"/>
  <c r="I3478" i="2" s="1"/>
  <c r="D3477" i="2"/>
  <c r="G3478" i="2"/>
  <c r="E3479" i="2" s="1"/>
  <c r="K3478" i="2" l="1"/>
  <c r="I3479" i="2" s="1"/>
  <c r="D3479" i="2" s="1"/>
  <c r="D3478" i="2"/>
  <c r="G3479" i="2"/>
  <c r="E3480" i="2" s="1"/>
  <c r="G3480" i="2" l="1"/>
  <c r="E3481" i="2" s="1"/>
  <c r="K3479" i="2"/>
  <c r="I3480" i="2" s="1"/>
  <c r="K3480" i="2" l="1"/>
  <c r="I3481" i="2" s="1"/>
  <c r="D3481" i="2" s="1"/>
  <c r="D3480" i="2"/>
  <c r="G3481" i="2"/>
  <c r="E3482" i="2" s="1"/>
  <c r="G3482" i="2" l="1"/>
  <c r="E3483" i="2" s="1"/>
  <c r="K3481" i="2"/>
  <c r="I3482" i="2" s="1"/>
  <c r="K3482" i="2" l="1"/>
  <c r="I3483" i="2" s="1"/>
  <c r="D3482" i="2"/>
  <c r="G3483" i="2"/>
  <c r="E3484" i="2" s="1"/>
  <c r="K3483" i="2" l="1"/>
  <c r="I3484" i="2" s="1"/>
  <c r="D3483" i="2"/>
  <c r="G3484" i="2"/>
  <c r="E3485" i="2" s="1"/>
  <c r="K3484" i="2" l="1"/>
  <c r="I3485" i="2" s="1"/>
  <c r="D3484" i="2"/>
  <c r="G3485" i="2"/>
  <c r="E3486" i="2" s="1"/>
  <c r="K3485" i="2" l="1"/>
  <c r="I3486" i="2" s="1"/>
  <c r="D3485" i="2"/>
  <c r="G3486" i="2"/>
  <c r="E3487" i="2" s="1"/>
  <c r="K3486" i="2" l="1"/>
  <c r="I3487" i="2" s="1"/>
  <c r="D3486" i="2"/>
  <c r="G3487" i="2"/>
  <c r="E3488" i="2" s="1"/>
  <c r="K3487" i="2" l="1"/>
  <c r="I3488" i="2" s="1"/>
  <c r="D3487" i="2"/>
  <c r="G3488" i="2"/>
  <c r="E3489" i="2" s="1"/>
  <c r="K3488" i="2" l="1"/>
  <c r="I3489" i="2" s="1"/>
  <c r="D3488" i="2"/>
  <c r="G3489" i="2"/>
  <c r="E3490" i="2" s="1"/>
  <c r="K3489" i="2" l="1"/>
  <c r="I3490" i="2" s="1"/>
  <c r="D3489" i="2"/>
  <c r="G3490" i="2"/>
  <c r="E3491" i="2" s="1"/>
  <c r="K3490" i="2" l="1"/>
  <c r="I3491" i="2" s="1"/>
  <c r="D3490" i="2"/>
  <c r="G3491" i="2"/>
  <c r="E3492" i="2" s="1"/>
  <c r="K3491" i="2" l="1"/>
  <c r="I3492" i="2" s="1"/>
  <c r="D3491" i="2"/>
  <c r="G3492" i="2"/>
  <c r="E3493" i="2" s="1"/>
  <c r="K3492" i="2" l="1"/>
  <c r="I3493" i="2" s="1"/>
  <c r="D3492" i="2"/>
  <c r="G3493" i="2"/>
  <c r="E3494" i="2" s="1"/>
  <c r="G3494" i="2" l="1"/>
  <c r="E3495" i="2" s="1"/>
  <c r="K3493" i="2"/>
  <c r="I3494" i="2" s="1"/>
  <c r="D3493" i="2"/>
  <c r="K3494" i="2" l="1"/>
  <c r="I3495" i="2" s="1"/>
  <c r="D3494" i="2"/>
  <c r="G3495" i="2"/>
  <c r="E3496" i="2" s="1"/>
  <c r="K3495" i="2" l="1"/>
  <c r="I3496" i="2" s="1"/>
  <c r="D3495" i="2"/>
  <c r="G3496" i="2"/>
  <c r="E3497" i="2" s="1"/>
  <c r="K3496" i="2" l="1"/>
  <c r="I3497" i="2" s="1"/>
  <c r="D3496" i="2"/>
  <c r="G3497" i="2"/>
  <c r="E3498" i="2" s="1"/>
  <c r="K3497" i="2" l="1"/>
  <c r="I3498" i="2" s="1"/>
  <c r="D3497" i="2"/>
  <c r="G3498" i="2"/>
  <c r="E3499" i="2" s="1"/>
  <c r="K3498" i="2" l="1"/>
  <c r="I3499" i="2" s="1"/>
  <c r="D3498" i="2"/>
  <c r="G3499" i="2"/>
  <c r="E3500" i="2" s="1"/>
  <c r="G3500" i="2" l="1"/>
  <c r="E3501" i="2" s="1"/>
  <c r="K3499" i="2"/>
  <c r="I3500" i="2" s="1"/>
  <c r="D3499" i="2"/>
  <c r="K3500" i="2" l="1"/>
  <c r="I3501" i="2" s="1"/>
  <c r="D3500" i="2"/>
  <c r="G3501" i="2"/>
  <c r="E3502" i="2" s="1"/>
  <c r="K3501" i="2" l="1"/>
  <c r="I3502" i="2" s="1"/>
  <c r="D3501" i="2"/>
  <c r="G3502" i="2"/>
  <c r="E3503" i="2" s="1"/>
  <c r="K3502" i="2" l="1"/>
  <c r="I3503" i="2" s="1"/>
  <c r="D3502" i="2"/>
  <c r="G3503" i="2"/>
  <c r="E3504" i="2" s="1"/>
  <c r="K3503" i="2" l="1"/>
  <c r="I3504" i="2" s="1"/>
  <c r="D3503" i="2"/>
  <c r="G3504" i="2"/>
  <c r="E3505" i="2" s="1"/>
  <c r="K3504" i="2" l="1"/>
  <c r="I3505" i="2" s="1"/>
  <c r="D3505" i="2" s="1"/>
  <c r="D3504" i="2"/>
  <c r="G3505" i="2"/>
  <c r="E3506" i="2" s="1"/>
  <c r="G3506" i="2" l="1"/>
  <c r="E3507" i="2" s="1"/>
  <c r="K3505" i="2"/>
  <c r="I3506" i="2" s="1"/>
  <c r="K3506" i="2" l="1"/>
  <c r="I3507" i="2" s="1"/>
  <c r="D3506" i="2"/>
  <c r="G3507" i="2"/>
  <c r="E3508" i="2" s="1"/>
  <c r="K3507" i="2" l="1"/>
  <c r="I3508" i="2" s="1"/>
  <c r="D3507" i="2"/>
  <c r="G3508" i="2"/>
  <c r="E3509" i="2" s="1"/>
  <c r="K3508" i="2" l="1"/>
  <c r="I3509" i="2" s="1"/>
  <c r="D3508" i="2"/>
  <c r="G3509" i="2"/>
  <c r="E3510" i="2" s="1"/>
  <c r="K3509" i="2" l="1"/>
  <c r="I3510" i="2" s="1"/>
  <c r="D3509" i="2"/>
  <c r="G3510" i="2"/>
  <c r="E3511" i="2" s="1"/>
  <c r="K3510" i="2" l="1"/>
  <c r="I3511" i="2" s="1"/>
  <c r="D3510" i="2"/>
  <c r="G3511" i="2"/>
  <c r="E3512" i="2" s="1"/>
  <c r="K3511" i="2" l="1"/>
  <c r="I3512" i="2" s="1"/>
  <c r="D3511" i="2"/>
  <c r="G3512" i="2"/>
  <c r="E3513" i="2" s="1"/>
  <c r="K3512" i="2" l="1"/>
  <c r="I3513" i="2" s="1"/>
  <c r="D3512" i="2"/>
  <c r="G3513" i="2"/>
  <c r="E3514" i="2" s="1"/>
  <c r="K3513" i="2" l="1"/>
  <c r="I3514" i="2" s="1"/>
  <c r="D3513" i="2"/>
  <c r="G3514" i="2"/>
  <c r="E3515" i="2" s="1"/>
  <c r="K3514" i="2" l="1"/>
  <c r="I3515" i="2" s="1"/>
  <c r="D3515" i="2" s="1"/>
  <c r="D3514" i="2"/>
  <c r="G3515" i="2"/>
  <c r="E3516" i="2" s="1"/>
  <c r="G3516" i="2" l="1"/>
  <c r="E3517" i="2" s="1"/>
  <c r="K3515" i="2"/>
  <c r="I3516" i="2" s="1"/>
  <c r="K3516" i="2" l="1"/>
  <c r="I3517" i="2" s="1"/>
  <c r="D3516" i="2"/>
  <c r="G3517" i="2"/>
  <c r="E3518" i="2" s="1"/>
  <c r="K3517" i="2" l="1"/>
  <c r="I3518" i="2" s="1"/>
  <c r="D3517" i="2"/>
  <c r="G3518" i="2"/>
  <c r="E3519" i="2" s="1"/>
  <c r="K3518" i="2" l="1"/>
  <c r="I3519" i="2" s="1"/>
  <c r="D3518" i="2"/>
  <c r="G3519" i="2"/>
  <c r="E3520" i="2" s="1"/>
  <c r="K3519" i="2" l="1"/>
  <c r="I3520" i="2" s="1"/>
  <c r="D3519" i="2"/>
  <c r="G3520" i="2"/>
  <c r="E3521" i="2" s="1"/>
  <c r="K3520" i="2" l="1"/>
  <c r="I3521" i="2" s="1"/>
  <c r="D3520" i="2"/>
  <c r="G3521" i="2"/>
  <c r="E3522" i="2" s="1"/>
  <c r="K3521" i="2" l="1"/>
  <c r="I3522" i="2" s="1"/>
  <c r="D3521" i="2"/>
  <c r="G3522" i="2"/>
  <c r="E3523" i="2" s="1"/>
  <c r="D3522" i="2" l="1"/>
  <c r="G3523" i="2"/>
  <c r="E3524" i="2" s="1"/>
  <c r="K3522" i="2"/>
  <c r="I3523" i="2" s="1"/>
  <c r="K3523" i="2" l="1"/>
  <c r="I3524" i="2" s="1"/>
  <c r="D3524" i="2" s="1"/>
  <c r="D3523" i="2"/>
  <c r="G3524" i="2"/>
  <c r="E3525" i="2" s="1"/>
  <c r="G3525" i="2" l="1"/>
  <c r="E3526" i="2" s="1"/>
  <c r="K3524" i="2"/>
  <c r="I3525" i="2" s="1"/>
  <c r="K3525" i="2" l="1"/>
  <c r="I3526" i="2" s="1"/>
  <c r="D3525" i="2"/>
  <c r="G3526" i="2"/>
  <c r="E3527" i="2" s="1"/>
  <c r="K3526" i="2" l="1"/>
  <c r="I3527" i="2" s="1"/>
  <c r="D3526" i="2"/>
  <c r="G3527" i="2"/>
  <c r="E3528" i="2" s="1"/>
  <c r="K3527" i="2" l="1"/>
  <c r="I3528" i="2" s="1"/>
  <c r="D3527" i="2"/>
  <c r="G3528" i="2"/>
  <c r="E3529" i="2" s="1"/>
  <c r="K3528" i="2" l="1"/>
  <c r="I3529" i="2" s="1"/>
  <c r="D3528" i="2"/>
  <c r="G3529" i="2"/>
  <c r="E3530" i="2" s="1"/>
  <c r="K3529" i="2" l="1"/>
  <c r="I3530" i="2" s="1"/>
  <c r="D3529" i="2"/>
  <c r="G3530" i="2"/>
  <c r="E3531" i="2" s="1"/>
  <c r="K3530" i="2" l="1"/>
  <c r="I3531" i="2" s="1"/>
  <c r="D3530" i="2"/>
  <c r="G3531" i="2"/>
  <c r="E3532" i="2" s="1"/>
  <c r="K3531" i="2" l="1"/>
  <c r="I3532" i="2" s="1"/>
  <c r="D3531" i="2"/>
  <c r="G3532" i="2"/>
  <c r="E3533" i="2" s="1"/>
  <c r="K3532" i="2" l="1"/>
  <c r="I3533" i="2" s="1"/>
  <c r="D3532" i="2"/>
  <c r="G3533" i="2"/>
  <c r="E3534" i="2" s="1"/>
  <c r="K3533" i="2" l="1"/>
  <c r="I3534" i="2" s="1"/>
  <c r="D3533" i="2"/>
  <c r="G3534" i="2"/>
  <c r="E3535" i="2" s="1"/>
  <c r="K3534" i="2" l="1"/>
  <c r="I3535" i="2" s="1"/>
  <c r="D3534" i="2"/>
  <c r="G3535" i="2"/>
  <c r="E3536" i="2" s="1"/>
  <c r="K3535" i="2" l="1"/>
  <c r="I3536" i="2" s="1"/>
  <c r="D3535" i="2"/>
  <c r="G3536" i="2"/>
  <c r="E3537" i="2" s="1"/>
  <c r="K3536" i="2" l="1"/>
  <c r="I3537" i="2" s="1"/>
  <c r="D3536" i="2"/>
  <c r="G3537" i="2"/>
  <c r="E3538" i="2" s="1"/>
  <c r="K3537" i="2" l="1"/>
  <c r="I3538" i="2" s="1"/>
  <c r="D3537" i="2"/>
  <c r="G3538" i="2"/>
  <c r="E3539" i="2" s="1"/>
  <c r="D3538" i="2" l="1"/>
  <c r="G3539" i="2"/>
  <c r="E3540" i="2" s="1"/>
  <c r="K3538" i="2"/>
  <c r="I3539" i="2" s="1"/>
  <c r="K3539" i="2" l="1"/>
  <c r="I3540" i="2" s="1"/>
  <c r="D3540" i="2" s="1"/>
  <c r="D3539" i="2"/>
  <c r="G3540" i="2"/>
  <c r="E3541" i="2" s="1"/>
  <c r="G3541" i="2" l="1"/>
  <c r="E3542" i="2" s="1"/>
  <c r="K3540" i="2"/>
  <c r="I3541" i="2" s="1"/>
  <c r="K3541" i="2" l="1"/>
  <c r="I3542" i="2" s="1"/>
  <c r="D3541" i="2"/>
  <c r="G3542" i="2"/>
  <c r="E3543" i="2" s="1"/>
  <c r="K3542" i="2" l="1"/>
  <c r="I3543" i="2" s="1"/>
  <c r="D3542" i="2"/>
  <c r="G3543" i="2"/>
  <c r="E3544" i="2" s="1"/>
  <c r="K3543" i="2" l="1"/>
  <c r="I3544" i="2" s="1"/>
  <c r="D3543" i="2"/>
  <c r="G3544" i="2"/>
  <c r="E3545" i="2" s="1"/>
  <c r="K3544" i="2" l="1"/>
  <c r="I3545" i="2" s="1"/>
  <c r="D3545" i="2" s="1"/>
  <c r="D3544" i="2"/>
  <c r="G3545" i="2"/>
  <c r="E3546" i="2" s="1"/>
  <c r="G3546" i="2" l="1"/>
  <c r="E3547" i="2" s="1"/>
  <c r="K3545" i="2"/>
  <c r="I3546" i="2" s="1"/>
  <c r="K3546" i="2" l="1"/>
  <c r="I3547" i="2" s="1"/>
  <c r="D3546" i="2"/>
  <c r="G3547" i="2"/>
  <c r="E3548" i="2" s="1"/>
  <c r="K3547" i="2" l="1"/>
  <c r="I3548" i="2" s="1"/>
  <c r="D3548" i="2" s="1"/>
  <c r="D3547" i="2"/>
  <c r="G3548" i="2"/>
  <c r="E3549" i="2" s="1"/>
  <c r="G3549" i="2" l="1"/>
  <c r="E3550" i="2" s="1"/>
  <c r="K3548" i="2"/>
  <c r="I3549" i="2" s="1"/>
  <c r="K3549" i="2" l="1"/>
  <c r="I3550" i="2" s="1"/>
  <c r="D3549" i="2"/>
  <c r="G3550" i="2"/>
  <c r="E3551" i="2" s="1"/>
  <c r="K3550" i="2" l="1"/>
  <c r="I3551" i="2" s="1"/>
  <c r="D3550" i="2"/>
  <c r="G3551" i="2"/>
  <c r="E3552" i="2" s="1"/>
  <c r="K3551" i="2" l="1"/>
  <c r="I3552" i="2" s="1"/>
  <c r="D3551" i="2"/>
  <c r="G3552" i="2"/>
  <c r="E3553" i="2" s="1"/>
  <c r="K3552" i="2" l="1"/>
  <c r="I3553" i="2" s="1"/>
  <c r="D3552" i="2"/>
  <c r="G3553" i="2"/>
  <c r="E3554" i="2" s="1"/>
  <c r="K3553" i="2" l="1"/>
  <c r="I3554" i="2" s="1"/>
  <c r="D3553" i="2"/>
  <c r="G3554" i="2"/>
  <c r="E3555" i="2" s="1"/>
  <c r="K3554" i="2" l="1"/>
  <c r="I3555" i="2" s="1"/>
  <c r="D3555" i="2" s="1"/>
  <c r="D3554" i="2"/>
  <c r="G3555" i="2"/>
  <c r="E3556" i="2" s="1"/>
  <c r="G3556" i="2" l="1"/>
  <c r="E3557" i="2" s="1"/>
  <c r="K3555" i="2"/>
  <c r="I3556" i="2" s="1"/>
  <c r="K3556" i="2" l="1"/>
  <c r="I3557" i="2" s="1"/>
  <c r="D3556" i="2"/>
  <c r="G3557" i="2"/>
  <c r="E3558" i="2" s="1"/>
  <c r="G3558" i="2" l="1"/>
  <c r="E3559" i="2" s="1"/>
  <c r="K3557" i="2"/>
  <c r="I3558" i="2" s="1"/>
  <c r="D3557" i="2"/>
  <c r="K3558" i="2" l="1"/>
  <c r="I3559" i="2" s="1"/>
  <c r="D3558" i="2"/>
  <c r="G3559" i="2"/>
  <c r="E3560" i="2" s="1"/>
  <c r="K3559" i="2" l="1"/>
  <c r="I3560" i="2" s="1"/>
  <c r="D3559" i="2"/>
  <c r="G3560" i="2"/>
  <c r="E3561" i="2" s="1"/>
  <c r="K3560" i="2" l="1"/>
  <c r="I3561" i="2" s="1"/>
  <c r="D3560" i="2"/>
  <c r="G3561" i="2"/>
  <c r="E3562" i="2" s="1"/>
  <c r="K3561" i="2" l="1"/>
  <c r="I3562" i="2" s="1"/>
  <c r="D3561" i="2"/>
  <c r="G3562" i="2"/>
  <c r="E3563" i="2" s="1"/>
  <c r="K3562" i="2" l="1"/>
  <c r="I3563" i="2" s="1"/>
  <c r="D3563" i="2" s="1"/>
  <c r="D3562" i="2"/>
  <c r="G3563" i="2"/>
  <c r="E3564" i="2" s="1"/>
  <c r="G3564" i="2" l="1"/>
  <c r="E3565" i="2" s="1"/>
  <c r="K3563" i="2"/>
  <c r="I3564" i="2" s="1"/>
  <c r="K3564" i="2" l="1"/>
  <c r="I3565" i="2" s="1"/>
  <c r="D3565" i="2" s="1"/>
  <c r="D3564" i="2"/>
  <c r="G3565" i="2"/>
  <c r="E3566" i="2" s="1"/>
  <c r="G3566" i="2" l="1"/>
  <c r="E3567" i="2" s="1"/>
  <c r="K3565" i="2"/>
  <c r="I3566" i="2" s="1"/>
  <c r="K3566" i="2" l="1"/>
  <c r="I3567" i="2" s="1"/>
  <c r="D3567" i="2" s="1"/>
  <c r="D3566" i="2"/>
  <c r="G3567" i="2"/>
  <c r="E3568" i="2" s="1"/>
  <c r="G3568" i="2" l="1"/>
  <c r="E3569" i="2" s="1"/>
  <c r="K3567" i="2"/>
  <c r="I3568" i="2" s="1"/>
  <c r="K3568" i="2" l="1"/>
  <c r="I3569" i="2" s="1"/>
  <c r="D3568" i="2"/>
  <c r="G3569" i="2"/>
  <c r="E3570" i="2" s="1"/>
  <c r="K3569" i="2" l="1"/>
  <c r="I3570" i="2" s="1"/>
  <c r="D3569" i="2"/>
  <c r="G3570" i="2"/>
  <c r="E3571" i="2" s="1"/>
  <c r="K3570" i="2" l="1"/>
  <c r="I3571" i="2" s="1"/>
  <c r="D3570" i="2"/>
  <c r="G3571" i="2"/>
  <c r="E3572" i="2" s="1"/>
  <c r="K3571" i="2" l="1"/>
  <c r="I3572" i="2" s="1"/>
  <c r="D3572" i="2" s="1"/>
  <c r="D3571" i="2"/>
  <c r="G3572" i="2"/>
  <c r="E3573" i="2" s="1"/>
  <c r="G3573" i="2" l="1"/>
  <c r="E3574" i="2" s="1"/>
  <c r="K3572" i="2"/>
  <c r="I3573" i="2" s="1"/>
  <c r="K3573" i="2" l="1"/>
  <c r="I3574" i="2" s="1"/>
  <c r="D3574" i="2" s="1"/>
  <c r="D3573" i="2"/>
  <c r="G3574" i="2"/>
  <c r="E3575" i="2" s="1"/>
  <c r="G3575" i="2" l="1"/>
  <c r="E3576" i="2" s="1"/>
  <c r="K3574" i="2"/>
  <c r="I3575" i="2" s="1"/>
  <c r="K3575" i="2" l="1"/>
  <c r="I3576" i="2" s="1"/>
  <c r="D3575" i="2"/>
  <c r="G3576" i="2"/>
  <c r="E3577" i="2" s="1"/>
  <c r="K3576" i="2" l="1"/>
  <c r="I3577" i="2" s="1"/>
  <c r="D3576" i="2"/>
  <c r="G3577" i="2"/>
  <c r="E3578" i="2" s="1"/>
  <c r="K3577" i="2" l="1"/>
  <c r="I3578" i="2" s="1"/>
  <c r="D3577" i="2"/>
  <c r="G3578" i="2"/>
  <c r="E3579" i="2" s="1"/>
  <c r="K3578" i="2" l="1"/>
  <c r="I3579" i="2" s="1"/>
  <c r="D3578" i="2"/>
  <c r="G3579" i="2"/>
  <c r="E3580" i="2" s="1"/>
  <c r="K3579" i="2" l="1"/>
  <c r="I3580" i="2" s="1"/>
  <c r="D3579" i="2"/>
  <c r="G3580" i="2"/>
  <c r="E3581" i="2" s="1"/>
  <c r="K3580" i="2" l="1"/>
  <c r="I3581" i="2" s="1"/>
  <c r="D3581" i="2" s="1"/>
  <c r="D3580" i="2"/>
  <c r="G3581" i="2"/>
  <c r="E3582" i="2" s="1"/>
  <c r="G3582" i="2" l="1"/>
  <c r="E3583" i="2" s="1"/>
  <c r="K3581" i="2"/>
  <c r="I3582" i="2" s="1"/>
  <c r="K3582" i="2" l="1"/>
  <c r="I3583" i="2" s="1"/>
  <c r="D3583" i="2" s="1"/>
  <c r="D3582" i="2"/>
  <c r="G3583" i="2"/>
  <c r="E3584" i="2" s="1"/>
  <c r="G3584" i="2" l="1"/>
  <c r="E3585" i="2" s="1"/>
  <c r="K3583" i="2"/>
  <c r="I3584" i="2" s="1"/>
  <c r="K3584" i="2" l="1"/>
  <c r="I3585" i="2" s="1"/>
  <c r="D3584" i="2"/>
  <c r="G3585" i="2"/>
  <c r="E3586" i="2" s="1"/>
  <c r="G3586" i="2" l="1"/>
  <c r="E3587" i="2" s="1"/>
  <c r="K3585" i="2"/>
  <c r="I3586" i="2" s="1"/>
  <c r="D3585" i="2"/>
  <c r="K3586" i="2" l="1"/>
  <c r="I3587" i="2" s="1"/>
  <c r="D3586" i="2"/>
  <c r="G3587" i="2"/>
  <c r="E3588" i="2" s="1"/>
  <c r="G3588" i="2" l="1"/>
  <c r="E3589" i="2" s="1"/>
  <c r="K3587" i="2"/>
  <c r="I3588" i="2" s="1"/>
  <c r="D3587" i="2"/>
  <c r="K3588" i="2" l="1"/>
  <c r="I3589" i="2" s="1"/>
  <c r="D3588" i="2"/>
  <c r="G3589" i="2"/>
  <c r="E3590" i="2" s="1"/>
  <c r="K3589" i="2" l="1"/>
  <c r="I3590" i="2" s="1"/>
  <c r="D3589" i="2"/>
  <c r="G3590" i="2"/>
  <c r="E3591" i="2" s="1"/>
  <c r="K3590" i="2" l="1"/>
  <c r="I3591" i="2" s="1"/>
  <c r="D3591" i="2" s="1"/>
  <c r="D3590" i="2"/>
  <c r="G3591" i="2"/>
  <c r="E3592" i="2" s="1"/>
  <c r="G3592" i="2" l="1"/>
  <c r="E3593" i="2" s="1"/>
  <c r="K3591" i="2"/>
  <c r="I3592" i="2" s="1"/>
  <c r="K3592" i="2" l="1"/>
  <c r="I3593" i="2" s="1"/>
  <c r="D3592" i="2"/>
  <c r="G3593" i="2"/>
  <c r="E3594" i="2" s="1"/>
  <c r="K3593" i="2" l="1"/>
  <c r="I3594" i="2" s="1"/>
  <c r="D3593" i="2"/>
  <c r="G3594" i="2"/>
  <c r="E3595" i="2" s="1"/>
  <c r="K3594" i="2" l="1"/>
  <c r="I3595" i="2" s="1"/>
  <c r="D3594" i="2"/>
  <c r="G3595" i="2"/>
  <c r="E3596" i="2" s="1"/>
  <c r="K3595" i="2" l="1"/>
  <c r="I3596" i="2" s="1"/>
  <c r="D3595" i="2"/>
  <c r="G3596" i="2"/>
  <c r="E3597" i="2" s="1"/>
  <c r="K3596" i="2" l="1"/>
  <c r="I3597" i="2" s="1"/>
  <c r="D3596" i="2"/>
  <c r="G3597" i="2"/>
  <c r="E3598" i="2" s="1"/>
  <c r="K3597" i="2" l="1"/>
  <c r="I3598" i="2" s="1"/>
  <c r="D3597" i="2"/>
  <c r="G3598" i="2"/>
  <c r="E3599" i="2" s="1"/>
  <c r="K3598" i="2" l="1"/>
  <c r="I3599" i="2" s="1"/>
  <c r="D3598" i="2"/>
  <c r="G3599" i="2"/>
  <c r="E3600" i="2" s="1"/>
  <c r="K3599" i="2" l="1"/>
  <c r="I3600" i="2" s="1"/>
  <c r="D3599" i="2"/>
  <c r="G3600" i="2"/>
  <c r="E3601" i="2" s="1"/>
  <c r="K3600" i="2" l="1"/>
  <c r="I3601" i="2" s="1"/>
  <c r="D3600" i="2"/>
  <c r="G3601" i="2"/>
  <c r="E3602" i="2" s="1"/>
  <c r="K3601" i="2" l="1"/>
  <c r="I3602" i="2" s="1"/>
  <c r="D3601" i="2"/>
  <c r="G3602" i="2"/>
  <c r="E3603" i="2" s="1"/>
  <c r="K3602" i="2" l="1"/>
  <c r="I3603" i="2" s="1"/>
  <c r="D3602" i="2"/>
  <c r="G3603" i="2"/>
  <c r="E3604" i="2" s="1"/>
  <c r="K3603" i="2" l="1"/>
  <c r="I3604" i="2" s="1"/>
  <c r="D3603" i="2"/>
  <c r="G3604" i="2"/>
  <c r="E3605" i="2" s="1"/>
  <c r="K3604" i="2" l="1"/>
  <c r="I3605" i="2" s="1"/>
  <c r="D3604" i="2"/>
  <c r="G3605" i="2"/>
  <c r="E3606" i="2" s="1"/>
  <c r="K3605" i="2" l="1"/>
  <c r="I3606" i="2" s="1"/>
  <c r="D3605" i="2"/>
  <c r="G3606" i="2"/>
  <c r="E3607" i="2" s="1"/>
  <c r="K3606" i="2" l="1"/>
  <c r="I3607" i="2" s="1"/>
  <c r="D3606" i="2"/>
  <c r="G3607" i="2"/>
  <c r="E3608" i="2" s="1"/>
  <c r="G3608" i="2" l="1"/>
  <c r="E3609" i="2" s="1"/>
  <c r="K3607" i="2"/>
  <c r="I3608" i="2" s="1"/>
  <c r="D3607" i="2"/>
  <c r="K3608" i="2" l="1"/>
  <c r="I3609" i="2" s="1"/>
  <c r="D3609" i="2" s="1"/>
  <c r="D3608" i="2"/>
  <c r="G3609" i="2"/>
  <c r="E3610" i="2" s="1"/>
  <c r="G3610" i="2" l="1"/>
  <c r="E3611" i="2" s="1"/>
  <c r="K3609" i="2"/>
  <c r="I3610" i="2" s="1"/>
  <c r="K3610" i="2" l="1"/>
  <c r="I3611" i="2" s="1"/>
  <c r="D3610" i="2"/>
  <c r="G3611" i="2"/>
  <c r="E3612" i="2" s="1"/>
  <c r="K3611" i="2" l="1"/>
  <c r="I3612" i="2" s="1"/>
  <c r="D3611" i="2"/>
  <c r="G3612" i="2"/>
  <c r="E3613" i="2" s="1"/>
  <c r="K3612" i="2" l="1"/>
  <c r="I3613" i="2" s="1"/>
  <c r="D3613" i="2" s="1"/>
  <c r="D3612" i="2"/>
  <c r="G3613" i="2"/>
  <c r="E3614" i="2" s="1"/>
  <c r="G3614" i="2" l="1"/>
  <c r="E3615" i="2" s="1"/>
  <c r="K3613" i="2"/>
  <c r="I3614" i="2" s="1"/>
  <c r="K3614" i="2" l="1"/>
  <c r="I3615" i="2" s="1"/>
  <c r="D3615" i="2" s="1"/>
  <c r="D3614" i="2"/>
  <c r="G3615" i="2"/>
  <c r="E3616" i="2" s="1"/>
  <c r="G3616" i="2" l="1"/>
  <c r="E3617" i="2" s="1"/>
  <c r="K3615" i="2"/>
  <c r="I3616" i="2" s="1"/>
  <c r="K3616" i="2" l="1"/>
  <c r="I3617" i="2" s="1"/>
  <c r="D3617" i="2" s="1"/>
  <c r="D3616" i="2"/>
  <c r="G3617" i="2"/>
  <c r="E3618" i="2" s="1"/>
  <c r="G3618" i="2" l="1"/>
  <c r="E3619" i="2" s="1"/>
  <c r="K3617" i="2"/>
  <c r="I3618" i="2" s="1"/>
  <c r="K3618" i="2" l="1"/>
  <c r="I3619" i="2" s="1"/>
  <c r="D3618" i="2"/>
  <c r="G3619" i="2"/>
  <c r="E3620" i="2" s="1"/>
  <c r="K3619" i="2" l="1"/>
  <c r="I3620" i="2" s="1"/>
  <c r="D3620" i="2" s="1"/>
  <c r="D3619" i="2"/>
  <c r="G3620" i="2"/>
  <c r="E3621" i="2" s="1"/>
  <c r="G3621" i="2" l="1"/>
  <c r="E3622" i="2" s="1"/>
  <c r="K3620" i="2"/>
  <c r="I3621" i="2" s="1"/>
  <c r="K3621" i="2" l="1"/>
  <c r="I3622" i="2" s="1"/>
  <c r="D3621" i="2"/>
  <c r="G3622" i="2"/>
  <c r="E3623" i="2" s="1"/>
  <c r="K3622" i="2" l="1"/>
  <c r="I3623" i="2" s="1"/>
  <c r="D3622" i="2"/>
  <c r="G3623" i="2"/>
  <c r="E3624" i="2" s="1"/>
  <c r="K3623" i="2" l="1"/>
  <c r="I3624" i="2" s="1"/>
  <c r="D3623" i="2"/>
  <c r="G3624" i="2"/>
  <c r="E3625" i="2" s="1"/>
  <c r="K3624" i="2" l="1"/>
  <c r="I3625" i="2" s="1"/>
  <c r="D3624" i="2"/>
  <c r="G3625" i="2"/>
  <c r="E3626" i="2" s="1"/>
  <c r="K3625" i="2" l="1"/>
  <c r="I3626" i="2" s="1"/>
  <c r="D3625" i="2"/>
  <c r="G3626" i="2"/>
  <c r="E3627" i="2" s="1"/>
  <c r="K3626" i="2" l="1"/>
  <c r="I3627" i="2" s="1"/>
  <c r="D3626" i="2"/>
  <c r="G3627" i="2"/>
  <c r="E3628" i="2" s="1"/>
  <c r="K3627" i="2" l="1"/>
  <c r="I3628" i="2" s="1"/>
  <c r="D3627" i="2"/>
  <c r="G3628" i="2"/>
  <c r="E3629" i="2" s="1"/>
  <c r="K3628" i="2" l="1"/>
  <c r="I3629" i="2" s="1"/>
  <c r="D3628" i="2"/>
  <c r="G3629" i="2"/>
  <c r="E3630" i="2" s="1"/>
  <c r="K3629" i="2" l="1"/>
  <c r="I3630" i="2" s="1"/>
  <c r="D3629" i="2"/>
  <c r="G3630" i="2"/>
  <c r="E3631" i="2" s="1"/>
  <c r="K3630" i="2" l="1"/>
  <c r="I3631" i="2" s="1"/>
  <c r="D3630" i="2"/>
  <c r="G3631" i="2"/>
  <c r="E3632" i="2" s="1"/>
  <c r="K3631" i="2" l="1"/>
  <c r="I3632" i="2" s="1"/>
  <c r="D3632" i="2" s="1"/>
  <c r="D3631" i="2"/>
  <c r="G3632" i="2"/>
  <c r="E3633" i="2" s="1"/>
  <c r="G3633" i="2" l="1"/>
  <c r="E3634" i="2" s="1"/>
  <c r="K3632" i="2"/>
  <c r="I3633" i="2" s="1"/>
  <c r="K3633" i="2" l="1"/>
  <c r="I3634" i="2" s="1"/>
  <c r="D3633" i="2"/>
  <c r="G3634" i="2"/>
  <c r="E3635" i="2" s="1"/>
  <c r="K3634" i="2" l="1"/>
  <c r="I3635" i="2" s="1"/>
  <c r="D3634" i="2"/>
  <c r="G3635" i="2"/>
  <c r="E3636" i="2" s="1"/>
  <c r="K3635" i="2" l="1"/>
  <c r="I3636" i="2" s="1"/>
  <c r="D3635" i="2"/>
  <c r="G3636" i="2"/>
  <c r="E3637" i="2" s="1"/>
  <c r="K3636" i="2" l="1"/>
  <c r="I3637" i="2" s="1"/>
  <c r="D3636" i="2"/>
  <c r="G3637" i="2"/>
  <c r="E3638" i="2" s="1"/>
  <c r="K3637" i="2" l="1"/>
  <c r="I3638" i="2" s="1"/>
  <c r="D3637" i="2"/>
  <c r="G3638" i="2"/>
  <c r="E3639" i="2" s="1"/>
  <c r="K3638" i="2" l="1"/>
  <c r="I3639" i="2" s="1"/>
  <c r="D3638" i="2"/>
  <c r="G3639" i="2"/>
  <c r="E3640" i="2" s="1"/>
  <c r="K3639" i="2" l="1"/>
  <c r="I3640" i="2" s="1"/>
  <c r="D3640" i="2" s="1"/>
  <c r="D3639" i="2"/>
  <c r="G3640" i="2"/>
  <c r="E3641" i="2" s="1"/>
  <c r="G3641" i="2" l="1"/>
  <c r="E3642" i="2" s="1"/>
  <c r="K3640" i="2"/>
  <c r="I3641" i="2" s="1"/>
  <c r="K3641" i="2" l="1"/>
  <c r="I3642" i="2" s="1"/>
  <c r="D3641" i="2"/>
  <c r="G3642" i="2"/>
  <c r="E3643" i="2" s="1"/>
  <c r="K3642" i="2" l="1"/>
  <c r="I3643" i="2" s="1"/>
  <c r="D3642" i="2"/>
  <c r="G3643" i="2"/>
  <c r="E3644" i="2" s="1"/>
  <c r="D3643" i="2" l="1"/>
  <c r="G3644" i="2"/>
  <c r="E3645" i="2" s="1"/>
  <c r="K3643" i="2"/>
  <c r="I3644" i="2" s="1"/>
  <c r="K3644" i="2" l="1"/>
  <c r="I3645" i="2" s="1"/>
  <c r="D3644" i="2"/>
  <c r="G3645" i="2"/>
  <c r="E3646" i="2" s="1"/>
  <c r="D3645" i="2" l="1"/>
  <c r="G3646" i="2"/>
  <c r="E3647" i="2" s="1"/>
  <c r="K3645" i="2"/>
  <c r="I3646" i="2" s="1"/>
  <c r="K3646" i="2" l="1"/>
  <c r="I3647" i="2" s="1"/>
  <c r="D3646" i="2"/>
  <c r="G3647" i="2"/>
  <c r="E3648" i="2" s="1"/>
  <c r="K3647" i="2" l="1"/>
  <c r="I3648" i="2" s="1"/>
  <c r="D3648" i="2" s="1"/>
  <c r="D3647" i="2"/>
  <c r="G3648" i="2"/>
  <c r="E3649" i="2" s="1"/>
  <c r="G3649" i="2" l="1"/>
  <c r="E3650" i="2" s="1"/>
  <c r="K3648" i="2"/>
  <c r="I3649" i="2" s="1"/>
  <c r="K3649" i="2" l="1"/>
  <c r="I3650" i="2" s="1"/>
  <c r="D3649" i="2"/>
  <c r="G3650" i="2"/>
  <c r="E3651" i="2" s="1"/>
  <c r="K3650" i="2" l="1"/>
  <c r="I3651" i="2" s="1"/>
  <c r="D3650" i="2"/>
  <c r="G3651" i="2"/>
  <c r="E3652" i="2" s="1"/>
  <c r="K3651" i="2" l="1"/>
  <c r="I3652" i="2" s="1"/>
  <c r="D3652" i="2" s="1"/>
  <c r="D3651" i="2"/>
  <c r="G3652" i="2"/>
  <c r="E3653" i="2" s="1"/>
  <c r="G3653" i="2" l="1"/>
  <c r="E3654" i="2" s="1"/>
  <c r="K3652" i="2"/>
  <c r="I3653" i="2" s="1"/>
  <c r="K3653" i="2" l="1"/>
  <c r="I3654" i="2" s="1"/>
  <c r="D3653" i="2"/>
  <c r="G3654" i="2"/>
  <c r="E3655" i="2" s="1"/>
  <c r="K3654" i="2" l="1"/>
  <c r="I3655" i="2" s="1"/>
  <c r="D3654" i="2"/>
  <c r="G3655" i="2"/>
  <c r="E3656" i="2" s="1"/>
  <c r="K3655" i="2" l="1"/>
  <c r="I3656" i="2" s="1"/>
  <c r="D3655" i="2"/>
  <c r="G3656" i="2"/>
  <c r="E3657" i="2" s="1"/>
  <c r="K3656" i="2" l="1"/>
  <c r="I3657" i="2" s="1"/>
  <c r="D3657" i="2" s="1"/>
  <c r="D3656" i="2"/>
  <c r="G3657" i="2"/>
  <c r="E3658" i="2" s="1"/>
  <c r="G3658" i="2" l="1"/>
  <c r="E3659" i="2" s="1"/>
  <c r="K3657" i="2"/>
  <c r="I3658" i="2" s="1"/>
  <c r="K3658" i="2" l="1"/>
  <c r="I3659" i="2" s="1"/>
  <c r="D3659" i="2" s="1"/>
  <c r="D3658" i="2"/>
  <c r="G3659" i="2"/>
  <c r="E3660" i="2" s="1"/>
  <c r="G3660" i="2" l="1"/>
  <c r="E3661" i="2" s="1"/>
  <c r="K3659" i="2"/>
  <c r="I3660" i="2" s="1"/>
  <c r="K3660" i="2" l="1"/>
  <c r="I3661" i="2" s="1"/>
  <c r="D3660" i="2"/>
  <c r="G3661" i="2"/>
  <c r="E3662" i="2" s="1"/>
  <c r="K3661" i="2" l="1"/>
  <c r="I3662" i="2" s="1"/>
  <c r="D3661" i="2"/>
  <c r="G3662" i="2"/>
  <c r="E3663" i="2" s="1"/>
  <c r="K3662" i="2" l="1"/>
  <c r="I3663" i="2" s="1"/>
  <c r="D3663" i="2" s="1"/>
  <c r="D3662" i="2"/>
  <c r="G3663" i="2"/>
  <c r="E3664" i="2" s="1"/>
  <c r="G3664" i="2" l="1"/>
  <c r="E3665" i="2" s="1"/>
  <c r="K3663" i="2"/>
  <c r="I3664" i="2" s="1"/>
  <c r="K3664" i="2" l="1"/>
  <c r="I3665" i="2" s="1"/>
  <c r="D3664" i="2"/>
  <c r="G3665" i="2"/>
  <c r="E3666" i="2" s="1"/>
  <c r="K3665" i="2" l="1"/>
  <c r="I3666" i="2" s="1"/>
  <c r="D3665" i="2"/>
  <c r="G3666" i="2"/>
  <c r="E3667" i="2" s="1"/>
  <c r="K3666" i="2" l="1"/>
  <c r="I3667" i="2" s="1"/>
  <c r="D3667" i="2" s="1"/>
  <c r="D3666" i="2"/>
  <c r="G3667" i="2"/>
  <c r="E3668" i="2" s="1"/>
  <c r="G3668" i="2" l="1"/>
  <c r="E3669" i="2" s="1"/>
  <c r="K3667" i="2"/>
  <c r="I3668" i="2" s="1"/>
  <c r="K3668" i="2" l="1"/>
  <c r="I3669" i="2" s="1"/>
  <c r="D3668" i="2"/>
  <c r="G3669" i="2"/>
  <c r="E3670" i="2" s="1"/>
  <c r="K3669" i="2" l="1"/>
  <c r="I3670" i="2" s="1"/>
  <c r="D3669" i="2"/>
  <c r="G3670" i="2"/>
  <c r="E3671" i="2" s="1"/>
  <c r="K3670" i="2" l="1"/>
  <c r="I3671" i="2" s="1"/>
  <c r="D3671" i="2" s="1"/>
  <c r="D3670" i="2"/>
  <c r="G3671" i="2"/>
  <c r="E3672" i="2" s="1"/>
  <c r="G3672" i="2" l="1"/>
  <c r="E3673" i="2" s="1"/>
  <c r="K3671" i="2"/>
  <c r="I3672" i="2" s="1"/>
  <c r="K3672" i="2" l="1"/>
  <c r="I3673" i="2" s="1"/>
  <c r="D3673" i="2" s="1"/>
  <c r="D3672" i="2"/>
  <c r="G3673" i="2"/>
  <c r="E3674" i="2" s="1"/>
  <c r="G3674" i="2" l="1"/>
  <c r="E3675" i="2" s="1"/>
  <c r="K3673" i="2"/>
  <c r="I3674" i="2" s="1"/>
  <c r="K3674" i="2" l="1"/>
  <c r="I3675" i="2" s="1"/>
  <c r="D3675" i="2" s="1"/>
  <c r="D3674" i="2"/>
  <c r="G3675" i="2"/>
  <c r="E3676" i="2" s="1"/>
  <c r="G3676" i="2" l="1"/>
  <c r="E3677" i="2" s="1"/>
  <c r="K3675" i="2"/>
  <c r="I3676" i="2" s="1"/>
  <c r="G3677" i="2" l="1"/>
  <c r="E3678" i="2" s="1"/>
  <c r="K3676" i="2"/>
  <c r="I3677" i="2" s="1"/>
  <c r="D3676" i="2"/>
  <c r="K3677" i="2" l="1"/>
  <c r="I3678" i="2" s="1"/>
  <c r="D3678" i="2" s="1"/>
  <c r="D3677" i="2"/>
  <c r="G3678" i="2"/>
  <c r="E3679" i="2" s="1"/>
  <c r="G3679" i="2" l="1"/>
  <c r="E3680" i="2" s="1"/>
  <c r="K3678" i="2"/>
  <c r="I3679" i="2" s="1"/>
  <c r="K3679" i="2" l="1"/>
  <c r="I3680" i="2" s="1"/>
  <c r="G3680" i="2"/>
  <c r="E3681" i="2" s="1"/>
  <c r="D3679" i="2"/>
  <c r="G3681" i="2" l="1"/>
  <c r="E3682" i="2" s="1"/>
  <c r="K3680" i="2"/>
  <c r="I3681" i="2" s="1"/>
  <c r="D3680" i="2"/>
  <c r="K3681" i="2" l="1"/>
  <c r="I3682" i="2" s="1"/>
  <c r="G3682" i="2"/>
  <c r="E3683" i="2" s="1"/>
  <c r="D3681" i="2"/>
  <c r="G3683" i="2" l="1"/>
  <c r="E3684" i="2" s="1"/>
  <c r="K3682" i="2"/>
  <c r="I3683" i="2" s="1"/>
  <c r="D3682" i="2"/>
  <c r="K3683" i="2" l="1"/>
  <c r="I3684" i="2" s="1"/>
  <c r="G3684" i="2"/>
  <c r="E3685" i="2" s="1"/>
  <c r="D3683" i="2"/>
  <c r="G3685" i="2" l="1"/>
  <c r="E3686" i="2" s="1"/>
  <c r="K3684" i="2"/>
  <c r="I3685" i="2" s="1"/>
  <c r="D3684" i="2"/>
  <c r="K3685" i="2" l="1"/>
  <c r="I3686" i="2" s="1"/>
  <c r="G3686" i="2"/>
  <c r="E3687" i="2" s="1"/>
  <c r="D3685" i="2"/>
  <c r="G3687" i="2" l="1"/>
  <c r="E3688" i="2" s="1"/>
  <c r="K3686" i="2"/>
  <c r="I3687" i="2" s="1"/>
  <c r="D3686" i="2"/>
  <c r="K3687" i="2" l="1"/>
  <c r="I3688" i="2" s="1"/>
  <c r="G3688" i="2"/>
  <c r="E3689" i="2" s="1"/>
  <c r="D3687" i="2"/>
  <c r="G3689" i="2" l="1"/>
  <c r="E3690" i="2" s="1"/>
  <c r="K3688" i="2"/>
  <c r="I3689" i="2" s="1"/>
  <c r="D3688" i="2"/>
  <c r="K3689" i="2" l="1"/>
  <c r="I3690" i="2" s="1"/>
  <c r="G3690" i="2"/>
  <c r="E3691" i="2" s="1"/>
  <c r="D3689" i="2"/>
  <c r="G3691" i="2" l="1"/>
  <c r="E3692" i="2" s="1"/>
  <c r="K3690" i="2"/>
  <c r="I3691" i="2" s="1"/>
  <c r="D3690" i="2"/>
  <c r="K3691" i="2" l="1"/>
  <c r="I3692" i="2" s="1"/>
  <c r="G3692" i="2"/>
  <c r="E3693" i="2" s="1"/>
  <c r="D3691" i="2"/>
  <c r="G3693" i="2" l="1"/>
  <c r="E3694" i="2" s="1"/>
  <c r="K3692" i="2"/>
  <c r="I3693" i="2" s="1"/>
  <c r="D3692" i="2"/>
  <c r="K3693" i="2" l="1"/>
  <c r="I3694" i="2" s="1"/>
  <c r="G3694" i="2"/>
  <c r="E3695" i="2" s="1"/>
  <c r="D3693" i="2"/>
  <c r="G3695" i="2" l="1"/>
  <c r="E3696" i="2" s="1"/>
  <c r="K3694" i="2"/>
  <c r="I3695" i="2" s="1"/>
  <c r="D3694" i="2"/>
  <c r="K3695" i="2" l="1"/>
  <c r="I3696" i="2" s="1"/>
  <c r="G3696" i="2"/>
  <c r="E3697" i="2" s="1"/>
  <c r="D3695" i="2"/>
  <c r="G3697" i="2" l="1"/>
  <c r="E3698" i="2" s="1"/>
  <c r="K3696" i="2"/>
  <c r="I3697" i="2" s="1"/>
  <c r="D3696" i="2"/>
  <c r="K3697" i="2" l="1"/>
  <c r="I3698" i="2" s="1"/>
  <c r="G3698" i="2"/>
  <c r="E3699" i="2" s="1"/>
  <c r="D3697" i="2"/>
  <c r="G3699" i="2" l="1"/>
  <c r="E3700" i="2" s="1"/>
  <c r="K3698" i="2"/>
  <c r="I3699" i="2" s="1"/>
  <c r="D3698" i="2"/>
  <c r="K3699" i="2" l="1"/>
  <c r="I3700" i="2" s="1"/>
  <c r="G3700" i="2"/>
  <c r="E3701" i="2" s="1"/>
  <c r="D3699" i="2"/>
  <c r="G3701" i="2" l="1"/>
  <c r="E3702" i="2" s="1"/>
  <c r="K3700" i="2"/>
  <c r="I3701" i="2" s="1"/>
  <c r="D3700" i="2"/>
  <c r="K3701" i="2" l="1"/>
  <c r="I3702" i="2" s="1"/>
  <c r="G3702" i="2"/>
  <c r="E3703" i="2" s="1"/>
  <c r="D3701" i="2"/>
  <c r="G3703" i="2" l="1"/>
  <c r="E3704" i="2" s="1"/>
  <c r="K3702" i="2"/>
  <c r="I3703" i="2" s="1"/>
  <c r="D3702" i="2"/>
  <c r="K3703" i="2" l="1"/>
  <c r="I3704" i="2" s="1"/>
  <c r="G3704" i="2"/>
  <c r="E3705" i="2" s="1"/>
  <c r="D3703" i="2"/>
  <c r="G3705" i="2" l="1"/>
  <c r="E3706" i="2" s="1"/>
  <c r="K3704" i="2"/>
  <c r="I3705" i="2" s="1"/>
  <c r="D3704" i="2"/>
  <c r="K3705" i="2" l="1"/>
  <c r="I3706" i="2" s="1"/>
  <c r="G3706" i="2"/>
  <c r="E3707" i="2" s="1"/>
  <c r="D3705" i="2"/>
  <c r="G3707" i="2" l="1"/>
  <c r="E3708" i="2" s="1"/>
  <c r="K3706" i="2"/>
  <c r="I3707" i="2" s="1"/>
  <c r="D3706" i="2"/>
  <c r="K3707" i="2" l="1"/>
  <c r="I3708" i="2" s="1"/>
  <c r="G3708" i="2"/>
  <c r="E3709" i="2" s="1"/>
  <c r="D3707" i="2"/>
  <c r="G3709" i="2" l="1"/>
  <c r="E3710" i="2" s="1"/>
  <c r="K3708" i="2"/>
  <c r="I3709" i="2" s="1"/>
  <c r="D3708" i="2"/>
  <c r="K3709" i="2" l="1"/>
  <c r="I3710" i="2" s="1"/>
  <c r="G3710" i="2"/>
  <c r="E3711" i="2" s="1"/>
  <c r="D3709" i="2"/>
  <c r="G3711" i="2" l="1"/>
  <c r="E3712" i="2" s="1"/>
  <c r="K3710" i="2"/>
  <c r="I3711" i="2" s="1"/>
  <c r="D3710" i="2"/>
  <c r="K3711" i="2" l="1"/>
  <c r="I3712" i="2" s="1"/>
  <c r="G3712" i="2"/>
  <c r="E3713" i="2" s="1"/>
  <c r="D3711" i="2"/>
  <c r="G3713" i="2" l="1"/>
  <c r="E3714" i="2" s="1"/>
  <c r="K3712" i="2"/>
  <c r="I3713" i="2" s="1"/>
  <c r="D3712" i="2"/>
  <c r="K3713" i="2" l="1"/>
  <c r="I3714" i="2" s="1"/>
  <c r="G3714" i="2"/>
  <c r="E3715" i="2" s="1"/>
  <c r="D3713" i="2"/>
  <c r="G3715" i="2" l="1"/>
  <c r="E3716" i="2" s="1"/>
  <c r="K3714" i="2"/>
  <c r="I3715" i="2" s="1"/>
  <c r="D3714" i="2"/>
  <c r="K3715" i="2" l="1"/>
  <c r="I3716" i="2" s="1"/>
  <c r="G3716" i="2"/>
  <c r="E3717" i="2" s="1"/>
  <c r="D3715" i="2"/>
  <c r="G3717" i="2" l="1"/>
  <c r="E3718" i="2" s="1"/>
  <c r="K3716" i="2"/>
  <c r="I3717" i="2" s="1"/>
  <c r="D3716" i="2"/>
  <c r="K3717" i="2" l="1"/>
  <c r="I3718" i="2" s="1"/>
  <c r="G3718" i="2"/>
  <c r="E3719" i="2" s="1"/>
  <c r="D3717" i="2"/>
  <c r="G3719" i="2" l="1"/>
  <c r="E3720" i="2" s="1"/>
  <c r="K3718" i="2"/>
  <c r="I3719" i="2" s="1"/>
  <c r="D3718" i="2"/>
  <c r="G3720" i="2" l="1"/>
  <c r="E3721" i="2" s="1"/>
  <c r="K3719" i="2"/>
  <c r="I3720" i="2" s="1"/>
  <c r="D3719" i="2"/>
  <c r="G3721" i="2" l="1"/>
  <c r="E3722" i="2" s="1"/>
  <c r="K3720" i="2"/>
  <c r="I3721" i="2" s="1"/>
  <c r="D3720" i="2"/>
  <c r="K3721" i="2" l="1"/>
  <c r="I3722" i="2" s="1"/>
  <c r="G3722" i="2"/>
  <c r="E3723" i="2" s="1"/>
  <c r="D3721" i="2"/>
  <c r="G3723" i="2" l="1"/>
  <c r="E3724" i="2" s="1"/>
  <c r="K3722" i="2"/>
  <c r="I3723" i="2" s="1"/>
  <c r="D3722" i="2"/>
  <c r="K3723" i="2" l="1"/>
  <c r="I3724" i="2" s="1"/>
  <c r="G3724" i="2"/>
  <c r="E3725" i="2" s="1"/>
  <c r="D3723" i="2"/>
  <c r="G3725" i="2" l="1"/>
  <c r="E3726" i="2" s="1"/>
  <c r="K3724" i="2"/>
  <c r="I3725" i="2" s="1"/>
  <c r="D3724" i="2"/>
  <c r="K3725" i="2" l="1"/>
  <c r="I3726" i="2" s="1"/>
  <c r="G3726" i="2"/>
  <c r="E3727" i="2" s="1"/>
  <c r="D3725" i="2"/>
  <c r="G3727" i="2" l="1"/>
  <c r="E3728" i="2" s="1"/>
  <c r="K3726" i="2"/>
  <c r="I3727" i="2" s="1"/>
  <c r="D3726" i="2"/>
  <c r="G3728" i="2" l="1"/>
  <c r="E3729" i="2" s="1"/>
  <c r="K3727" i="2"/>
  <c r="I3728" i="2" s="1"/>
  <c r="D3727" i="2"/>
  <c r="G3729" i="2" l="1"/>
  <c r="E3730" i="2" s="1"/>
  <c r="K3728" i="2"/>
  <c r="I3729" i="2" s="1"/>
  <c r="D3728" i="2"/>
  <c r="K3729" i="2" l="1"/>
  <c r="I3730" i="2" s="1"/>
  <c r="G3730" i="2"/>
  <c r="E3731" i="2" s="1"/>
  <c r="D3729" i="2"/>
  <c r="G3731" i="2" l="1"/>
  <c r="E3732" i="2" s="1"/>
  <c r="K3730" i="2"/>
  <c r="I3731" i="2" s="1"/>
  <c r="D3730" i="2"/>
  <c r="K3731" i="2" l="1"/>
  <c r="I3732" i="2" s="1"/>
  <c r="G3732" i="2"/>
  <c r="E3733" i="2" s="1"/>
  <c r="D3731" i="2"/>
  <c r="G3733" i="2" l="1"/>
  <c r="E3734" i="2" s="1"/>
  <c r="K3732" i="2"/>
  <c r="I3733" i="2" s="1"/>
  <c r="D3732" i="2"/>
  <c r="K3733" i="2" l="1"/>
  <c r="I3734" i="2" s="1"/>
  <c r="G3734" i="2"/>
  <c r="E3735" i="2" s="1"/>
  <c r="D3733" i="2"/>
  <c r="G3735" i="2" l="1"/>
  <c r="E3736" i="2" s="1"/>
  <c r="K3734" i="2"/>
  <c r="I3735" i="2" s="1"/>
  <c r="D3734" i="2"/>
  <c r="K3735" i="2" l="1"/>
  <c r="I3736" i="2" s="1"/>
  <c r="G3736" i="2"/>
  <c r="E3737" i="2" s="1"/>
  <c r="D3735" i="2"/>
  <c r="G3737" i="2" l="1"/>
  <c r="E3738" i="2" s="1"/>
  <c r="K3736" i="2"/>
  <c r="I3737" i="2" s="1"/>
  <c r="D3736" i="2"/>
  <c r="K3737" i="2" l="1"/>
  <c r="I3738" i="2" s="1"/>
  <c r="G3738" i="2"/>
  <c r="E3739" i="2" s="1"/>
  <c r="D3737" i="2"/>
  <c r="G3739" i="2" l="1"/>
  <c r="E3740" i="2" s="1"/>
  <c r="K3738" i="2"/>
  <c r="I3739" i="2" s="1"/>
  <c r="D3738" i="2"/>
  <c r="K3739" i="2" l="1"/>
  <c r="I3740" i="2" s="1"/>
  <c r="G3740" i="2"/>
  <c r="E3741" i="2" s="1"/>
  <c r="D3739" i="2"/>
  <c r="G3741" i="2" l="1"/>
  <c r="E3742" i="2" s="1"/>
  <c r="K3740" i="2"/>
  <c r="I3741" i="2" s="1"/>
  <c r="D3740" i="2"/>
  <c r="K3741" i="2" l="1"/>
  <c r="I3742" i="2" s="1"/>
  <c r="G3742" i="2"/>
  <c r="E3743" i="2" s="1"/>
  <c r="D3741" i="2"/>
  <c r="G3743" i="2" l="1"/>
  <c r="E3744" i="2" s="1"/>
  <c r="K3742" i="2"/>
  <c r="I3743" i="2" s="1"/>
  <c r="D3742" i="2"/>
  <c r="K3743" i="2" l="1"/>
  <c r="I3744" i="2" s="1"/>
  <c r="G3744" i="2"/>
  <c r="E3745" i="2" s="1"/>
  <c r="D3743" i="2"/>
  <c r="G3745" i="2" l="1"/>
  <c r="E3746" i="2" s="1"/>
  <c r="K3744" i="2"/>
  <c r="I3745" i="2" s="1"/>
  <c r="D3744" i="2"/>
  <c r="K3745" i="2" l="1"/>
  <c r="I3746" i="2" s="1"/>
  <c r="G3746" i="2"/>
  <c r="E3747" i="2" s="1"/>
  <c r="D3745" i="2"/>
  <c r="G3747" i="2" l="1"/>
  <c r="E3748" i="2" s="1"/>
  <c r="K3746" i="2"/>
  <c r="I3747" i="2" s="1"/>
  <c r="D3746" i="2"/>
  <c r="K3747" i="2" l="1"/>
  <c r="I3748" i="2" s="1"/>
  <c r="G3748" i="2"/>
  <c r="E3749" i="2" s="1"/>
  <c r="D3747" i="2"/>
  <c r="G3749" i="2" l="1"/>
  <c r="E3750" i="2" s="1"/>
  <c r="K3748" i="2"/>
  <c r="I3749" i="2" s="1"/>
  <c r="D3748" i="2"/>
  <c r="K3749" i="2" l="1"/>
  <c r="I3750" i="2" s="1"/>
  <c r="G3750" i="2"/>
  <c r="E3751" i="2" s="1"/>
  <c r="D3749" i="2"/>
  <c r="G3751" i="2" l="1"/>
  <c r="E3752" i="2" s="1"/>
  <c r="K3750" i="2"/>
  <c r="I3751" i="2" s="1"/>
  <c r="D3750" i="2"/>
  <c r="K3751" i="2" l="1"/>
  <c r="I3752" i="2" s="1"/>
  <c r="G3752" i="2"/>
  <c r="E3753" i="2" s="1"/>
  <c r="D3751" i="2"/>
  <c r="G3753" i="2" l="1"/>
  <c r="E3754" i="2" s="1"/>
  <c r="K3752" i="2"/>
  <c r="I3753" i="2" s="1"/>
  <c r="D3752" i="2"/>
  <c r="K3753" i="2" l="1"/>
  <c r="I3754" i="2" s="1"/>
  <c r="D3753" i="2"/>
  <c r="G3754" i="2"/>
  <c r="E3755" i="2" s="1"/>
  <c r="K3754" i="2" l="1"/>
  <c r="I3755" i="2" s="1"/>
  <c r="D3754" i="2"/>
  <c r="G3755" i="2"/>
  <c r="E3756" i="2" s="1"/>
  <c r="K3755" i="2" l="1"/>
  <c r="I3756" i="2" s="1"/>
  <c r="D3755" i="2"/>
  <c r="G3756" i="2"/>
  <c r="E3757" i="2" s="1"/>
  <c r="D3756" i="2" l="1"/>
  <c r="G3757" i="2"/>
  <c r="E3758" i="2" s="1"/>
  <c r="K3756" i="2"/>
  <c r="I3757" i="2" s="1"/>
  <c r="K3757" i="2" l="1"/>
  <c r="I3758" i="2" s="1"/>
  <c r="D3757" i="2"/>
  <c r="G3758" i="2"/>
  <c r="E3759" i="2" s="1"/>
  <c r="K3758" i="2" l="1"/>
  <c r="I3759" i="2" s="1"/>
  <c r="D3758" i="2"/>
  <c r="G3759" i="2"/>
  <c r="E3760" i="2" s="1"/>
  <c r="D3759" i="2" l="1"/>
  <c r="G3760" i="2"/>
  <c r="E3761" i="2" s="1"/>
  <c r="K3759" i="2"/>
  <c r="I3760" i="2" s="1"/>
  <c r="G3761" i="2" l="1"/>
  <c r="E3762" i="2" s="1"/>
  <c r="K3760" i="2"/>
  <c r="I3761" i="2" s="1"/>
  <c r="D3761" i="2" s="1"/>
  <c r="D3760" i="2"/>
  <c r="K3761" i="2" l="1"/>
  <c r="I3762" i="2" s="1"/>
  <c r="G3762" i="2"/>
  <c r="E3763" i="2" s="1"/>
  <c r="G3763" i="2" l="1"/>
  <c r="E3764" i="2" s="1"/>
  <c r="K3762" i="2"/>
  <c r="I3763" i="2" s="1"/>
  <c r="D3762" i="2"/>
  <c r="D3763" i="2" l="1"/>
  <c r="K3763" i="2"/>
  <c r="I3764" i="2" s="1"/>
  <c r="G3764" i="2"/>
  <c r="E3765" i="2" s="1"/>
  <c r="G3765" i="2" l="1"/>
  <c r="E3766" i="2" s="1"/>
  <c r="K3764" i="2"/>
  <c r="I3765" i="2" s="1"/>
  <c r="D3765" i="2" s="1"/>
  <c r="D3764" i="2"/>
  <c r="K3765" i="2" l="1"/>
  <c r="I3766" i="2" s="1"/>
  <c r="G3766" i="2"/>
  <c r="E3767" i="2" s="1"/>
  <c r="G3767" i="2" l="1"/>
  <c r="E3768" i="2" s="1"/>
  <c r="K3766" i="2"/>
  <c r="I3767" i="2" s="1"/>
  <c r="D3767" i="2" s="1"/>
  <c r="D3766" i="2"/>
  <c r="K3767" i="2" l="1"/>
  <c r="I3768" i="2" s="1"/>
  <c r="G3768" i="2"/>
  <c r="E3769" i="2" s="1"/>
  <c r="G3769" i="2" l="1"/>
  <c r="E3770" i="2" s="1"/>
  <c r="K3768" i="2"/>
  <c r="I3769" i="2" s="1"/>
  <c r="D3768" i="2"/>
  <c r="K3769" i="2" l="1"/>
  <c r="I3770" i="2" s="1"/>
  <c r="D3770" i="2" s="1"/>
  <c r="D3769" i="2"/>
  <c r="G3770" i="2"/>
  <c r="E3771" i="2" s="1"/>
  <c r="G3771" i="2" l="1"/>
  <c r="E3772" i="2" s="1"/>
  <c r="K3770" i="2"/>
  <c r="I3771" i="2" s="1"/>
  <c r="K3771" i="2" l="1"/>
  <c r="I3772" i="2" s="1"/>
  <c r="D3772" i="2" s="1"/>
  <c r="D3771" i="2"/>
  <c r="G3772" i="2"/>
  <c r="E3773" i="2" s="1"/>
  <c r="K3772" i="2" l="1"/>
  <c r="I3773" i="2" s="1"/>
  <c r="G3773" i="2"/>
  <c r="E3774" i="2" s="1"/>
  <c r="G3774" i="2" l="1"/>
  <c r="E3775" i="2" s="1"/>
  <c r="K3773" i="2"/>
  <c r="I3774" i="2" s="1"/>
  <c r="D3773" i="2"/>
  <c r="K3774" i="2" l="1"/>
  <c r="I3775" i="2" s="1"/>
  <c r="D3775" i="2" s="1"/>
  <c r="D3774" i="2"/>
  <c r="G3775" i="2"/>
  <c r="E3776" i="2" s="1"/>
  <c r="G3776" i="2" l="1"/>
  <c r="E3777" i="2" s="1"/>
  <c r="K3775" i="2"/>
  <c r="I3776" i="2" s="1"/>
  <c r="K3776" i="2" l="1"/>
  <c r="I3777" i="2" s="1"/>
  <c r="D3776" i="2"/>
  <c r="G3777" i="2"/>
  <c r="E3778" i="2" s="1"/>
  <c r="K3777" i="2" l="1"/>
  <c r="I3778" i="2" s="1"/>
  <c r="D3777" i="2"/>
  <c r="G3778" i="2"/>
  <c r="E3779" i="2" s="1"/>
  <c r="K3778" i="2" l="1"/>
  <c r="I3779" i="2" s="1"/>
  <c r="D3779" i="2" s="1"/>
  <c r="D3778" i="2"/>
  <c r="G3779" i="2"/>
  <c r="E3780" i="2" s="1"/>
  <c r="G3780" i="2" l="1"/>
  <c r="E3781" i="2" s="1"/>
  <c r="K3779" i="2"/>
  <c r="I3780" i="2" s="1"/>
  <c r="K3780" i="2" l="1"/>
  <c r="I3781" i="2" s="1"/>
  <c r="D3780" i="2"/>
  <c r="G3781" i="2"/>
  <c r="E3782" i="2" s="1"/>
  <c r="K3781" i="2" l="1"/>
  <c r="I3782" i="2" s="1"/>
  <c r="D3781" i="2"/>
  <c r="G3782" i="2"/>
  <c r="E3783" i="2" s="1"/>
  <c r="K3782" i="2" l="1"/>
  <c r="I3783" i="2" s="1"/>
  <c r="D3782" i="2"/>
  <c r="G3783" i="2"/>
  <c r="E3784" i="2" s="1"/>
  <c r="K3783" i="2" l="1"/>
  <c r="I3784" i="2" s="1"/>
  <c r="D3783" i="2"/>
  <c r="G3784" i="2"/>
  <c r="E3785" i="2" s="1"/>
  <c r="K3784" i="2" l="1"/>
  <c r="I3785" i="2" s="1"/>
  <c r="D3785" i="2" s="1"/>
  <c r="D3784" i="2"/>
  <c r="G3785" i="2"/>
  <c r="E3786" i="2" s="1"/>
  <c r="G3786" i="2" l="1"/>
  <c r="E3787" i="2" s="1"/>
  <c r="K3785" i="2"/>
  <c r="I3786" i="2" s="1"/>
  <c r="G3787" i="2" l="1"/>
  <c r="E3788" i="2" s="1"/>
  <c r="K3786" i="2"/>
  <c r="I3787" i="2" s="1"/>
  <c r="D3786" i="2"/>
  <c r="K3787" i="2" l="1"/>
  <c r="I3788" i="2" s="1"/>
  <c r="D3788" i="2" s="1"/>
  <c r="D3787" i="2"/>
  <c r="G3788" i="2"/>
  <c r="E3789" i="2" s="1"/>
  <c r="G3789" i="2" l="1"/>
  <c r="E3790" i="2" s="1"/>
  <c r="K3788" i="2"/>
  <c r="I3789" i="2" s="1"/>
  <c r="K3789" i="2" l="1"/>
  <c r="I3790" i="2" s="1"/>
  <c r="D3789" i="2"/>
  <c r="G3790" i="2"/>
  <c r="E3791" i="2" s="1"/>
  <c r="K3790" i="2" l="1"/>
  <c r="I3791" i="2" s="1"/>
  <c r="D3790" i="2"/>
  <c r="G3791" i="2"/>
  <c r="E3792" i="2" s="1"/>
  <c r="K3791" i="2" l="1"/>
  <c r="I3792" i="2" s="1"/>
  <c r="D3791" i="2"/>
  <c r="G3792" i="2"/>
  <c r="E3793" i="2" s="1"/>
  <c r="K3792" i="2" l="1"/>
  <c r="I3793" i="2" s="1"/>
  <c r="D3793" i="2" s="1"/>
  <c r="D3792" i="2"/>
  <c r="G3793" i="2"/>
  <c r="E3794" i="2" s="1"/>
  <c r="G3794" i="2" l="1"/>
  <c r="E3795" i="2" s="1"/>
  <c r="K3793" i="2"/>
  <c r="I3794" i="2" s="1"/>
  <c r="K3794" i="2" l="1"/>
  <c r="I3795" i="2" s="1"/>
  <c r="D3794" i="2"/>
  <c r="G3795" i="2"/>
  <c r="E3796" i="2" s="1"/>
  <c r="G3796" i="2" l="1"/>
  <c r="E3797" i="2" s="1"/>
  <c r="K3795" i="2"/>
  <c r="I3796" i="2" s="1"/>
  <c r="D3795" i="2"/>
  <c r="K3796" i="2" l="1"/>
  <c r="I3797" i="2" s="1"/>
  <c r="D3796" i="2"/>
  <c r="G3797" i="2"/>
  <c r="E3798" i="2" s="1"/>
  <c r="K3797" i="2" l="1"/>
  <c r="I3798" i="2" s="1"/>
  <c r="D3797" i="2"/>
  <c r="G3798" i="2"/>
  <c r="E3799" i="2" s="1"/>
  <c r="K3798" i="2" l="1"/>
  <c r="I3799" i="2" s="1"/>
  <c r="D3799" i="2" s="1"/>
  <c r="D3798" i="2"/>
  <c r="G3799" i="2"/>
  <c r="E3800" i="2" s="1"/>
  <c r="G3800" i="2" l="1"/>
  <c r="E3801" i="2" s="1"/>
  <c r="K3799" i="2"/>
  <c r="I3800" i="2" s="1"/>
  <c r="K3800" i="2" l="1"/>
  <c r="I3801" i="2" s="1"/>
  <c r="D3800" i="2"/>
  <c r="G3801" i="2"/>
  <c r="E3802" i="2" s="1"/>
  <c r="D3801" i="2" l="1"/>
  <c r="G3802" i="2"/>
  <c r="E3803" i="2" s="1"/>
  <c r="K3801" i="2"/>
  <c r="I3802" i="2" s="1"/>
  <c r="G3803" i="2" l="1"/>
  <c r="E3804" i="2" s="1"/>
  <c r="K3802" i="2"/>
  <c r="I3803" i="2" s="1"/>
  <c r="D3802" i="2"/>
  <c r="K3803" i="2" l="1"/>
  <c r="I3804" i="2" s="1"/>
  <c r="D3804" i="2" s="1"/>
  <c r="D3803" i="2"/>
  <c r="G3804" i="2"/>
  <c r="E3805" i="2" s="1"/>
  <c r="G3805" i="2" l="1"/>
  <c r="E3806" i="2" s="1"/>
  <c r="K3804" i="2"/>
  <c r="I3805" i="2" s="1"/>
  <c r="K3805" i="2" l="1"/>
  <c r="I3806" i="2" s="1"/>
  <c r="D3805" i="2"/>
  <c r="G3806" i="2"/>
  <c r="E3807" i="2" s="1"/>
  <c r="K3806" i="2" l="1"/>
  <c r="I3807" i="2" s="1"/>
  <c r="D3806" i="2"/>
  <c r="G3807" i="2"/>
  <c r="E3808" i="2" s="1"/>
  <c r="G3808" i="2" l="1"/>
  <c r="E3809" i="2" s="1"/>
  <c r="K3807" i="2"/>
  <c r="I3808" i="2" s="1"/>
  <c r="D3807" i="2"/>
  <c r="K3808" i="2" l="1"/>
  <c r="I3809" i="2" s="1"/>
  <c r="D3809" i="2" s="1"/>
  <c r="D3808" i="2"/>
  <c r="G3809" i="2"/>
  <c r="E3810" i="2" s="1"/>
  <c r="G3810" i="2" l="1"/>
  <c r="E3811" i="2" s="1"/>
  <c r="K3809" i="2"/>
  <c r="I3810" i="2" s="1"/>
  <c r="K3810" i="2" l="1"/>
  <c r="I3811" i="2" s="1"/>
  <c r="D3810" i="2"/>
  <c r="G3811" i="2"/>
  <c r="E3812" i="2" s="1"/>
  <c r="K3811" i="2" l="1"/>
  <c r="I3812" i="2" s="1"/>
  <c r="D3811" i="2"/>
  <c r="G3812" i="2"/>
  <c r="E3813" i="2" s="1"/>
  <c r="D3812" i="2" l="1"/>
  <c r="G3813" i="2"/>
  <c r="E3814" i="2" s="1"/>
  <c r="K3812" i="2"/>
  <c r="I3813" i="2" s="1"/>
  <c r="K3813" i="2" l="1"/>
  <c r="I3814" i="2" s="1"/>
  <c r="D3813" i="2"/>
  <c r="G3814" i="2"/>
  <c r="E3815" i="2" s="1"/>
  <c r="G3815" i="2" l="1"/>
  <c r="E3816" i="2" s="1"/>
  <c r="K3814" i="2"/>
  <c r="I3815" i="2" s="1"/>
  <c r="D3814" i="2"/>
  <c r="K3815" i="2" l="1"/>
  <c r="I3816" i="2" s="1"/>
  <c r="D3815" i="2"/>
  <c r="G3816" i="2"/>
  <c r="E3817" i="2" s="1"/>
  <c r="K3816" i="2" l="1"/>
  <c r="I3817" i="2" s="1"/>
  <c r="D3816" i="2"/>
  <c r="G3817" i="2"/>
  <c r="E3818" i="2" s="1"/>
  <c r="G3818" i="2" l="1"/>
  <c r="E3819" i="2" s="1"/>
  <c r="K3817" i="2"/>
  <c r="I3818" i="2" s="1"/>
  <c r="D3817" i="2"/>
  <c r="K3818" i="2" l="1"/>
  <c r="I3819" i="2" s="1"/>
  <c r="D3818" i="2"/>
  <c r="G3819" i="2"/>
  <c r="E3820" i="2" s="1"/>
  <c r="K3819" i="2" l="1"/>
  <c r="I3820" i="2" s="1"/>
  <c r="D3819" i="2"/>
  <c r="G3820" i="2"/>
  <c r="E3821" i="2" s="1"/>
  <c r="K3820" i="2" l="1"/>
  <c r="I3821" i="2" s="1"/>
  <c r="D3820" i="2"/>
  <c r="G3821" i="2"/>
  <c r="E3822" i="2" s="1"/>
  <c r="K3821" i="2" l="1"/>
  <c r="I3822" i="2" s="1"/>
  <c r="D3821" i="2"/>
  <c r="G3822" i="2"/>
  <c r="E3823" i="2" s="1"/>
  <c r="K3822" i="2" l="1"/>
  <c r="I3823" i="2" s="1"/>
  <c r="D3823" i="2" s="1"/>
  <c r="D3822" i="2"/>
  <c r="G3823" i="2"/>
  <c r="E3824" i="2" s="1"/>
  <c r="G3824" i="2" l="1"/>
  <c r="E3825" i="2" s="1"/>
  <c r="K3823" i="2"/>
  <c r="I3824" i="2" s="1"/>
  <c r="K3824" i="2" l="1"/>
  <c r="I3825" i="2" s="1"/>
  <c r="D3824" i="2"/>
  <c r="G3825" i="2"/>
  <c r="E3826" i="2" s="1"/>
  <c r="K3825" i="2" l="1"/>
  <c r="I3826" i="2" s="1"/>
  <c r="D3825" i="2"/>
  <c r="G3826" i="2"/>
  <c r="E3827" i="2" s="1"/>
  <c r="K3826" i="2" l="1"/>
  <c r="I3827" i="2" s="1"/>
  <c r="D3827" i="2" s="1"/>
  <c r="D3826" i="2"/>
  <c r="G3827" i="2"/>
  <c r="E3828" i="2" s="1"/>
  <c r="G3828" i="2" l="1"/>
  <c r="E3829" i="2" s="1"/>
  <c r="K3827" i="2"/>
  <c r="I3828" i="2" s="1"/>
  <c r="K3828" i="2" l="1"/>
  <c r="I3829" i="2" s="1"/>
  <c r="D3828" i="2"/>
  <c r="G3829" i="2"/>
  <c r="E3830" i="2" s="1"/>
  <c r="K3829" i="2" l="1"/>
  <c r="I3830" i="2" s="1"/>
  <c r="D3829" i="2"/>
  <c r="G3830" i="2"/>
  <c r="E3831" i="2" s="1"/>
  <c r="K3830" i="2" l="1"/>
  <c r="I3831" i="2" s="1"/>
  <c r="D3830" i="2"/>
  <c r="G3831" i="2"/>
  <c r="E3832" i="2" s="1"/>
  <c r="K3831" i="2" l="1"/>
  <c r="I3832" i="2" s="1"/>
  <c r="D3831" i="2"/>
  <c r="G3832" i="2"/>
  <c r="E3833" i="2" s="1"/>
  <c r="D3832" i="2" l="1"/>
  <c r="G3833" i="2"/>
  <c r="E3834" i="2" s="1"/>
  <c r="K3832" i="2"/>
  <c r="I3833" i="2" s="1"/>
  <c r="K3833" i="2" l="1"/>
  <c r="I3834" i="2" s="1"/>
  <c r="D3833" i="2"/>
  <c r="G3834" i="2"/>
  <c r="E3835" i="2" s="1"/>
  <c r="K3834" i="2" l="1"/>
  <c r="I3835" i="2" s="1"/>
  <c r="D3835" i="2" s="1"/>
  <c r="D3834" i="2"/>
  <c r="G3835" i="2"/>
  <c r="E3836" i="2" s="1"/>
  <c r="G3836" i="2" l="1"/>
  <c r="E3837" i="2" s="1"/>
  <c r="K3835" i="2"/>
  <c r="I3836" i="2" s="1"/>
  <c r="K3836" i="2" l="1"/>
  <c r="I3837" i="2" s="1"/>
  <c r="D3836" i="2"/>
  <c r="G3837" i="2"/>
  <c r="E3838" i="2" s="1"/>
  <c r="K3837" i="2" l="1"/>
  <c r="I3838" i="2" s="1"/>
  <c r="D3838" i="2" s="1"/>
  <c r="D3837" i="2"/>
  <c r="G3838" i="2"/>
  <c r="E3839" i="2" s="1"/>
  <c r="G3839" i="2" l="1"/>
  <c r="E3840" i="2" s="1"/>
  <c r="K3838" i="2"/>
  <c r="I3839" i="2" s="1"/>
  <c r="K3839" i="2" l="1"/>
  <c r="I3840" i="2" s="1"/>
  <c r="D3839" i="2"/>
  <c r="G3840" i="2"/>
  <c r="E3841" i="2" s="1"/>
  <c r="K3840" i="2" l="1"/>
  <c r="I3841" i="2" s="1"/>
  <c r="D3841" i="2" s="1"/>
  <c r="D3840" i="2"/>
  <c r="G3841" i="2"/>
  <c r="E3842" i="2" s="1"/>
  <c r="G3842" i="2" l="1"/>
  <c r="E3843" i="2" s="1"/>
  <c r="K3841" i="2"/>
  <c r="I3842" i="2" s="1"/>
  <c r="K3842" i="2" l="1"/>
  <c r="I3843" i="2" s="1"/>
  <c r="D3842" i="2"/>
  <c r="G3843" i="2"/>
  <c r="E3844" i="2" s="1"/>
  <c r="K3843" i="2" l="1"/>
  <c r="I3844" i="2" s="1"/>
  <c r="D3843" i="2"/>
  <c r="G3844" i="2"/>
  <c r="E3845" i="2" s="1"/>
  <c r="K3844" i="2" l="1"/>
  <c r="I3845" i="2" s="1"/>
  <c r="D3844" i="2"/>
  <c r="G3845" i="2"/>
  <c r="E3846" i="2" s="1"/>
  <c r="K3845" i="2" l="1"/>
  <c r="I3846" i="2" s="1"/>
  <c r="D3845" i="2"/>
  <c r="G3846" i="2"/>
  <c r="E3847" i="2" s="1"/>
  <c r="K3846" i="2" l="1"/>
  <c r="I3847" i="2" s="1"/>
  <c r="D3846" i="2"/>
  <c r="G3847" i="2"/>
  <c r="E3848" i="2" s="1"/>
  <c r="G3848" i="2" l="1"/>
  <c r="E3849" i="2" s="1"/>
  <c r="K3847" i="2"/>
  <c r="I3848" i="2" s="1"/>
  <c r="D3847" i="2"/>
  <c r="K3848" i="2" l="1"/>
  <c r="I3849" i="2" s="1"/>
  <c r="D3848" i="2"/>
  <c r="G3849" i="2"/>
  <c r="E3850" i="2" s="1"/>
  <c r="K3849" i="2" l="1"/>
  <c r="I3850" i="2" s="1"/>
  <c r="D3849" i="2"/>
  <c r="G3850" i="2"/>
  <c r="E3851" i="2" s="1"/>
  <c r="K3850" i="2" l="1"/>
  <c r="I3851" i="2" s="1"/>
  <c r="D3851" i="2" s="1"/>
  <c r="D3850" i="2"/>
  <c r="G3851" i="2"/>
  <c r="E3852" i="2" s="1"/>
  <c r="G3852" i="2" l="1"/>
  <c r="E3853" i="2" s="1"/>
  <c r="K3851" i="2"/>
  <c r="I3852" i="2" s="1"/>
  <c r="K3852" i="2" l="1"/>
  <c r="I3853" i="2" s="1"/>
  <c r="D3852" i="2"/>
  <c r="G3853" i="2"/>
  <c r="E3854" i="2" s="1"/>
  <c r="G3854" i="2" l="1"/>
  <c r="E3855" i="2" s="1"/>
  <c r="K3853" i="2"/>
  <c r="I3854" i="2" s="1"/>
  <c r="D3853" i="2"/>
  <c r="K3854" i="2" l="1"/>
  <c r="I3855" i="2" s="1"/>
  <c r="D3854" i="2"/>
  <c r="G3855" i="2"/>
  <c r="E3856" i="2" s="1"/>
  <c r="G3856" i="2" l="1"/>
  <c r="E3857" i="2" s="1"/>
  <c r="K3855" i="2"/>
  <c r="I3856" i="2" s="1"/>
  <c r="D3855" i="2"/>
  <c r="K3856" i="2" l="1"/>
  <c r="I3857" i="2" s="1"/>
  <c r="D3856" i="2"/>
  <c r="G3857" i="2"/>
  <c r="E3858" i="2" s="1"/>
  <c r="D3857" i="2" l="1"/>
  <c r="G3858" i="2"/>
  <c r="E3859" i="2" s="1"/>
  <c r="K3857" i="2"/>
  <c r="I3858" i="2" s="1"/>
  <c r="K3858" i="2" l="1"/>
  <c r="I3859" i="2" s="1"/>
  <c r="D3858" i="2"/>
  <c r="G3859" i="2"/>
  <c r="E3860" i="2" s="1"/>
  <c r="K3859" i="2" l="1"/>
  <c r="I3860" i="2" s="1"/>
  <c r="D3859" i="2"/>
  <c r="G3860" i="2"/>
  <c r="E3861" i="2" s="1"/>
  <c r="K3860" i="2" l="1"/>
  <c r="I3861" i="2" s="1"/>
  <c r="D3860" i="2"/>
  <c r="G3861" i="2"/>
  <c r="E3862" i="2" s="1"/>
  <c r="K3861" i="2" l="1"/>
  <c r="I3862" i="2" s="1"/>
  <c r="D3861" i="2"/>
  <c r="G3862" i="2"/>
  <c r="E3863" i="2" s="1"/>
  <c r="K3862" i="2" l="1"/>
  <c r="I3863" i="2" s="1"/>
  <c r="D3862" i="2"/>
  <c r="G3863" i="2"/>
  <c r="E3864" i="2" s="1"/>
  <c r="K3863" i="2" l="1"/>
  <c r="I3864" i="2" s="1"/>
  <c r="D3863" i="2"/>
  <c r="G3864" i="2"/>
  <c r="E3865" i="2" s="1"/>
  <c r="G3865" i="2" l="1"/>
  <c r="E3866" i="2" s="1"/>
  <c r="K3864" i="2"/>
  <c r="I3865" i="2" s="1"/>
  <c r="D3864" i="2"/>
  <c r="K3865" i="2" l="1"/>
  <c r="I3866" i="2" s="1"/>
  <c r="D3865" i="2"/>
  <c r="G3866" i="2"/>
  <c r="E3867" i="2" s="1"/>
  <c r="G3867" i="2" l="1"/>
  <c r="E3868" i="2" s="1"/>
  <c r="K3866" i="2"/>
  <c r="I3867" i="2" s="1"/>
  <c r="D3866" i="2"/>
  <c r="G3868" i="2" l="1"/>
  <c r="E3869" i="2" s="1"/>
  <c r="K3867" i="2"/>
  <c r="I3868" i="2" s="1"/>
  <c r="D3867" i="2"/>
  <c r="K3868" i="2" l="1"/>
  <c r="I3869" i="2" s="1"/>
  <c r="D3868" i="2"/>
  <c r="G3869" i="2"/>
  <c r="E3870" i="2" s="1"/>
  <c r="K3869" i="2" l="1"/>
  <c r="I3870" i="2" s="1"/>
  <c r="D3869" i="2"/>
  <c r="G3870" i="2"/>
  <c r="E3871" i="2" s="1"/>
  <c r="G3871" i="2" l="1"/>
  <c r="E3872" i="2" s="1"/>
  <c r="K3870" i="2"/>
  <c r="I3871" i="2" s="1"/>
  <c r="D3870" i="2"/>
  <c r="K3871" i="2" l="1"/>
  <c r="I3872" i="2" s="1"/>
  <c r="D3871" i="2"/>
  <c r="G3872" i="2"/>
  <c r="E3873" i="2" s="1"/>
  <c r="G3873" i="2" l="1"/>
  <c r="E3874" i="2" s="1"/>
  <c r="K3872" i="2"/>
  <c r="I3873" i="2" s="1"/>
  <c r="D3872" i="2"/>
  <c r="K3873" i="2" l="1"/>
  <c r="I3874" i="2" s="1"/>
  <c r="D3873" i="2"/>
  <c r="G3874" i="2"/>
  <c r="E3875" i="2" s="1"/>
  <c r="G3875" i="2" l="1"/>
  <c r="E3876" i="2" s="1"/>
  <c r="K3874" i="2"/>
  <c r="I3875" i="2" s="1"/>
  <c r="D3874" i="2"/>
  <c r="K3875" i="2" l="1"/>
  <c r="I3876" i="2" s="1"/>
  <c r="D3875" i="2"/>
  <c r="G3876" i="2"/>
  <c r="E3877" i="2" s="1"/>
  <c r="G3877" i="2" l="1"/>
  <c r="E3878" i="2" s="1"/>
  <c r="K3876" i="2"/>
  <c r="I3877" i="2" s="1"/>
  <c r="D3876" i="2"/>
  <c r="K3877" i="2" l="1"/>
  <c r="I3878" i="2" s="1"/>
  <c r="D3877" i="2"/>
  <c r="G3878" i="2"/>
  <c r="E3879" i="2" s="1"/>
  <c r="G3879" i="2" l="1"/>
  <c r="E3880" i="2" s="1"/>
  <c r="K3878" i="2"/>
  <c r="I3879" i="2" s="1"/>
  <c r="D3878" i="2"/>
  <c r="K3879" i="2" l="1"/>
  <c r="I3880" i="2" s="1"/>
  <c r="D3879" i="2"/>
  <c r="G3880" i="2"/>
  <c r="E3881" i="2" s="1"/>
  <c r="G3881" i="2" l="1"/>
  <c r="E3882" i="2" s="1"/>
  <c r="K3880" i="2"/>
  <c r="I3881" i="2" s="1"/>
  <c r="D3880" i="2"/>
  <c r="K3881" i="2" l="1"/>
  <c r="I3882" i="2" s="1"/>
  <c r="D3881" i="2"/>
  <c r="G3882" i="2"/>
  <c r="E3883" i="2" s="1"/>
  <c r="G3883" i="2" l="1"/>
  <c r="E3884" i="2" s="1"/>
  <c r="K3882" i="2"/>
  <c r="I3883" i="2" s="1"/>
  <c r="D3882" i="2"/>
  <c r="K3883" i="2" l="1"/>
  <c r="I3884" i="2" s="1"/>
  <c r="D3883" i="2"/>
  <c r="G3884" i="2"/>
  <c r="E3885" i="2" s="1"/>
  <c r="G3885" i="2" l="1"/>
  <c r="E3886" i="2" s="1"/>
  <c r="K3884" i="2"/>
  <c r="I3885" i="2" s="1"/>
  <c r="D3884" i="2"/>
  <c r="K3885" i="2" l="1"/>
  <c r="I3886" i="2" s="1"/>
  <c r="D3885" i="2"/>
  <c r="G3886" i="2"/>
  <c r="E3887" i="2" s="1"/>
  <c r="G3887" i="2" l="1"/>
  <c r="E3888" i="2" s="1"/>
  <c r="K3886" i="2"/>
  <c r="I3887" i="2" s="1"/>
  <c r="D3886" i="2"/>
  <c r="K3887" i="2" l="1"/>
  <c r="I3888" i="2" s="1"/>
  <c r="D3887" i="2"/>
  <c r="G3888" i="2"/>
  <c r="E3889" i="2" s="1"/>
  <c r="G3889" i="2" l="1"/>
  <c r="E3890" i="2" s="1"/>
  <c r="K3888" i="2"/>
  <c r="I3889" i="2" s="1"/>
  <c r="D3888" i="2"/>
  <c r="K3889" i="2" l="1"/>
  <c r="I3890" i="2" s="1"/>
  <c r="D3889" i="2"/>
  <c r="G3890" i="2"/>
  <c r="E3891" i="2" s="1"/>
  <c r="K3890" i="2" l="1"/>
  <c r="I3891" i="2" s="1"/>
  <c r="D3890" i="2"/>
  <c r="G3891" i="2"/>
  <c r="E3892" i="2" s="1"/>
  <c r="G3892" i="2" l="1"/>
  <c r="E3893" i="2" s="1"/>
  <c r="K3891" i="2"/>
  <c r="I3892" i="2" s="1"/>
  <c r="D3891" i="2"/>
  <c r="K3892" i="2" l="1"/>
  <c r="I3893" i="2" s="1"/>
  <c r="D3892" i="2"/>
  <c r="G3893" i="2"/>
  <c r="E3894" i="2" s="1"/>
  <c r="G3894" i="2" l="1"/>
  <c r="E3895" i="2" s="1"/>
  <c r="K3893" i="2"/>
  <c r="I3894" i="2" s="1"/>
  <c r="D3893" i="2"/>
  <c r="K3894" i="2" l="1"/>
  <c r="I3895" i="2" s="1"/>
  <c r="D3894" i="2"/>
  <c r="G3895" i="2"/>
  <c r="E3896" i="2" s="1"/>
  <c r="G3896" i="2" l="1"/>
  <c r="E3897" i="2" s="1"/>
  <c r="K3895" i="2"/>
  <c r="I3896" i="2" s="1"/>
  <c r="D3895" i="2"/>
  <c r="K3896" i="2" l="1"/>
  <c r="I3897" i="2" s="1"/>
  <c r="D3896" i="2"/>
  <c r="G3897" i="2"/>
  <c r="E3898" i="2" s="1"/>
  <c r="G3898" i="2" l="1"/>
  <c r="E3899" i="2" s="1"/>
  <c r="K3897" i="2"/>
  <c r="I3898" i="2" s="1"/>
  <c r="D3897" i="2"/>
  <c r="K3898" i="2" l="1"/>
  <c r="I3899" i="2" s="1"/>
  <c r="D3898" i="2"/>
  <c r="G3899" i="2"/>
  <c r="E3900" i="2" s="1"/>
  <c r="G3900" i="2" l="1"/>
  <c r="E3901" i="2" s="1"/>
  <c r="K3899" i="2"/>
  <c r="I3900" i="2" s="1"/>
  <c r="D3899" i="2"/>
  <c r="K3900" i="2" l="1"/>
  <c r="I3901" i="2" s="1"/>
  <c r="D3900" i="2"/>
  <c r="G3901" i="2"/>
  <c r="E3902" i="2" s="1"/>
  <c r="G3902" i="2" l="1"/>
  <c r="E3903" i="2" s="1"/>
  <c r="K3901" i="2"/>
  <c r="I3902" i="2" s="1"/>
  <c r="D3901" i="2"/>
  <c r="K3902" i="2" l="1"/>
  <c r="I3903" i="2" s="1"/>
  <c r="D3902" i="2"/>
  <c r="G3903" i="2"/>
  <c r="E3904" i="2" s="1"/>
  <c r="G3904" i="2" l="1"/>
  <c r="E3905" i="2" s="1"/>
  <c r="K3903" i="2"/>
  <c r="I3904" i="2" s="1"/>
  <c r="D3903" i="2"/>
  <c r="K3904" i="2" l="1"/>
  <c r="I3905" i="2" s="1"/>
  <c r="D3904" i="2"/>
  <c r="G3905" i="2"/>
  <c r="E3906" i="2" s="1"/>
  <c r="G3906" i="2" l="1"/>
  <c r="E3907" i="2" s="1"/>
  <c r="K3905" i="2"/>
  <c r="I3906" i="2" s="1"/>
  <c r="D3905" i="2"/>
  <c r="K3906" i="2" l="1"/>
  <c r="I3907" i="2" s="1"/>
  <c r="D3906" i="2"/>
  <c r="G3907" i="2"/>
  <c r="E3908" i="2" s="1"/>
  <c r="G3908" i="2" l="1"/>
  <c r="E3909" i="2" s="1"/>
  <c r="K3907" i="2"/>
  <c r="I3908" i="2" s="1"/>
  <c r="D3907" i="2"/>
  <c r="K3908" i="2" l="1"/>
  <c r="I3909" i="2" s="1"/>
  <c r="D3908" i="2"/>
  <c r="G3909" i="2"/>
  <c r="E3910" i="2" s="1"/>
  <c r="G3910" i="2" l="1"/>
  <c r="E3911" i="2" s="1"/>
  <c r="K3909" i="2"/>
  <c r="I3910" i="2" s="1"/>
  <c r="D3909" i="2"/>
  <c r="K3910" i="2" l="1"/>
  <c r="I3911" i="2" s="1"/>
  <c r="D3910" i="2"/>
  <c r="G3911" i="2"/>
  <c r="E3912" i="2" s="1"/>
  <c r="G3912" i="2" l="1"/>
  <c r="E3913" i="2" s="1"/>
  <c r="K3911" i="2"/>
  <c r="I3912" i="2" s="1"/>
  <c r="D3911" i="2"/>
  <c r="K3912" i="2" l="1"/>
  <c r="I3913" i="2" s="1"/>
  <c r="D3912" i="2"/>
  <c r="G3913" i="2"/>
  <c r="E3914" i="2" s="1"/>
  <c r="K3913" i="2" l="1"/>
  <c r="I3914" i="2" s="1"/>
  <c r="D3913" i="2"/>
  <c r="G3914" i="2"/>
  <c r="E3915" i="2" s="1"/>
  <c r="G3915" i="2" l="1"/>
  <c r="E3916" i="2" s="1"/>
  <c r="K3914" i="2"/>
  <c r="I3915" i="2" s="1"/>
  <c r="D3914" i="2"/>
  <c r="K3915" i="2" l="1"/>
  <c r="I3916" i="2" s="1"/>
  <c r="D3915" i="2"/>
  <c r="G3916" i="2"/>
  <c r="E3917" i="2" s="1"/>
  <c r="G3917" i="2" l="1"/>
  <c r="E3918" i="2" s="1"/>
  <c r="K3916" i="2"/>
  <c r="I3917" i="2" s="1"/>
  <c r="D3916" i="2"/>
  <c r="K3917" i="2" l="1"/>
  <c r="I3918" i="2" s="1"/>
  <c r="D3917" i="2"/>
  <c r="G3918" i="2"/>
  <c r="E3919" i="2" s="1"/>
  <c r="G3919" i="2" l="1"/>
  <c r="E3920" i="2" s="1"/>
  <c r="K3918" i="2"/>
  <c r="I3919" i="2" s="1"/>
  <c r="D3918" i="2"/>
  <c r="K3919" i="2" l="1"/>
  <c r="I3920" i="2" s="1"/>
  <c r="D3919" i="2"/>
  <c r="G3920" i="2"/>
  <c r="E3921" i="2" s="1"/>
  <c r="G3921" i="2" l="1"/>
  <c r="E3922" i="2" s="1"/>
  <c r="K3920" i="2"/>
  <c r="I3921" i="2" s="1"/>
  <c r="D3920" i="2"/>
  <c r="K3921" i="2" l="1"/>
  <c r="I3922" i="2" s="1"/>
  <c r="D3921" i="2"/>
  <c r="G3922" i="2"/>
  <c r="E3923" i="2" s="1"/>
  <c r="G3923" i="2" l="1"/>
  <c r="E3924" i="2" s="1"/>
  <c r="K3922" i="2"/>
  <c r="I3923" i="2" s="1"/>
  <c r="D3922" i="2"/>
  <c r="K3923" i="2" l="1"/>
  <c r="I3924" i="2" s="1"/>
  <c r="D3923" i="2"/>
  <c r="G3924" i="2"/>
  <c r="E3925" i="2" s="1"/>
  <c r="G3925" i="2" l="1"/>
  <c r="E3926" i="2" s="1"/>
  <c r="K3924" i="2"/>
  <c r="I3925" i="2" s="1"/>
  <c r="D3924" i="2"/>
  <c r="K3925" i="2" l="1"/>
  <c r="I3926" i="2" s="1"/>
  <c r="D3925" i="2"/>
  <c r="G3926" i="2"/>
  <c r="E3927" i="2" s="1"/>
  <c r="G3927" i="2" l="1"/>
  <c r="E3928" i="2" s="1"/>
  <c r="K3926" i="2"/>
  <c r="I3927" i="2" s="1"/>
  <c r="D3926" i="2"/>
  <c r="K3927" i="2" l="1"/>
  <c r="I3928" i="2" s="1"/>
  <c r="D3927" i="2"/>
  <c r="G3928" i="2"/>
  <c r="E3929" i="2" s="1"/>
  <c r="G3929" i="2" l="1"/>
  <c r="E3930" i="2" s="1"/>
  <c r="K3928" i="2"/>
  <c r="I3929" i="2" s="1"/>
  <c r="D3928" i="2"/>
  <c r="K3929" i="2" l="1"/>
  <c r="I3930" i="2" s="1"/>
  <c r="D3929" i="2"/>
  <c r="G3930" i="2"/>
  <c r="E3931" i="2" s="1"/>
  <c r="G3931" i="2" l="1"/>
  <c r="E3932" i="2" s="1"/>
  <c r="K3930" i="2"/>
  <c r="I3931" i="2" s="1"/>
  <c r="D3930" i="2"/>
  <c r="K3931" i="2" l="1"/>
  <c r="I3932" i="2" s="1"/>
  <c r="D3931" i="2"/>
  <c r="G3932" i="2"/>
  <c r="E3933" i="2" s="1"/>
  <c r="G3933" i="2" l="1"/>
  <c r="E3934" i="2" s="1"/>
  <c r="K3932" i="2"/>
  <c r="I3933" i="2" s="1"/>
  <c r="D3932" i="2"/>
  <c r="K3933" i="2" l="1"/>
  <c r="I3934" i="2" s="1"/>
  <c r="D3933" i="2"/>
  <c r="G3934" i="2"/>
  <c r="E3935" i="2" s="1"/>
  <c r="G3935" i="2" l="1"/>
  <c r="E3936" i="2" s="1"/>
  <c r="K3934" i="2"/>
  <c r="I3935" i="2" s="1"/>
  <c r="D3934" i="2"/>
  <c r="K3935" i="2" l="1"/>
  <c r="I3936" i="2" s="1"/>
  <c r="D3935" i="2"/>
  <c r="G3936" i="2"/>
  <c r="E3937" i="2" s="1"/>
  <c r="G3937" i="2" l="1"/>
  <c r="E3938" i="2" s="1"/>
  <c r="K3936" i="2"/>
  <c r="I3937" i="2" s="1"/>
  <c r="D3936" i="2"/>
  <c r="K3937" i="2" l="1"/>
  <c r="I3938" i="2" s="1"/>
  <c r="D3937" i="2"/>
  <c r="G3938" i="2"/>
  <c r="E3939" i="2" s="1"/>
  <c r="G3939" i="2" l="1"/>
  <c r="E3940" i="2" s="1"/>
  <c r="K3938" i="2"/>
  <c r="I3939" i="2" s="1"/>
  <c r="D3938" i="2"/>
  <c r="K3939" i="2" l="1"/>
  <c r="I3940" i="2" s="1"/>
  <c r="D3939" i="2"/>
  <c r="G3940" i="2"/>
  <c r="E3941" i="2" s="1"/>
  <c r="G3941" i="2" l="1"/>
  <c r="E3942" i="2" s="1"/>
  <c r="K3940" i="2"/>
  <c r="I3941" i="2" s="1"/>
  <c r="D3940" i="2"/>
  <c r="K3941" i="2" l="1"/>
  <c r="I3942" i="2" s="1"/>
  <c r="D3941" i="2"/>
  <c r="G3942" i="2"/>
  <c r="E3943" i="2" s="1"/>
  <c r="G3943" i="2" l="1"/>
  <c r="E3944" i="2" s="1"/>
  <c r="K3942" i="2"/>
  <c r="I3943" i="2" s="1"/>
  <c r="D3942" i="2"/>
  <c r="K3943" i="2" l="1"/>
  <c r="I3944" i="2" s="1"/>
  <c r="D3943" i="2"/>
  <c r="G3944" i="2"/>
  <c r="E3945" i="2" s="1"/>
  <c r="G3945" i="2" l="1"/>
  <c r="E3946" i="2" s="1"/>
  <c r="K3944" i="2"/>
  <c r="I3945" i="2" s="1"/>
  <c r="D3944" i="2"/>
  <c r="K3945" i="2" l="1"/>
  <c r="I3946" i="2" s="1"/>
  <c r="D3945" i="2"/>
  <c r="G3946" i="2"/>
  <c r="E3947" i="2" s="1"/>
  <c r="G3947" i="2" l="1"/>
  <c r="E3948" i="2" s="1"/>
  <c r="K3946" i="2"/>
  <c r="I3947" i="2" s="1"/>
  <c r="D3946" i="2"/>
  <c r="K3947" i="2" l="1"/>
  <c r="I3948" i="2" s="1"/>
  <c r="D3947" i="2"/>
  <c r="G3948" i="2"/>
  <c r="E3949" i="2" s="1"/>
  <c r="G3949" i="2" l="1"/>
  <c r="E3950" i="2" s="1"/>
  <c r="K3948" i="2"/>
  <c r="I3949" i="2" s="1"/>
  <c r="D3948" i="2"/>
  <c r="K3949" i="2" l="1"/>
  <c r="I3950" i="2" s="1"/>
  <c r="D3949" i="2"/>
  <c r="G3950" i="2"/>
  <c r="E3951" i="2" s="1"/>
  <c r="G3951" i="2" l="1"/>
  <c r="E3952" i="2" s="1"/>
  <c r="K3950" i="2"/>
  <c r="I3951" i="2" s="1"/>
  <c r="D3950" i="2"/>
  <c r="K3951" i="2" l="1"/>
  <c r="I3952" i="2" s="1"/>
  <c r="D3951" i="2"/>
  <c r="G3952" i="2"/>
  <c r="E3953" i="2" s="1"/>
  <c r="G3953" i="2" l="1"/>
  <c r="E3954" i="2" s="1"/>
  <c r="K3952" i="2"/>
  <c r="I3953" i="2" s="1"/>
  <c r="D3952" i="2"/>
  <c r="K3953" i="2" l="1"/>
  <c r="I3954" i="2" s="1"/>
  <c r="D3953" i="2"/>
  <c r="G3954" i="2"/>
  <c r="E3955" i="2" s="1"/>
  <c r="G3955" i="2" l="1"/>
  <c r="E3956" i="2" s="1"/>
  <c r="K3954" i="2"/>
  <c r="I3955" i="2" s="1"/>
  <c r="D3954" i="2"/>
  <c r="K3955" i="2" l="1"/>
  <c r="I3956" i="2" s="1"/>
  <c r="D3955" i="2"/>
  <c r="G3956" i="2"/>
  <c r="E3957" i="2" s="1"/>
  <c r="G3957" i="2" l="1"/>
  <c r="E3958" i="2" s="1"/>
  <c r="K3956" i="2"/>
  <c r="I3957" i="2" s="1"/>
  <c r="D3956" i="2"/>
  <c r="K3957" i="2" l="1"/>
  <c r="I3958" i="2" s="1"/>
  <c r="D3957" i="2"/>
  <c r="G3958" i="2"/>
  <c r="E3959" i="2" s="1"/>
  <c r="G3959" i="2" l="1"/>
  <c r="E3960" i="2" s="1"/>
  <c r="K3958" i="2"/>
  <c r="I3959" i="2" s="1"/>
  <c r="D3958" i="2"/>
  <c r="K3959" i="2" l="1"/>
  <c r="I3960" i="2" s="1"/>
  <c r="D3959" i="2"/>
  <c r="G3960" i="2"/>
  <c r="E3961" i="2" s="1"/>
  <c r="G3961" i="2" l="1"/>
  <c r="E3962" i="2" s="1"/>
  <c r="K3960" i="2"/>
  <c r="I3961" i="2" s="1"/>
  <c r="D3960" i="2"/>
  <c r="K3961" i="2" l="1"/>
  <c r="I3962" i="2" s="1"/>
  <c r="D3961" i="2"/>
  <c r="G3962" i="2"/>
  <c r="E3963" i="2" s="1"/>
  <c r="G3963" i="2" l="1"/>
  <c r="E3964" i="2" s="1"/>
  <c r="K3962" i="2"/>
  <c r="I3963" i="2" s="1"/>
  <c r="D3962" i="2"/>
  <c r="K3963" i="2" l="1"/>
  <c r="I3964" i="2" s="1"/>
  <c r="D3963" i="2"/>
  <c r="G3964" i="2"/>
  <c r="E3965" i="2" s="1"/>
  <c r="G3965" i="2" l="1"/>
  <c r="E3966" i="2" s="1"/>
  <c r="K3964" i="2"/>
  <c r="I3965" i="2" s="1"/>
  <c r="D3964" i="2"/>
  <c r="K3965" i="2" l="1"/>
  <c r="I3966" i="2" s="1"/>
  <c r="D3965" i="2"/>
  <c r="G3966" i="2"/>
  <c r="E3967" i="2" s="1"/>
  <c r="G3967" i="2" l="1"/>
  <c r="E3968" i="2" s="1"/>
  <c r="K3966" i="2"/>
  <c r="I3967" i="2" s="1"/>
  <c r="D3966" i="2"/>
  <c r="K3967" i="2" l="1"/>
  <c r="I3968" i="2" s="1"/>
  <c r="D3967" i="2"/>
  <c r="G3968" i="2"/>
  <c r="E3969" i="2" s="1"/>
  <c r="G3969" i="2" l="1"/>
  <c r="E3970" i="2" s="1"/>
  <c r="K3968" i="2"/>
  <c r="I3969" i="2" s="1"/>
  <c r="D3968" i="2"/>
  <c r="K3969" i="2" l="1"/>
  <c r="I3970" i="2" s="1"/>
  <c r="D3969" i="2"/>
  <c r="G3970" i="2"/>
  <c r="E3971" i="2" s="1"/>
  <c r="G3971" i="2" l="1"/>
  <c r="E3972" i="2" s="1"/>
  <c r="K3970" i="2"/>
  <c r="I3971" i="2" s="1"/>
  <c r="D3970" i="2"/>
  <c r="G3972" i="2" l="1"/>
  <c r="E3973" i="2" s="1"/>
  <c r="K3971" i="2"/>
  <c r="I3972" i="2" s="1"/>
  <c r="D3971" i="2"/>
  <c r="K3972" i="2" l="1"/>
  <c r="I3973" i="2" s="1"/>
  <c r="D3972" i="2"/>
  <c r="G3973" i="2"/>
  <c r="E3974" i="2" s="1"/>
  <c r="G3974" i="2" l="1"/>
  <c r="E3975" i="2" s="1"/>
  <c r="K3973" i="2"/>
  <c r="I3974" i="2" s="1"/>
  <c r="D3973" i="2"/>
  <c r="K3974" i="2" l="1"/>
  <c r="I3975" i="2" s="1"/>
  <c r="D3974" i="2"/>
  <c r="G3975" i="2"/>
  <c r="E3976" i="2" s="1"/>
  <c r="G3976" i="2" l="1"/>
  <c r="E3977" i="2" s="1"/>
  <c r="K3975" i="2"/>
  <c r="I3976" i="2" s="1"/>
  <c r="D3975" i="2"/>
  <c r="K3976" i="2" l="1"/>
  <c r="I3977" i="2" s="1"/>
  <c r="D3976" i="2"/>
  <c r="G3977" i="2"/>
  <c r="E3978" i="2" s="1"/>
  <c r="G3978" i="2" l="1"/>
  <c r="E3979" i="2" s="1"/>
  <c r="K3977" i="2"/>
  <c r="I3978" i="2" s="1"/>
  <c r="D3977" i="2"/>
  <c r="K3978" i="2" l="1"/>
  <c r="I3979" i="2" s="1"/>
  <c r="D3978" i="2"/>
  <c r="G3979" i="2"/>
  <c r="E3980" i="2" s="1"/>
  <c r="G3980" i="2" l="1"/>
  <c r="E3981" i="2" s="1"/>
  <c r="K3979" i="2"/>
  <c r="I3980" i="2" s="1"/>
  <c r="D3979" i="2"/>
  <c r="K3980" i="2" l="1"/>
  <c r="I3981" i="2" s="1"/>
  <c r="D3980" i="2"/>
  <c r="G3981" i="2"/>
  <c r="E3982" i="2" s="1"/>
  <c r="G3982" i="2" l="1"/>
  <c r="E3983" i="2" s="1"/>
  <c r="K3981" i="2"/>
  <c r="I3982" i="2" s="1"/>
  <c r="D3981" i="2"/>
  <c r="K3982" i="2" l="1"/>
  <c r="I3983" i="2" s="1"/>
  <c r="D3982" i="2"/>
  <c r="G3983" i="2"/>
  <c r="E3984" i="2" s="1"/>
  <c r="G3984" i="2" l="1"/>
  <c r="E3985" i="2" s="1"/>
  <c r="K3983" i="2"/>
  <c r="I3984" i="2" s="1"/>
  <c r="D3983" i="2"/>
  <c r="K3984" i="2" l="1"/>
  <c r="I3985" i="2" s="1"/>
  <c r="D3984" i="2"/>
  <c r="G3985" i="2"/>
  <c r="E3986" i="2" s="1"/>
  <c r="K3985" i="2" l="1"/>
  <c r="I3986" i="2" s="1"/>
  <c r="D3985" i="2"/>
  <c r="G3986" i="2"/>
  <c r="E3987" i="2" s="1"/>
  <c r="K3986" i="2" l="1"/>
  <c r="I3987" i="2" s="1"/>
  <c r="D3986" i="2"/>
  <c r="G3987" i="2"/>
  <c r="E3988" i="2" s="1"/>
  <c r="G3988" i="2" l="1"/>
  <c r="E3989" i="2" s="1"/>
  <c r="K3987" i="2"/>
  <c r="I3988" i="2" s="1"/>
  <c r="D3987" i="2"/>
  <c r="K3988" i="2" l="1"/>
  <c r="I3989" i="2" s="1"/>
  <c r="D3988" i="2"/>
  <c r="G3989" i="2"/>
  <c r="E3990" i="2" s="1"/>
  <c r="K3989" i="2" l="1"/>
  <c r="I3990" i="2" s="1"/>
  <c r="D3989" i="2"/>
  <c r="G3990" i="2"/>
  <c r="E3991" i="2" s="1"/>
  <c r="G3991" i="2" l="1"/>
  <c r="E3992" i="2" s="1"/>
  <c r="K3990" i="2"/>
  <c r="I3991" i="2" s="1"/>
  <c r="D3990" i="2"/>
  <c r="K3991" i="2" l="1"/>
  <c r="I3992" i="2" s="1"/>
  <c r="D3991" i="2"/>
  <c r="G3992" i="2"/>
  <c r="E3993" i="2" s="1"/>
  <c r="G3993" i="2" l="1"/>
  <c r="E3994" i="2" s="1"/>
  <c r="K3992" i="2"/>
  <c r="I3993" i="2" s="1"/>
  <c r="D3992" i="2"/>
  <c r="K3993" i="2" l="1"/>
  <c r="I3994" i="2" s="1"/>
  <c r="D3993" i="2"/>
  <c r="G3994" i="2"/>
  <c r="E3995" i="2" s="1"/>
  <c r="G3995" i="2" l="1"/>
  <c r="E3996" i="2" s="1"/>
  <c r="K3994" i="2"/>
  <c r="I3995" i="2" s="1"/>
  <c r="D3994" i="2"/>
  <c r="K3995" i="2" l="1"/>
  <c r="I3996" i="2" s="1"/>
  <c r="D3995" i="2"/>
  <c r="G3996" i="2"/>
  <c r="E3997" i="2" s="1"/>
  <c r="G3997" i="2" l="1"/>
  <c r="E3998" i="2" s="1"/>
  <c r="K3996" i="2"/>
  <c r="I3997" i="2" s="1"/>
  <c r="D3996" i="2"/>
  <c r="K3997" i="2" l="1"/>
  <c r="I3998" i="2" s="1"/>
  <c r="D3997" i="2"/>
  <c r="G3998" i="2"/>
  <c r="E3999" i="2" s="1"/>
  <c r="G3999" i="2" l="1"/>
  <c r="E4000" i="2" s="1"/>
  <c r="K3998" i="2"/>
  <c r="I3999" i="2" s="1"/>
  <c r="D3998" i="2"/>
  <c r="K3999" i="2" l="1"/>
  <c r="I4000" i="2" s="1"/>
  <c r="D3999" i="2"/>
  <c r="G4000" i="2"/>
  <c r="E4001" i="2" s="1"/>
  <c r="G4001" i="2" l="1"/>
  <c r="E4002" i="2" s="1"/>
  <c r="K4000" i="2"/>
  <c r="I4001" i="2" s="1"/>
  <c r="D4000" i="2"/>
  <c r="K4001" i="2" l="1"/>
  <c r="I4002" i="2" s="1"/>
  <c r="D4001" i="2"/>
  <c r="G4002" i="2"/>
  <c r="E4003" i="2" s="1"/>
  <c r="G4003" i="2" l="1"/>
  <c r="E4004" i="2" s="1"/>
  <c r="K4002" i="2"/>
  <c r="I4003" i="2" s="1"/>
  <c r="D4002" i="2"/>
  <c r="K4003" i="2" l="1"/>
  <c r="I4004" i="2" s="1"/>
  <c r="D4003" i="2"/>
  <c r="G4004" i="2"/>
  <c r="E4005" i="2" s="1"/>
  <c r="G4005" i="2" l="1"/>
  <c r="E4006" i="2" s="1"/>
  <c r="K4004" i="2"/>
  <c r="I4005" i="2" s="1"/>
  <c r="D4004" i="2"/>
  <c r="K4005" i="2" l="1"/>
  <c r="I4006" i="2" s="1"/>
  <c r="D4005" i="2"/>
  <c r="G4006" i="2"/>
  <c r="E4007" i="2" s="1"/>
  <c r="G4007" i="2" l="1"/>
  <c r="E4008" i="2" s="1"/>
  <c r="K4006" i="2"/>
  <c r="I4007" i="2" s="1"/>
  <c r="D4006" i="2"/>
  <c r="K4007" i="2" l="1"/>
  <c r="I4008" i="2" s="1"/>
  <c r="D4007" i="2"/>
  <c r="G4008" i="2"/>
  <c r="E4009" i="2" s="1"/>
  <c r="G4009" i="2" l="1"/>
  <c r="E4010" i="2" s="1"/>
  <c r="K4008" i="2"/>
  <c r="I4009" i="2" s="1"/>
  <c r="D4008" i="2"/>
  <c r="K4009" i="2" l="1"/>
  <c r="I4010" i="2" s="1"/>
  <c r="D4009" i="2"/>
  <c r="G4010" i="2"/>
  <c r="E4011" i="2" s="1"/>
  <c r="G4011" i="2" l="1"/>
  <c r="E4012" i="2" s="1"/>
  <c r="K4010" i="2"/>
  <c r="I4011" i="2" s="1"/>
  <c r="D4010" i="2"/>
  <c r="K4011" i="2" l="1"/>
  <c r="I4012" i="2" s="1"/>
  <c r="D4011" i="2"/>
  <c r="G4012" i="2"/>
  <c r="E4013" i="2" s="1"/>
  <c r="G4013" i="2" l="1"/>
  <c r="E4014" i="2" s="1"/>
  <c r="K4012" i="2"/>
  <c r="I4013" i="2" s="1"/>
  <c r="D4012" i="2"/>
  <c r="K4013" i="2" l="1"/>
  <c r="I4014" i="2" s="1"/>
  <c r="D4013" i="2"/>
  <c r="G4014" i="2"/>
  <c r="E4015" i="2" s="1"/>
  <c r="G4015" i="2" l="1"/>
  <c r="E4016" i="2" s="1"/>
  <c r="K4014" i="2"/>
  <c r="I4015" i="2" s="1"/>
  <c r="D4014" i="2"/>
  <c r="K4015" i="2" l="1"/>
  <c r="I4016" i="2" s="1"/>
  <c r="D4015" i="2"/>
  <c r="G4016" i="2"/>
  <c r="E4017" i="2" s="1"/>
  <c r="G4017" i="2" l="1"/>
  <c r="E4018" i="2" s="1"/>
  <c r="K4016" i="2"/>
  <c r="I4017" i="2" s="1"/>
  <c r="D4016" i="2"/>
  <c r="K4017" i="2" l="1"/>
  <c r="I4018" i="2" s="1"/>
  <c r="D4017" i="2"/>
  <c r="G4018" i="2"/>
  <c r="E4019" i="2" s="1"/>
  <c r="G4019" i="2" l="1"/>
  <c r="E4020" i="2" s="1"/>
  <c r="K4018" i="2"/>
  <c r="I4019" i="2" s="1"/>
  <c r="D4018" i="2"/>
  <c r="K4019" i="2" l="1"/>
  <c r="I4020" i="2" s="1"/>
  <c r="D4019" i="2"/>
  <c r="G4020" i="2"/>
  <c r="E4021" i="2" s="1"/>
  <c r="K4020" i="2" l="1"/>
  <c r="I4021" i="2" s="1"/>
  <c r="D4020" i="2"/>
  <c r="G4021" i="2"/>
  <c r="E4022" i="2" s="1"/>
  <c r="K4021" i="2" l="1"/>
  <c r="I4022" i="2" s="1"/>
  <c r="D4021" i="2"/>
  <c r="G4022" i="2"/>
  <c r="E4023" i="2" s="1"/>
  <c r="G4023" i="2" l="1"/>
  <c r="E4024" i="2" s="1"/>
  <c r="K4022" i="2"/>
  <c r="I4023" i="2" s="1"/>
  <c r="D4022" i="2"/>
  <c r="K4023" i="2" l="1"/>
  <c r="I4024" i="2" s="1"/>
  <c r="D4023" i="2"/>
  <c r="G4024" i="2"/>
  <c r="E4025" i="2" s="1"/>
  <c r="G4025" i="2" l="1"/>
  <c r="E4026" i="2" s="1"/>
  <c r="K4024" i="2"/>
  <c r="I4025" i="2" s="1"/>
  <c r="D4024" i="2"/>
  <c r="K4025" i="2" l="1"/>
  <c r="I4026" i="2" s="1"/>
  <c r="D4025" i="2"/>
  <c r="G4026" i="2"/>
  <c r="E4027" i="2" s="1"/>
  <c r="G4027" i="2" l="1"/>
  <c r="E4028" i="2" s="1"/>
  <c r="K4026" i="2"/>
  <c r="I4027" i="2" s="1"/>
  <c r="D4026" i="2"/>
  <c r="K4027" i="2" l="1"/>
  <c r="I4028" i="2" s="1"/>
  <c r="D4027" i="2"/>
  <c r="G4028" i="2"/>
  <c r="E4029" i="2" s="1"/>
  <c r="G4029" i="2" l="1"/>
  <c r="E4030" i="2" s="1"/>
  <c r="K4028" i="2"/>
  <c r="I4029" i="2" s="1"/>
  <c r="D4028" i="2"/>
  <c r="K4029" i="2" l="1"/>
  <c r="I4030" i="2" s="1"/>
  <c r="D4029" i="2"/>
  <c r="G4030" i="2"/>
  <c r="E4031" i="2" s="1"/>
  <c r="G4031" i="2" l="1"/>
  <c r="E4032" i="2" s="1"/>
  <c r="K4030" i="2"/>
  <c r="I4031" i="2" s="1"/>
  <c r="D4030" i="2"/>
  <c r="K4031" i="2" l="1"/>
  <c r="I4032" i="2" s="1"/>
  <c r="D4031" i="2"/>
  <c r="G4032" i="2"/>
  <c r="E4033" i="2" s="1"/>
  <c r="G4033" i="2" l="1"/>
  <c r="E4034" i="2" s="1"/>
  <c r="K4032" i="2"/>
  <c r="I4033" i="2" s="1"/>
  <c r="D4032" i="2"/>
  <c r="K4033" i="2" l="1"/>
  <c r="I4034" i="2" s="1"/>
  <c r="D4033" i="2"/>
  <c r="G4034" i="2"/>
  <c r="E4035" i="2" s="1"/>
  <c r="G4035" i="2" l="1"/>
  <c r="E4036" i="2" s="1"/>
  <c r="K4034" i="2"/>
  <c r="I4035" i="2" s="1"/>
  <c r="D4034" i="2"/>
  <c r="K4035" i="2" l="1"/>
  <c r="I4036" i="2" s="1"/>
  <c r="D4035" i="2"/>
  <c r="G4036" i="2"/>
  <c r="E4037" i="2" s="1"/>
  <c r="G4037" i="2" l="1"/>
  <c r="E4038" i="2" s="1"/>
  <c r="K4036" i="2"/>
  <c r="I4037" i="2" s="1"/>
  <c r="D4036" i="2"/>
  <c r="K4037" i="2" l="1"/>
  <c r="I4038" i="2" s="1"/>
  <c r="D4037" i="2"/>
  <c r="G4038" i="2"/>
  <c r="E4039" i="2" s="1"/>
  <c r="G4039" i="2" l="1"/>
  <c r="E4040" i="2" s="1"/>
  <c r="K4038" i="2"/>
  <c r="I4039" i="2" s="1"/>
  <c r="D4038" i="2"/>
  <c r="K4039" i="2" l="1"/>
  <c r="I4040" i="2" s="1"/>
  <c r="D4039" i="2"/>
  <c r="G4040" i="2"/>
  <c r="E4041" i="2" s="1"/>
  <c r="G4041" i="2" l="1"/>
  <c r="E4042" i="2" s="1"/>
  <c r="K4040" i="2"/>
  <c r="I4041" i="2" s="1"/>
  <c r="D4040" i="2"/>
  <c r="K4041" i="2" l="1"/>
  <c r="I4042" i="2" s="1"/>
  <c r="D4041" i="2"/>
  <c r="G4042" i="2"/>
  <c r="E4043" i="2" s="1"/>
  <c r="K4042" i="2" l="1"/>
  <c r="I4043" i="2" s="1"/>
  <c r="D4042" i="2"/>
  <c r="G4043" i="2"/>
  <c r="E4044" i="2" s="1"/>
  <c r="G4044" i="2" l="1"/>
  <c r="E4045" i="2" s="1"/>
  <c r="K4043" i="2"/>
  <c r="I4044" i="2" s="1"/>
  <c r="D4043" i="2"/>
  <c r="K4044" i="2" l="1"/>
  <c r="I4045" i="2" s="1"/>
  <c r="D4044" i="2"/>
  <c r="G4045" i="2"/>
  <c r="E4046" i="2" s="1"/>
  <c r="G4046" i="2" l="1"/>
  <c r="E4047" i="2" s="1"/>
  <c r="K4045" i="2"/>
  <c r="I4046" i="2" s="1"/>
  <c r="D4045" i="2"/>
  <c r="K4046" i="2" l="1"/>
  <c r="I4047" i="2" s="1"/>
  <c r="D4046" i="2"/>
  <c r="G4047" i="2"/>
  <c r="E4048" i="2" s="1"/>
  <c r="G4048" i="2" l="1"/>
  <c r="E4049" i="2" s="1"/>
  <c r="K4047" i="2"/>
  <c r="I4048" i="2" s="1"/>
  <c r="D4047" i="2"/>
  <c r="K4048" i="2" l="1"/>
  <c r="I4049" i="2" s="1"/>
  <c r="D4048" i="2"/>
  <c r="G4049" i="2"/>
  <c r="E4050" i="2" s="1"/>
  <c r="G4050" i="2" l="1"/>
  <c r="E4051" i="2" s="1"/>
  <c r="K4049" i="2"/>
  <c r="I4050" i="2" s="1"/>
  <c r="D4049" i="2"/>
  <c r="K4050" i="2" l="1"/>
  <c r="I4051" i="2" s="1"/>
  <c r="D4050" i="2"/>
  <c r="G4051" i="2"/>
  <c r="E4052" i="2" s="1"/>
  <c r="G4052" i="2" l="1"/>
  <c r="E4053" i="2" s="1"/>
  <c r="K4051" i="2"/>
  <c r="I4052" i="2" s="1"/>
  <c r="D4051" i="2"/>
  <c r="K4052" i="2" l="1"/>
  <c r="I4053" i="2" s="1"/>
  <c r="D4052" i="2"/>
  <c r="G4053" i="2"/>
  <c r="E4054" i="2" s="1"/>
  <c r="G4054" i="2" l="1"/>
  <c r="E4055" i="2" s="1"/>
  <c r="K4053" i="2"/>
  <c r="I4054" i="2" s="1"/>
  <c r="D4053" i="2"/>
  <c r="K4054" i="2" l="1"/>
  <c r="I4055" i="2" s="1"/>
  <c r="D4054" i="2"/>
  <c r="G4055" i="2"/>
  <c r="E4056" i="2" s="1"/>
  <c r="G4056" i="2" l="1"/>
  <c r="E4057" i="2" s="1"/>
  <c r="K4055" i="2"/>
  <c r="I4056" i="2" s="1"/>
  <c r="D4055" i="2"/>
  <c r="K4056" i="2" l="1"/>
  <c r="I4057" i="2" s="1"/>
  <c r="D4056" i="2"/>
  <c r="G4057" i="2"/>
  <c r="E4058" i="2" s="1"/>
  <c r="G4058" i="2" l="1"/>
  <c r="E4059" i="2" s="1"/>
  <c r="K4057" i="2"/>
  <c r="I4058" i="2" s="1"/>
  <c r="D4057" i="2"/>
  <c r="K4058" i="2" l="1"/>
  <c r="I4059" i="2" s="1"/>
  <c r="D4058" i="2"/>
  <c r="G4059" i="2"/>
  <c r="E4060" i="2" s="1"/>
  <c r="G4060" i="2" l="1"/>
  <c r="E4061" i="2" s="1"/>
  <c r="K4059" i="2"/>
  <c r="I4060" i="2" s="1"/>
  <c r="D4059" i="2"/>
  <c r="K4060" i="2" l="1"/>
  <c r="I4061" i="2" s="1"/>
  <c r="D4060" i="2"/>
  <c r="G4061" i="2"/>
  <c r="E4062" i="2" s="1"/>
  <c r="G4062" i="2" l="1"/>
  <c r="E4063" i="2" s="1"/>
  <c r="K4061" i="2"/>
  <c r="I4062" i="2" s="1"/>
  <c r="D4061" i="2"/>
  <c r="K4062" i="2" l="1"/>
  <c r="I4063" i="2" s="1"/>
  <c r="D4062" i="2"/>
  <c r="G4063" i="2"/>
  <c r="E4064" i="2" s="1"/>
  <c r="G4064" i="2" l="1"/>
  <c r="E4065" i="2" s="1"/>
  <c r="K4063" i="2"/>
  <c r="I4064" i="2" s="1"/>
  <c r="D4063" i="2"/>
  <c r="K4064" i="2" l="1"/>
  <c r="I4065" i="2" s="1"/>
  <c r="D4064" i="2"/>
  <c r="G4065" i="2"/>
  <c r="E4066" i="2" s="1"/>
  <c r="G4066" i="2" l="1"/>
  <c r="E4067" i="2" s="1"/>
  <c r="K4065" i="2"/>
  <c r="I4066" i="2" s="1"/>
  <c r="D4065" i="2"/>
  <c r="K4066" i="2" l="1"/>
  <c r="I4067" i="2" s="1"/>
  <c r="D4066" i="2"/>
  <c r="G4067" i="2"/>
  <c r="E4068" i="2" s="1"/>
  <c r="G4068" i="2" l="1"/>
  <c r="E4069" i="2" s="1"/>
  <c r="K4067" i="2"/>
  <c r="I4068" i="2" s="1"/>
  <c r="D4067" i="2"/>
  <c r="K4068" i="2" l="1"/>
  <c r="I4069" i="2" s="1"/>
  <c r="D4068" i="2"/>
  <c r="G4069" i="2"/>
  <c r="E4070" i="2" s="1"/>
  <c r="G4070" i="2" l="1"/>
  <c r="E4071" i="2" s="1"/>
  <c r="K4069" i="2"/>
  <c r="I4070" i="2" s="1"/>
  <c r="D4069" i="2"/>
  <c r="K4070" i="2" l="1"/>
  <c r="I4071" i="2" s="1"/>
  <c r="D4070" i="2"/>
  <c r="G4071" i="2"/>
  <c r="E4072" i="2" s="1"/>
  <c r="G4072" i="2" l="1"/>
  <c r="E4073" i="2" s="1"/>
  <c r="K4071" i="2"/>
  <c r="I4072" i="2" s="1"/>
  <c r="D4071" i="2"/>
  <c r="K4072" i="2" l="1"/>
  <c r="I4073" i="2" s="1"/>
  <c r="D4072" i="2"/>
  <c r="G4073" i="2"/>
  <c r="E4074" i="2" s="1"/>
  <c r="G4074" i="2" l="1"/>
  <c r="E4075" i="2" s="1"/>
  <c r="K4073" i="2"/>
  <c r="I4074" i="2" s="1"/>
  <c r="D4073" i="2"/>
  <c r="K4074" i="2" l="1"/>
  <c r="I4075" i="2" s="1"/>
  <c r="D4074" i="2"/>
  <c r="G4075" i="2"/>
  <c r="E4076" i="2" s="1"/>
  <c r="K4075" i="2" l="1"/>
  <c r="I4076" i="2" s="1"/>
  <c r="D4075" i="2"/>
  <c r="G4076" i="2"/>
  <c r="E4077" i="2" s="1"/>
  <c r="G4077" i="2" l="1"/>
  <c r="E4078" i="2" s="1"/>
  <c r="K4076" i="2"/>
  <c r="I4077" i="2" s="1"/>
  <c r="D4076" i="2"/>
  <c r="K4077" i="2" l="1"/>
  <c r="I4078" i="2" s="1"/>
  <c r="D4077" i="2"/>
  <c r="G4078" i="2"/>
  <c r="E4079" i="2" s="1"/>
  <c r="K4078" i="2" l="1"/>
  <c r="I4079" i="2" s="1"/>
  <c r="D4078" i="2"/>
  <c r="G4079" i="2"/>
  <c r="E4080" i="2" s="1"/>
  <c r="G4080" i="2" l="1"/>
  <c r="E4081" i="2" s="1"/>
  <c r="K4079" i="2"/>
  <c r="I4080" i="2" s="1"/>
  <c r="D4079" i="2"/>
  <c r="K4080" i="2" l="1"/>
  <c r="I4081" i="2" s="1"/>
  <c r="D4080" i="2"/>
  <c r="G4081" i="2"/>
  <c r="E4082" i="2" s="1"/>
  <c r="G4082" i="2" l="1"/>
  <c r="E4083" i="2" s="1"/>
  <c r="K4081" i="2"/>
  <c r="I4082" i="2" s="1"/>
  <c r="D4081" i="2"/>
  <c r="K4082" i="2" l="1"/>
  <c r="I4083" i="2" s="1"/>
  <c r="D4082" i="2"/>
  <c r="G4083" i="2"/>
  <c r="E4084" i="2" s="1"/>
  <c r="G4084" i="2" l="1"/>
  <c r="E4085" i="2" s="1"/>
  <c r="K4083" i="2"/>
  <c r="I4084" i="2" s="1"/>
  <c r="D4083" i="2"/>
  <c r="K4084" i="2" l="1"/>
  <c r="I4085" i="2" s="1"/>
  <c r="D4084" i="2"/>
  <c r="G4085" i="2"/>
  <c r="E4086" i="2" s="1"/>
  <c r="G4086" i="2" l="1"/>
  <c r="E4087" i="2" s="1"/>
  <c r="K4085" i="2"/>
  <c r="I4086" i="2" s="1"/>
  <c r="D4085" i="2"/>
  <c r="K4086" i="2" l="1"/>
  <c r="I4087" i="2" s="1"/>
  <c r="D4086" i="2"/>
  <c r="G4087" i="2"/>
  <c r="E4088" i="2" s="1"/>
  <c r="G4088" i="2" l="1"/>
  <c r="E4089" i="2" s="1"/>
  <c r="K4087" i="2"/>
  <c r="I4088" i="2" s="1"/>
  <c r="D4087" i="2"/>
  <c r="K4088" i="2" l="1"/>
  <c r="I4089" i="2" s="1"/>
  <c r="D4088" i="2"/>
  <c r="G4089" i="2"/>
  <c r="E4090" i="2" s="1"/>
  <c r="G4090" i="2" l="1"/>
  <c r="E4091" i="2" s="1"/>
  <c r="K4089" i="2"/>
  <c r="I4090" i="2" s="1"/>
  <c r="D4089" i="2"/>
  <c r="K4090" i="2" l="1"/>
  <c r="I4091" i="2" s="1"/>
  <c r="D4090" i="2"/>
  <c r="G4091" i="2"/>
  <c r="E4092" i="2" s="1"/>
  <c r="G4092" i="2" l="1"/>
  <c r="E4093" i="2" s="1"/>
  <c r="K4091" i="2"/>
  <c r="I4092" i="2" s="1"/>
  <c r="D4091" i="2"/>
  <c r="K4092" i="2" l="1"/>
  <c r="I4093" i="2" s="1"/>
  <c r="D4092" i="2"/>
  <c r="G4093" i="2"/>
  <c r="E4094" i="2" s="1"/>
  <c r="G4094" i="2" l="1"/>
  <c r="E4095" i="2" s="1"/>
  <c r="K4093" i="2"/>
  <c r="I4094" i="2" s="1"/>
  <c r="D4093" i="2"/>
  <c r="K4094" i="2" l="1"/>
  <c r="I4095" i="2" s="1"/>
  <c r="D4094" i="2"/>
  <c r="G4095" i="2"/>
  <c r="E4096" i="2" s="1"/>
  <c r="G4096" i="2" l="1"/>
  <c r="E4097" i="2" s="1"/>
  <c r="K4095" i="2"/>
  <c r="I4096" i="2" s="1"/>
  <c r="D4095" i="2"/>
  <c r="K4096" i="2" l="1"/>
  <c r="I4097" i="2" s="1"/>
  <c r="D4096" i="2"/>
  <c r="G4097" i="2"/>
  <c r="E4098" i="2" s="1"/>
  <c r="G4098" i="2" l="1"/>
  <c r="E4099" i="2" s="1"/>
  <c r="K4097" i="2"/>
  <c r="I4098" i="2" s="1"/>
  <c r="D4097" i="2"/>
  <c r="K4098" i="2" l="1"/>
  <c r="I4099" i="2" s="1"/>
  <c r="D4098" i="2"/>
  <c r="G4099" i="2"/>
  <c r="E4100" i="2" s="1"/>
  <c r="G4100" i="2" l="1"/>
  <c r="E4101" i="2" s="1"/>
  <c r="K4099" i="2"/>
  <c r="I4100" i="2" s="1"/>
  <c r="D4099" i="2"/>
  <c r="K4100" i="2" l="1"/>
  <c r="I4101" i="2" s="1"/>
  <c r="D4100" i="2"/>
  <c r="G4101" i="2"/>
  <c r="E4102" i="2" s="1"/>
  <c r="G4102" i="2" l="1"/>
  <c r="E4103" i="2" s="1"/>
  <c r="K4101" i="2"/>
  <c r="I4102" i="2" s="1"/>
  <c r="D4101" i="2"/>
  <c r="K4102" i="2" l="1"/>
  <c r="I4103" i="2" s="1"/>
  <c r="D4102" i="2"/>
  <c r="G4103" i="2"/>
  <c r="E4104" i="2" s="1"/>
  <c r="G4104" i="2" l="1"/>
  <c r="E4105" i="2" s="1"/>
  <c r="K4103" i="2"/>
  <c r="I4104" i="2" s="1"/>
  <c r="D4103" i="2"/>
  <c r="K4104" i="2" l="1"/>
  <c r="I4105" i="2" s="1"/>
  <c r="D4104" i="2"/>
  <c r="G4105" i="2"/>
  <c r="E4106" i="2" s="1"/>
  <c r="G4106" i="2" l="1"/>
  <c r="E4107" i="2" s="1"/>
  <c r="K4105" i="2"/>
  <c r="I4106" i="2" s="1"/>
  <c r="D4105" i="2"/>
  <c r="K4106" i="2" l="1"/>
  <c r="I4107" i="2" s="1"/>
  <c r="D4106" i="2"/>
  <c r="G4107" i="2"/>
  <c r="E4108" i="2" s="1"/>
  <c r="G4108" i="2" l="1"/>
  <c r="E4109" i="2" s="1"/>
  <c r="K4107" i="2"/>
  <c r="I4108" i="2" s="1"/>
  <c r="D4107" i="2"/>
  <c r="K4108" i="2" l="1"/>
  <c r="I4109" i="2" s="1"/>
  <c r="D4108" i="2"/>
  <c r="G4109" i="2"/>
  <c r="E4110" i="2" s="1"/>
  <c r="G4110" i="2" l="1"/>
  <c r="E4111" i="2" s="1"/>
  <c r="K4109" i="2"/>
  <c r="I4110" i="2" s="1"/>
  <c r="D4109" i="2"/>
  <c r="K4110" i="2" l="1"/>
  <c r="I4111" i="2" s="1"/>
  <c r="D4110" i="2"/>
  <c r="G4111" i="2"/>
  <c r="E4112" i="2" s="1"/>
  <c r="G4112" i="2" l="1"/>
  <c r="E4113" i="2" s="1"/>
  <c r="K4111" i="2"/>
  <c r="I4112" i="2" s="1"/>
  <c r="D4111" i="2"/>
  <c r="K4112" i="2" l="1"/>
  <c r="I4113" i="2" s="1"/>
  <c r="D4112" i="2"/>
  <c r="G4113" i="2"/>
  <c r="E4114" i="2" s="1"/>
  <c r="G4114" i="2" l="1"/>
  <c r="E4115" i="2" s="1"/>
  <c r="K4113" i="2"/>
  <c r="I4114" i="2" s="1"/>
  <c r="D4113" i="2"/>
  <c r="K4114" i="2" l="1"/>
  <c r="I4115" i="2" s="1"/>
  <c r="D4114" i="2"/>
  <c r="G4115" i="2"/>
  <c r="E4116" i="2" s="1"/>
  <c r="G4116" i="2" l="1"/>
  <c r="E4117" i="2" s="1"/>
  <c r="K4115" i="2"/>
  <c r="I4116" i="2" s="1"/>
  <c r="D4115" i="2"/>
  <c r="K4116" i="2" l="1"/>
  <c r="I4117" i="2" s="1"/>
  <c r="D4116" i="2"/>
  <c r="G4117" i="2"/>
  <c r="E4118" i="2" s="1"/>
  <c r="G4118" i="2" l="1"/>
  <c r="E4119" i="2" s="1"/>
  <c r="K4117" i="2"/>
  <c r="I4118" i="2" s="1"/>
  <c r="D4117" i="2"/>
  <c r="K4118" i="2" l="1"/>
  <c r="I4119" i="2" s="1"/>
  <c r="D4118" i="2"/>
  <c r="G4119" i="2"/>
  <c r="E4120" i="2" s="1"/>
  <c r="G4120" i="2" l="1"/>
  <c r="E4121" i="2" s="1"/>
  <c r="K4119" i="2"/>
  <c r="I4120" i="2" s="1"/>
  <c r="D4119" i="2"/>
  <c r="K4120" i="2" l="1"/>
  <c r="I4121" i="2" s="1"/>
  <c r="D4120" i="2"/>
  <c r="G4121" i="2"/>
  <c r="E4122" i="2" s="1"/>
  <c r="G4122" i="2" l="1"/>
  <c r="E4123" i="2" s="1"/>
  <c r="K4121" i="2"/>
  <c r="I4122" i="2" s="1"/>
  <c r="D4121" i="2"/>
  <c r="K4122" i="2" l="1"/>
  <c r="I4123" i="2" s="1"/>
  <c r="D4122" i="2"/>
  <c r="G4123" i="2"/>
  <c r="E4124" i="2" s="1"/>
  <c r="G4124" i="2" l="1"/>
  <c r="E4125" i="2" s="1"/>
  <c r="K4123" i="2"/>
  <c r="I4124" i="2" s="1"/>
  <c r="D4123" i="2"/>
  <c r="K4124" i="2" l="1"/>
  <c r="I4125" i="2" s="1"/>
  <c r="D4124" i="2"/>
  <c r="G4125" i="2"/>
  <c r="E4126" i="2" s="1"/>
  <c r="G4126" i="2" l="1"/>
  <c r="E4127" i="2" s="1"/>
  <c r="K4125" i="2"/>
  <c r="I4126" i="2" s="1"/>
  <c r="D4125" i="2"/>
  <c r="K4126" i="2" l="1"/>
  <c r="I4127" i="2" s="1"/>
  <c r="D4126" i="2"/>
  <c r="G4127" i="2"/>
  <c r="E4128" i="2" s="1"/>
  <c r="G4128" i="2" l="1"/>
  <c r="E4129" i="2" s="1"/>
  <c r="K4127" i="2"/>
  <c r="I4128" i="2" s="1"/>
  <c r="D4127" i="2"/>
  <c r="K4128" i="2" l="1"/>
  <c r="I4129" i="2" s="1"/>
  <c r="D4128" i="2"/>
  <c r="G4129" i="2"/>
  <c r="E4130" i="2" s="1"/>
  <c r="G4130" i="2" l="1"/>
  <c r="E4131" i="2" s="1"/>
  <c r="K4129" i="2"/>
  <c r="I4130" i="2" s="1"/>
  <c r="D4129" i="2"/>
  <c r="K4130" i="2" l="1"/>
  <c r="I4131" i="2" s="1"/>
  <c r="D4130" i="2"/>
  <c r="G4131" i="2"/>
  <c r="E4132" i="2" s="1"/>
  <c r="G4132" i="2" l="1"/>
  <c r="E4133" i="2" s="1"/>
  <c r="K4131" i="2"/>
  <c r="I4132" i="2" s="1"/>
  <c r="D4131" i="2"/>
  <c r="K4132" i="2" l="1"/>
  <c r="I4133" i="2" s="1"/>
  <c r="D4132" i="2"/>
  <c r="G4133" i="2"/>
  <c r="E4134" i="2" s="1"/>
  <c r="G4134" i="2" l="1"/>
  <c r="E4135" i="2" s="1"/>
  <c r="K4133" i="2"/>
  <c r="I4134" i="2" s="1"/>
  <c r="D4133" i="2"/>
  <c r="K4134" i="2" l="1"/>
  <c r="I4135" i="2" s="1"/>
  <c r="D4134" i="2"/>
  <c r="G4135" i="2"/>
  <c r="E4136" i="2" s="1"/>
  <c r="G4136" i="2" l="1"/>
  <c r="E4137" i="2" s="1"/>
  <c r="K4135" i="2"/>
  <c r="I4136" i="2" s="1"/>
  <c r="D4135" i="2"/>
  <c r="K4136" i="2" l="1"/>
  <c r="I4137" i="2" s="1"/>
  <c r="D4136" i="2"/>
  <c r="G4137" i="2"/>
  <c r="E4138" i="2" s="1"/>
  <c r="G4138" i="2" l="1"/>
  <c r="E4139" i="2" s="1"/>
  <c r="K4137" i="2"/>
  <c r="I4138" i="2" s="1"/>
  <c r="D4137" i="2"/>
  <c r="K4138" i="2" l="1"/>
  <c r="I4139" i="2" s="1"/>
  <c r="D4138" i="2"/>
  <c r="G4139" i="2"/>
  <c r="E4140" i="2" s="1"/>
  <c r="G4140" i="2" l="1"/>
  <c r="E4141" i="2" s="1"/>
  <c r="K4139" i="2"/>
  <c r="I4140" i="2" s="1"/>
  <c r="D4139" i="2"/>
  <c r="K4140" i="2" l="1"/>
  <c r="I4141" i="2" s="1"/>
  <c r="D4140" i="2"/>
  <c r="G4141" i="2"/>
  <c r="E4142" i="2" s="1"/>
  <c r="K4141" i="2" l="1"/>
  <c r="I4142" i="2" s="1"/>
  <c r="D4141" i="2"/>
  <c r="G4142" i="2"/>
  <c r="E4143" i="2" s="1"/>
  <c r="G4143" i="2" l="1"/>
  <c r="E4144" i="2" s="1"/>
  <c r="K4142" i="2"/>
  <c r="I4143" i="2" s="1"/>
  <c r="D4142" i="2"/>
  <c r="K4143" i="2" l="1"/>
  <c r="I4144" i="2" s="1"/>
  <c r="D4143" i="2"/>
  <c r="G4144" i="2"/>
  <c r="E4145" i="2" s="1"/>
  <c r="G4145" i="2" l="1"/>
  <c r="E4146" i="2" s="1"/>
  <c r="K4144" i="2"/>
  <c r="I4145" i="2" s="1"/>
  <c r="D4144" i="2"/>
  <c r="K4145" i="2" l="1"/>
  <c r="I4146" i="2" s="1"/>
  <c r="D4145" i="2"/>
  <c r="G4146" i="2"/>
  <c r="E4147" i="2" s="1"/>
  <c r="G4147" i="2" l="1"/>
  <c r="E4148" i="2" s="1"/>
  <c r="K4146" i="2"/>
  <c r="I4147" i="2" s="1"/>
  <c r="D4146" i="2"/>
  <c r="K4147" i="2" l="1"/>
  <c r="I4148" i="2" s="1"/>
  <c r="D4147" i="2"/>
  <c r="G4148" i="2"/>
  <c r="E4149" i="2" s="1"/>
  <c r="G4149" i="2" l="1"/>
  <c r="E4150" i="2" s="1"/>
  <c r="K4148" i="2"/>
  <c r="I4149" i="2" s="1"/>
  <c r="D4148" i="2"/>
  <c r="K4149" i="2" l="1"/>
  <c r="I4150" i="2" s="1"/>
  <c r="D4149" i="2"/>
  <c r="G4150" i="2"/>
  <c r="E4151" i="2" s="1"/>
  <c r="G4151" i="2" l="1"/>
  <c r="E4152" i="2" s="1"/>
  <c r="K4150" i="2"/>
  <c r="I4151" i="2" s="1"/>
  <c r="D4150" i="2"/>
  <c r="K4151" i="2" l="1"/>
  <c r="I4152" i="2" s="1"/>
  <c r="D4151" i="2"/>
  <c r="G4152" i="2"/>
  <c r="E4153" i="2" s="1"/>
  <c r="K4152" i="2" l="1"/>
  <c r="I4153" i="2" s="1"/>
  <c r="D4152" i="2"/>
  <c r="G4153" i="2"/>
  <c r="E4154" i="2" s="1"/>
  <c r="G4154" i="2" l="1"/>
  <c r="E4155" i="2" s="1"/>
  <c r="K4153" i="2"/>
  <c r="I4154" i="2" s="1"/>
  <c r="D4153" i="2"/>
  <c r="G4155" i="2" l="1"/>
  <c r="E4156" i="2" s="1"/>
  <c r="K4154" i="2"/>
  <c r="I4155" i="2" s="1"/>
  <c r="D4154" i="2"/>
  <c r="K4155" i="2" l="1"/>
  <c r="I4156" i="2" s="1"/>
  <c r="D4155" i="2"/>
  <c r="G4156" i="2"/>
  <c r="E4157" i="2" s="1"/>
  <c r="G4157" i="2" l="1"/>
  <c r="E4158" i="2" s="1"/>
  <c r="K4156" i="2"/>
  <c r="I4157" i="2" s="1"/>
  <c r="D4156" i="2"/>
  <c r="K4157" i="2" l="1"/>
  <c r="I4158" i="2" s="1"/>
  <c r="D4157" i="2"/>
  <c r="G4158" i="2"/>
  <c r="E4159" i="2" s="1"/>
  <c r="G4159" i="2" l="1"/>
  <c r="E4160" i="2" s="1"/>
  <c r="K4158" i="2"/>
  <c r="I4159" i="2" s="1"/>
  <c r="D4158" i="2"/>
  <c r="K4159" i="2" l="1"/>
  <c r="I4160" i="2" s="1"/>
  <c r="D4159" i="2"/>
  <c r="G4160" i="2"/>
  <c r="E4161" i="2" s="1"/>
  <c r="G4161" i="2" l="1"/>
  <c r="E4162" i="2" s="1"/>
  <c r="K4160" i="2"/>
  <c r="I4161" i="2" s="1"/>
  <c r="D4160" i="2"/>
  <c r="K4161" i="2" l="1"/>
  <c r="I4162" i="2" s="1"/>
  <c r="D4161" i="2"/>
  <c r="G4162" i="2"/>
  <c r="E4163" i="2" s="1"/>
  <c r="K4162" i="2" l="1"/>
  <c r="I4163" i="2" s="1"/>
  <c r="D4162" i="2"/>
  <c r="G4163" i="2"/>
  <c r="E4164" i="2" s="1"/>
  <c r="G4164" i="2" l="1"/>
  <c r="E4165" i="2" s="1"/>
  <c r="K4163" i="2"/>
  <c r="I4164" i="2" s="1"/>
  <c r="D4163" i="2"/>
  <c r="K4164" i="2" l="1"/>
  <c r="I4165" i="2" s="1"/>
  <c r="D4164" i="2"/>
  <c r="G4165" i="2"/>
  <c r="E4166" i="2" s="1"/>
  <c r="G4166" i="2" l="1"/>
  <c r="E4167" i="2" s="1"/>
  <c r="K4165" i="2"/>
  <c r="I4166" i="2" s="1"/>
  <c r="D4165" i="2"/>
  <c r="K4166" i="2" l="1"/>
  <c r="I4167" i="2" s="1"/>
  <c r="D4166" i="2"/>
  <c r="G4167" i="2"/>
  <c r="E4168" i="2" s="1"/>
  <c r="G4168" i="2" l="1"/>
  <c r="E4169" i="2" s="1"/>
  <c r="K4167" i="2"/>
  <c r="I4168" i="2" s="1"/>
  <c r="D4167" i="2"/>
  <c r="K4168" i="2" l="1"/>
  <c r="I4169" i="2" s="1"/>
  <c r="D4168" i="2"/>
  <c r="G4169" i="2"/>
  <c r="E4170" i="2" s="1"/>
  <c r="G4170" i="2" l="1"/>
  <c r="E4171" i="2" s="1"/>
  <c r="K4169" i="2"/>
  <c r="I4170" i="2" s="1"/>
  <c r="D4169" i="2"/>
  <c r="K4170" i="2" l="1"/>
  <c r="I4171" i="2" s="1"/>
  <c r="D4170" i="2"/>
  <c r="G4171" i="2"/>
  <c r="E4172" i="2" s="1"/>
  <c r="G4172" i="2" l="1"/>
  <c r="E4173" i="2" s="1"/>
  <c r="K4171" i="2"/>
  <c r="I4172" i="2" s="1"/>
  <c r="D4171" i="2"/>
  <c r="G4173" i="2" l="1"/>
  <c r="E4174" i="2" s="1"/>
  <c r="K4172" i="2"/>
  <c r="I4173" i="2" s="1"/>
  <c r="D4172" i="2"/>
  <c r="K4173" i="2" l="1"/>
  <c r="I4174" i="2" s="1"/>
  <c r="D4173" i="2"/>
  <c r="G4174" i="2"/>
  <c r="E4175" i="2" s="1"/>
  <c r="G4175" i="2" l="1"/>
  <c r="E4176" i="2" s="1"/>
  <c r="K4174" i="2"/>
  <c r="I4175" i="2" s="1"/>
  <c r="D4174" i="2"/>
  <c r="K4175" i="2" l="1"/>
  <c r="I4176" i="2" s="1"/>
  <c r="D4175" i="2"/>
  <c r="G4176" i="2"/>
  <c r="E4177" i="2" s="1"/>
  <c r="G4177" i="2" l="1"/>
  <c r="E4178" i="2" s="1"/>
  <c r="K4176" i="2"/>
  <c r="I4177" i="2" s="1"/>
  <c r="D4176" i="2"/>
  <c r="K4177" i="2" l="1"/>
  <c r="I4178" i="2" s="1"/>
  <c r="D4177" i="2"/>
  <c r="G4178" i="2"/>
  <c r="E4179" i="2" s="1"/>
  <c r="K4178" i="2" l="1"/>
  <c r="I4179" i="2" s="1"/>
  <c r="D4178" i="2"/>
  <c r="G4179" i="2"/>
  <c r="E4180" i="2" s="1"/>
  <c r="G4180" i="2" l="1"/>
  <c r="E4181" i="2" s="1"/>
  <c r="K4179" i="2"/>
  <c r="I4180" i="2" s="1"/>
  <c r="D4179" i="2"/>
  <c r="K4180" i="2" l="1"/>
  <c r="I4181" i="2" s="1"/>
  <c r="D4180" i="2"/>
  <c r="G4181" i="2"/>
  <c r="E4182" i="2" s="1"/>
  <c r="G4182" i="2" l="1"/>
  <c r="E4183" i="2" s="1"/>
  <c r="K4181" i="2"/>
  <c r="I4182" i="2" s="1"/>
  <c r="D4181" i="2"/>
  <c r="K4182" i="2" l="1"/>
  <c r="I4183" i="2" s="1"/>
  <c r="D4182" i="2"/>
  <c r="G4183" i="2"/>
  <c r="E4184" i="2" s="1"/>
  <c r="G4184" i="2" l="1"/>
  <c r="E4185" i="2" s="1"/>
  <c r="K4183" i="2"/>
  <c r="I4184" i="2" s="1"/>
  <c r="D4183" i="2"/>
  <c r="K4184" i="2" l="1"/>
  <c r="I4185" i="2" s="1"/>
  <c r="D4184" i="2"/>
  <c r="G4185" i="2"/>
  <c r="E4186" i="2" s="1"/>
  <c r="G4186" i="2" l="1"/>
  <c r="E4187" i="2" s="1"/>
  <c r="K4185" i="2"/>
  <c r="I4186" i="2" s="1"/>
  <c r="D4185" i="2"/>
  <c r="K4186" i="2" l="1"/>
  <c r="I4187" i="2" s="1"/>
  <c r="D4186" i="2"/>
  <c r="G4187" i="2"/>
  <c r="E4188" i="2" s="1"/>
  <c r="G4188" i="2" l="1"/>
  <c r="E4189" i="2" s="1"/>
  <c r="K4187" i="2"/>
  <c r="I4188" i="2" s="1"/>
  <c r="D4187" i="2"/>
  <c r="K4188" i="2" l="1"/>
  <c r="I4189" i="2" s="1"/>
  <c r="D4188" i="2"/>
  <c r="G4189" i="2"/>
  <c r="E4190" i="2" s="1"/>
  <c r="G4190" i="2" l="1"/>
  <c r="E4191" i="2" s="1"/>
  <c r="K4189" i="2"/>
  <c r="I4190" i="2" s="1"/>
  <c r="D4189" i="2"/>
  <c r="K4190" i="2" l="1"/>
  <c r="I4191" i="2" s="1"/>
  <c r="D4190" i="2"/>
  <c r="G4191" i="2"/>
  <c r="E4192" i="2" s="1"/>
  <c r="G4192" i="2" l="1"/>
  <c r="E4193" i="2" s="1"/>
  <c r="K4191" i="2"/>
  <c r="I4192" i="2" s="1"/>
  <c r="D4191" i="2"/>
  <c r="K4192" i="2" l="1"/>
  <c r="I4193" i="2" s="1"/>
  <c r="D4192" i="2"/>
  <c r="G4193" i="2"/>
  <c r="E4194" i="2" s="1"/>
  <c r="G4194" i="2" l="1"/>
  <c r="E4195" i="2" s="1"/>
  <c r="K4193" i="2"/>
  <c r="I4194" i="2" s="1"/>
  <c r="D4193" i="2"/>
  <c r="K4194" i="2" l="1"/>
  <c r="I4195" i="2" s="1"/>
  <c r="D4194" i="2"/>
  <c r="G4195" i="2"/>
  <c r="E4196" i="2" s="1"/>
  <c r="G4196" i="2" l="1"/>
  <c r="E4197" i="2" s="1"/>
  <c r="K4195" i="2"/>
  <c r="I4196" i="2" s="1"/>
  <c r="D4195" i="2"/>
  <c r="K4196" i="2" l="1"/>
  <c r="I4197" i="2" s="1"/>
  <c r="D4196" i="2"/>
  <c r="G4197" i="2"/>
  <c r="E4198" i="2" s="1"/>
  <c r="G4198" i="2" l="1"/>
  <c r="E4199" i="2" s="1"/>
  <c r="K4197" i="2"/>
  <c r="I4198" i="2" s="1"/>
  <c r="D4197" i="2"/>
  <c r="K4198" i="2" l="1"/>
  <c r="I4199" i="2" s="1"/>
  <c r="D4198" i="2"/>
  <c r="G4199" i="2"/>
  <c r="E4200" i="2" s="1"/>
  <c r="G4200" i="2" l="1"/>
  <c r="E4201" i="2" s="1"/>
  <c r="K4199" i="2"/>
  <c r="I4200" i="2" s="1"/>
  <c r="D4199" i="2"/>
  <c r="K4200" i="2" l="1"/>
  <c r="I4201" i="2" s="1"/>
  <c r="D4200" i="2"/>
  <c r="G4201" i="2"/>
  <c r="E4202" i="2" s="1"/>
  <c r="G4202" i="2" l="1"/>
  <c r="E4203" i="2" s="1"/>
  <c r="K4201" i="2"/>
  <c r="I4202" i="2" s="1"/>
  <c r="D4201" i="2"/>
  <c r="K4202" i="2" l="1"/>
  <c r="I4203" i="2" s="1"/>
  <c r="D4202" i="2"/>
  <c r="G4203" i="2"/>
  <c r="E4204" i="2" s="1"/>
  <c r="G4204" i="2" l="1"/>
  <c r="E4205" i="2" s="1"/>
  <c r="K4203" i="2"/>
  <c r="I4204" i="2" s="1"/>
  <c r="D4203" i="2"/>
  <c r="K4204" i="2" l="1"/>
  <c r="I4205" i="2" s="1"/>
  <c r="D4204" i="2"/>
  <c r="G4205" i="2"/>
  <c r="E4206" i="2" s="1"/>
  <c r="G4206" i="2" l="1"/>
  <c r="E4207" i="2" s="1"/>
  <c r="K4205" i="2"/>
  <c r="I4206" i="2" s="1"/>
  <c r="D4205" i="2"/>
  <c r="K4206" i="2" l="1"/>
  <c r="I4207" i="2" s="1"/>
  <c r="D4206" i="2"/>
  <c r="G4207" i="2"/>
  <c r="E4208" i="2" s="1"/>
  <c r="G4208" i="2" l="1"/>
  <c r="E4209" i="2" s="1"/>
  <c r="K4207" i="2"/>
  <c r="I4208" i="2" s="1"/>
  <c r="D4207" i="2"/>
  <c r="K4208" i="2" l="1"/>
  <c r="I4209" i="2" s="1"/>
  <c r="D4208" i="2"/>
  <c r="G4209" i="2"/>
  <c r="E4210" i="2" s="1"/>
  <c r="G4210" i="2" l="1"/>
  <c r="E4211" i="2" s="1"/>
  <c r="K4209" i="2"/>
  <c r="I4210" i="2" s="1"/>
  <c r="D4209" i="2"/>
  <c r="K4210" i="2" l="1"/>
  <c r="I4211" i="2" s="1"/>
  <c r="D4210" i="2"/>
  <c r="G4211" i="2"/>
  <c r="E4212" i="2" s="1"/>
  <c r="G4212" i="2" l="1"/>
  <c r="E4213" i="2" s="1"/>
  <c r="K4211" i="2"/>
  <c r="I4212" i="2" s="1"/>
  <c r="D4211" i="2"/>
  <c r="K4212" i="2" l="1"/>
  <c r="I4213" i="2" s="1"/>
  <c r="D4212" i="2"/>
  <c r="G4213" i="2"/>
  <c r="E4214" i="2" s="1"/>
  <c r="G4214" i="2" l="1"/>
  <c r="E4215" i="2" s="1"/>
  <c r="K4213" i="2"/>
  <c r="I4214" i="2" s="1"/>
  <c r="D4213" i="2"/>
  <c r="K4214" i="2" l="1"/>
  <c r="I4215" i="2" s="1"/>
  <c r="D4214" i="2"/>
  <c r="G4215" i="2"/>
  <c r="E4216" i="2" s="1"/>
  <c r="G4216" i="2" l="1"/>
  <c r="E4217" i="2" s="1"/>
  <c r="K4215" i="2"/>
  <c r="I4216" i="2" s="1"/>
  <c r="D4215" i="2"/>
  <c r="K4216" i="2" l="1"/>
  <c r="I4217" i="2" s="1"/>
  <c r="D4216" i="2"/>
  <c r="G4217" i="2"/>
  <c r="E4218" i="2" s="1"/>
  <c r="G4218" i="2" l="1"/>
  <c r="E4219" i="2" s="1"/>
  <c r="K4217" i="2"/>
  <c r="I4218" i="2" s="1"/>
  <c r="D4217" i="2"/>
  <c r="K4218" i="2" l="1"/>
  <c r="I4219" i="2" s="1"/>
  <c r="D4218" i="2"/>
  <c r="G4219" i="2"/>
  <c r="E4220" i="2" s="1"/>
  <c r="G4220" i="2" l="1"/>
  <c r="E4221" i="2" s="1"/>
  <c r="K4219" i="2"/>
  <c r="I4220" i="2" s="1"/>
  <c r="D4219" i="2"/>
  <c r="K4220" i="2" l="1"/>
  <c r="I4221" i="2" s="1"/>
  <c r="D4220" i="2"/>
  <c r="G4221" i="2"/>
  <c r="E4222" i="2" s="1"/>
  <c r="G4222" i="2" l="1"/>
  <c r="E4223" i="2" s="1"/>
  <c r="K4221" i="2"/>
  <c r="I4222" i="2" s="1"/>
  <c r="D4221" i="2"/>
  <c r="K4222" i="2" l="1"/>
  <c r="I4223" i="2" s="1"/>
  <c r="D4222" i="2"/>
  <c r="G4223" i="2"/>
  <c r="E4224" i="2" s="1"/>
  <c r="G4224" i="2" l="1"/>
  <c r="E4225" i="2" s="1"/>
  <c r="K4223" i="2"/>
  <c r="I4224" i="2" s="1"/>
  <c r="D4223" i="2"/>
  <c r="K4224" i="2" l="1"/>
  <c r="I4225" i="2" s="1"/>
  <c r="D4224" i="2"/>
  <c r="G4225" i="2"/>
  <c r="E4226" i="2" s="1"/>
  <c r="G4226" i="2" l="1"/>
  <c r="E4227" i="2" s="1"/>
  <c r="K4225" i="2"/>
  <c r="I4226" i="2" s="1"/>
  <c r="D4225" i="2"/>
  <c r="K4226" i="2" l="1"/>
  <c r="I4227" i="2" s="1"/>
  <c r="D4226" i="2"/>
  <c r="G4227" i="2"/>
  <c r="E4228" i="2" s="1"/>
  <c r="G4228" i="2" l="1"/>
  <c r="E4229" i="2" s="1"/>
  <c r="K4227" i="2"/>
  <c r="I4228" i="2" s="1"/>
  <c r="D4227" i="2"/>
  <c r="K4228" i="2" l="1"/>
  <c r="I4229" i="2" s="1"/>
  <c r="D4228" i="2"/>
  <c r="G4229" i="2"/>
  <c r="E4230" i="2" s="1"/>
  <c r="G4230" i="2" l="1"/>
  <c r="E4231" i="2" s="1"/>
  <c r="K4229" i="2"/>
  <c r="I4230" i="2" s="1"/>
  <c r="D4229" i="2"/>
  <c r="K4230" i="2" l="1"/>
  <c r="I4231" i="2" s="1"/>
  <c r="D4230" i="2"/>
  <c r="G4231" i="2"/>
  <c r="E4232" i="2" s="1"/>
  <c r="G4232" i="2" l="1"/>
  <c r="E4233" i="2" s="1"/>
  <c r="K4231" i="2"/>
  <c r="I4232" i="2" s="1"/>
  <c r="D4231" i="2"/>
  <c r="K4232" i="2" l="1"/>
  <c r="I4233" i="2" s="1"/>
  <c r="D4232" i="2"/>
  <c r="G4233" i="2"/>
  <c r="E4234" i="2" s="1"/>
  <c r="G4234" i="2" l="1"/>
  <c r="E4235" i="2" s="1"/>
  <c r="K4233" i="2"/>
  <c r="I4234" i="2" s="1"/>
  <c r="D4233" i="2"/>
  <c r="K4234" i="2" l="1"/>
  <c r="I4235" i="2" s="1"/>
  <c r="D4234" i="2"/>
  <c r="G4235" i="2"/>
  <c r="E4236" i="2" s="1"/>
  <c r="G4236" i="2" l="1"/>
  <c r="E4237" i="2" s="1"/>
  <c r="K4235" i="2"/>
  <c r="I4236" i="2" s="1"/>
  <c r="D4235" i="2"/>
  <c r="K4236" i="2" l="1"/>
  <c r="I4237" i="2" s="1"/>
  <c r="D4236" i="2"/>
  <c r="G4237" i="2"/>
  <c r="E4238" i="2" s="1"/>
  <c r="G4238" i="2" l="1"/>
  <c r="E4239" i="2" s="1"/>
  <c r="K4237" i="2"/>
  <c r="I4238" i="2" s="1"/>
  <c r="D4237" i="2"/>
  <c r="K4238" i="2" l="1"/>
  <c r="I4239" i="2" s="1"/>
  <c r="D4238" i="2"/>
  <c r="G4239" i="2"/>
  <c r="E4240" i="2" s="1"/>
  <c r="G4240" i="2" l="1"/>
  <c r="E4241" i="2" s="1"/>
  <c r="K4239" i="2"/>
  <c r="I4240" i="2" s="1"/>
  <c r="D4239" i="2"/>
  <c r="K4240" i="2" l="1"/>
  <c r="I4241" i="2" s="1"/>
  <c r="D4240" i="2"/>
  <c r="G4241" i="2"/>
  <c r="E4242" i="2" s="1"/>
  <c r="G4242" i="2" l="1"/>
  <c r="E4243" i="2" s="1"/>
  <c r="K4241" i="2"/>
  <c r="I4242" i="2" s="1"/>
  <c r="D4241" i="2"/>
  <c r="K4242" i="2" l="1"/>
  <c r="I4243" i="2" s="1"/>
  <c r="D4242" i="2"/>
  <c r="G4243" i="2"/>
  <c r="E4244" i="2" s="1"/>
  <c r="G4244" i="2" l="1"/>
  <c r="E4245" i="2" s="1"/>
  <c r="K4243" i="2"/>
  <c r="I4244" i="2" s="1"/>
  <c r="D4243" i="2"/>
  <c r="K4244" i="2" l="1"/>
  <c r="I4245" i="2" s="1"/>
  <c r="D4244" i="2"/>
  <c r="G4245" i="2"/>
  <c r="E4246" i="2" s="1"/>
  <c r="G4246" i="2" l="1"/>
  <c r="E4247" i="2" s="1"/>
  <c r="K4245" i="2"/>
  <c r="I4246" i="2" s="1"/>
  <c r="D4245" i="2"/>
  <c r="K4246" i="2" l="1"/>
  <c r="I4247" i="2" s="1"/>
  <c r="D4246" i="2"/>
  <c r="G4247" i="2"/>
  <c r="E4248" i="2" s="1"/>
  <c r="G4248" i="2" l="1"/>
  <c r="E4249" i="2" s="1"/>
  <c r="K4247" i="2"/>
  <c r="I4248" i="2" s="1"/>
  <c r="D4247" i="2"/>
  <c r="K4248" i="2" l="1"/>
  <c r="I4249" i="2" s="1"/>
  <c r="D4248" i="2"/>
  <c r="G4249" i="2"/>
  <c r="E4250" i="2" s="1"/>
  <c r="G4250" i="2" l="1"/>
  <c r="E4251" i="2" s="1"/>
  <c r="K4249" i="2"/>
  <c r="I4250" i="2" s="1"/>
  <c r="D4249" i="2"/>
  <c r="K4250" i="2" l="1"/>
  <c r="I4251" i="2" s="1"/>
  <c r="D4250" i="2"/>
  <c r="G4251" i="2"/>
  <c r="E4252" i="2" s="1"/>
  <c r="G4252" i="2" l="1"/>
  <c r="E4253" i="2" s="1"/>
  <c r="K4251" i="2"/>
  <c r="I4252" i="2" s="1"/>
  <c r="D4251" i="2"/>
  <c r="K4252" i="2" l="1"/>
  <c r="I4253" i="2" s="1"/>
  <c r="D4252" i="2"/>
  <c r="G4253" i="2"/>
  <c r="E4254" i="2" s="1"/>
  <c r="G4254" i="2" l="1"/>
  <c r="E4255" i="2" s="1"/>
  <c r="K4253" i="2"/>
  <c r="I4254" i="2" s="1"/>
  <c r="D4253" i="2"/>
  <c r="K4254" i="2" l="1"/>
  <c r="I4255" i="2" s="1"/>
  <c r="D4254" i="2"/>
  <c r="G4255" i="2"/>
  <c r="E4256" i="2" s="1"/>
  <c r="G4256" i="2" l="1"/>
  <c r="E4257" i="2" s="1"/>
  <c r="K4255" i="2"/>
  <c r="I4256" i="2" s="1"/>
  <c r="D4255" i="2"/>
  <c r="K4256" i="2" l="1"/>
  <c r="I4257" i="2" s="1"/>
  <c r="D4256" i="2"/>
  <c r="G4257" i="2"/>
  <c r="E4258" i="2" s="1"/>
  <c r="G4258" i="2" l="1"/>
  <c r="E4259" i="2" s="1"/>
  <c r="K4257" i="2"/>
  <c r="I4258" i="2" s="1"/>
  <c r="D4257" i="2"/>
  <c r="K4258" i="2" l="1"/>
  <c r="I4259" i="2" s="1"/>
  <c r="D4258" i="2"/>
  <c r="G4259" i="2"/>
  <c r="E4260" i="2" s="1"/>
  <c r="G4260" i="2" l="1"/>
  <c r="E4261" i="2" s="1"/>
  <c r="K4259" i="2"/>
  <c r="I4260" i="2" s="1"/>
  <c r="D4259" i="2"/>
  <c r="K4260" i="2" l="1"/>
  <c r="I4261" i="2" s="1"/>
  <c r="D4260" i="2"/>
  <c r="G4261" i="2"/>
  <c r="E4262" i="2" s="1"/>
  <c r="G4262" i="2" l="1"/>
  <c r="E4263" i="2" s="1"/>
  <c r="K4261" i="2"/>
  <c r="I4262" i="2" s="1"/>
  <c r="D4261" i="2"/>
  <c r="K4262" i="2" l="1"/>
  <c r="I4263" i="2" s="1"/>
  <c r="D4262" i="2"/>
  <c r="G4263" i="2"/>
  <c r="E4264" i="2" s="1"/>
  <c r="G4264" i="2" l="1"/>
  <c r="E4265" i="2" s="1"/>
  <c r="K4263" i="2"/>
  <c r="I4264" i="2" s="1"/>
  <c r="D4263" i="2"/>
  <c r="K4264" i="2" l="1"/>
  <c r="I4265" i="2" s="1"/>
  <c r="D4264" i="2"/>
  <c r="G4265" i="2"/>
  <c r="E4266" i="2" s="1"/>
  <c r="G4266" i="2" l="1"/>
  <c r="E4267" i="2" s="1"/>
  <c r="K4265" i="2"/>
  <c r="I4266" i="2" s="1"/>
  <c r="D4265" i="2"/>
  <c r="K4266" i="2" l="1"/>
  <c r="I4267" i="2" s="1"/>
  <c r="D4266" i="2"/>
  <c r="G4267" i="2"/>
  <c r="E4268" i="2" s="1"/>
  <c r="G4268" i="2" l="1"/>
  <c r="E4269" i="2" s="1"/>
  <c r="K4267" i="2"/>
  <c r="I4268" i="2" s="1"/>
  <c r="D4267" i="2"/>
  <c r="K4268" i="2" l="1"/>
  <c r="I4269" i="2" s="1"/>
  <c r="D4268" i="2"/>
  <c r="G4269" i="2"/>
  <c r="E4270" i="2" s="1"/>
  <c r="G4270" i="2" l="1"/>
  <c r="E4271" i="2" s="1"/>
  <c r="K4269" i="2"/>
  <c r="I4270" i="2" s="1"/>
  <c r="D4269" i="2"/>
  <c r="K4270" i="2" l="1"/>
  <c r="I4271" i="2" s="1"/>
  <c r="D4270" i="2"/>
  <c r="G4271" i="2"/>
  <c r="E4272" i="2" s="1"/>
  <c r="G4272" i="2" l="1"/>
  <c r="E4273" i="2" s="1"/>
  <c r="K4271" i="2"/>
  <c r="I4272" i="2" s="1"/>
  <c r="D4271" i="2"/>
  <c r="K4272" i="2" l="1"/>
  <c r="I4273" i="2" s="1"/>
  <c r="D4272" i="2"/>
  <c r="G4273" i="2"/>
  <c r="E4274" i="2" s="1"/>
  <c r="G4274" i="2" l="1"/>
  <c r="E4275" i="2" s="1"/>
  <c r="K4273" i="2"/>
  <c r="I4274" i="2" s="1"/>
  <c r="D4273" i="2"/>
  <c r="K4274" i="2" l="1"/>
  <c r="I4275" i="2" s="1"/>
  <c r="D4274" i="2"/>
  <c r="G4275" i="2"/>
  <c r="E4276" i="2" s="1"/>
  <c r="G4276" i="2" l="1"/>
  <c r="E4277" i="2" s="1"/>
  <c r="K4275" i="2"/>
  <c r="I4276" i="2" s="1"/>
  <c r="D4275" i="2"/>
  <c r="K4276" i="2" l="1"/>
  <c r="I4277" i="2" s="1"/>
  <c r="D4276" i="2"/>
  <c r="G4277" i="2"/>
  <c r="E4278" i="2" s="1"/>
  <c r="G4278" i="2" l="1"/>
  <c r="E4279" i="2" s="1"/>
  <c r="K4277" i="2"/>
  <c r="I4278" i="2" s="1"/>
  <c r="D4277" i="2"/>
  <c r="K4278" i="2" l="1"/>
  <c r="I4279" i="2" s="1"/>
  <c r="D4278" i="2"/>
  <c r="G4279" i="2"/>
  <c r="E4280" i="2" s="1"/>
  <c r="G4280" i="2" l="1"/>
  <c r="E4281" i="2" s="1"/>
  <c r="K4279" i="2"/>
  <c r="I4280" i="2" s="1"/>
  <c r="D4279" i="2"/>
  <c r="K4280" i="2" l="1"/>
  <c r="I4281" i="2" s="1"/>
  <c r="D4280" i="2"/>
  <c r="G4281" i="2"/>
  <c r="E4282" i="2" s="1"/>
  <c r="G4282" i="2" l="1"/>
  <c r="E4283" i="2" s="1"/>
  <c r="K4281" i="2"/>
  <c r="I4282" i="2" s="1"/>
  <c r="D4281" i="2"/>
  <c r="K4282" i="2" l="1"/>
  <c r="I4283" i="2" s="1"/>
  <c r="D4282" i="2"/>
  <c r="G4283" i="2"/>
  <c r="E4284" i="2" s="1"/>
  <c r="G4284" i="2" l="1"/>
  <c r="G4285" i="2" s="1"/>
  <c r="R7" i="2" s="1"/>
  <c r="K4283" i="2"/>
  <c r="I4284" i="2" s="1"/>
  <c r="D4283" i="2"/>
  <c r="K4284" i="2" l="1"/>
  <c r="K4285" i="2" s="1"/>
  <c r="R8" i="2" s="1"/>
  <c r="D4284" i="2"/>
  <c r="Q2" i="2" l="1"/>
  <c r="O2" i="2"/>
</calcChain>
</file>

<file path=xl/connections.xml><?xml version="1.0" encoding="utf-8"?>
<connections xmlns="http://schemas.openxmlformats.org/spreadsheetml/2006/main">
  <connection id="1" keepAlive="1" name="Fråga - Table 0" description="Anslutning till Table 0-frågan i arbetsboken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<sst xmlns="http://schemas.openxmlformats.org/spreadsheetml/2006/main" count="94" uniqueCount="82">
  <si>
    <t>lån</t>
  </si>
  <si>
    <t>Ränta</t>
  </si>
  <si>
    <t>Amortering</t>
  </si>
  <si>
    <t>Årslig bankavgift</t>
  </si>
  <si>
    <t>Bankavgift per månad</t>
  </si>
  <si>
    <t>Avgift</t>
  </si>
  <si>
    <t>El och Värme</t>
  </si>
  <si>
    <t>Kiarash</t>
  </si>
  <si>
    <t>Total Kostnad Per månad</t>
  </si>
  <si>
    <t>Lana</t>
  </si>
  <si>
    <t>Insats Lana</t>
  </si>
  <si>
    <t>Insats Kiarash</t>
  </si>
  <si>
    <t>Mat</t>
  </si>
  <si>
    <t>Resa</t>
  </si>
  <si>
    <t>Övrigt</t>
  </si>
  <si>
    <t>Bil</t>
  </si>
  <si>
    <t>Total</t>
  </si>
  <si>
    <t>HUS</t>
  </si>
  <si>
    <t>Name</t>
  </si>
  <si>
    <t>Kostnad</t>
  </si>
  <si>
    <t>Lån Per Person</t>
  </si>
  <si>
    <t>Hushåll per person</t>
  </si>
  <si>
    <t>Sl</t>
  </si>
  <si>
    <t>CSN</t>
  </si>
  <si>
    <t>Datum</t>
  </si>
  <si>
    <t>Månad</t>
  </si>
  <si>
    <t>Lån Efter ränta</t>
  </si>
  <si>
    <t>Kiarashs Lån:</t>
  </si>
  <si>
    <t xml:space="preserve">Betalning </t>
  </si>
  <si>
    <t xml:space="preserve">  </t>
  </si>
  <si>
    <t xml:space="preserve">    </t>
  </si>
  <si>
    <t xml:space="preserve">      </t>
  </si>
  <si>
    <t>Total:</t>
  </si>
  <si>
    <t>År och</t>
  </si>
  <si>
    <t>Minsta betalning per månad:</t>
  </si>
  <si>
    <t>3 mån</t>
  </si>
  <si>
    <t>2 år</t>
  </si>
  <si>
    <t>5 år</t>
  </si>
  <si>
    <t>10 år</t>
  </si>
  <si>
    <t>Summa</t>
  </si>
  <si>
    <t>Betalning L</t>
  </si>
  <si>
    <t>Lån Efter ränta L</t>
  </si>
  <si>
    <t>Total Betalt Kiarash:</t>
  </si>
  <si>
    <t>Total Betalt Lana:</t>
  </si>
  <si>
    <t>Lön</t>
  </si>
  <si>
    <t>ggr</t>
  </si>
  <si>
    <t>Lån</t>
  </si>
  <si>
    <t>A-kassa</t>
  </si>
  <si>
    <t>Internet</t>
  </si>
  <si>
    <t>Överföra pengarna</t>
  </si>
  <si>
    <t>Bank lån</t>
  </si>
  <si>
    <t>Godkänd på avgränsning</t>
  </si>
  <si>
    <t>Sälja hus för 2300000</t>
  </si>
  <si>
    <t>Skatt</t>
  </si>
  <si>
    <t>GULD</t>
  </si>
  <si>
    <t>VS</t>
  </si>
  <si>
    <t>Mama</t>
  </si>
  <si>
    <t>LÖN 2018-11-25</t>
  </si>
  <si>
    <t>Mama Låna</t>
  </si>
  <si>
    <t>LÖN 2018-12-25</t>
  </si>
  <si>
    <t>Maryam</t>
  </si>
  <si>
    <t>LÖN 2019-01-25</t>
  </si>
  <si>
    <t>Avgift per mån</t>
  </si>
  <si>
    <t>Khodam</t>
  </si>
  <si>
    <t>LÖN 2019-02-25</t>
  </si>
  <si>
    <t>Ränta och amortering:</t>
  </si>
  <si>
    <t xml:space="preserve">Investieringar </t>
  </si>
  <si>
    <t>Kia</t>
  </si>
  <si>
    <t>Amortering spar:</t>
  </si>
  <si>
    <t>Ränta och avgift:</t>
  </si>
  <si>
    <t>utgifter</t>
  </si>
  <si>
    <t>pris</t>
  </si>
  <si>
    <t>EL</t>
  </si>
  <si>
    <t>Telenor</t>
  </si>
  <si>
    <t>Försäkringar</t>
  </si>
  <si>
    <t>Sport</t>
  </si>
  <si>
    <t>sparande</t>
  </si>
  <si>
    <t>Besparing 1 år</t>
  </si>
  <si>
    <t>Besparing 1 månad</t>
  </si>
  <si>
    <t>LÖN 2019-03-25</t>
  </si>
  <si>
    <t>LÖN 2019-04-25</t>
  </si>
  <si>
    <t>LÖN 2019-05-25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</si>
</sst>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kr&quot;;[Red]\-#,##0.00\ &quot;kr&quot;"/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3" borderId="2" xfId="3" applyFont="1"/>
    <xf numFmtId="164" fontId="0" fillId="3" borderId="2" xfId="3" applyNumberFormat="1" applyFont="1"/>
    <xf numFmtId="0" fontId="3" fillId="3" borderId="2" xfId="0" applyFont="1" applyFill="1" applyBorder="1"/>
    <xf numFmtId="165" fontId="5" fillId="5" borderId="1" xfId="4" applyNumberFormat="1" applyFont="1" applyFill="1" applyBorder="1"/>
    <xf numFmtId="0" fontId="6" fillId="2" borderId="1" xfId="2" applyFont="1"/>
    <xf numFmtId="9" fontId="6" fillId="2" borderId="1" xfId="2" applyNumberFormat="1" applyFont="1" applyProtection="1"/>
    <xf numFmtId="0" fontId="8" fillId="2" borderId="4" xfId="2" applyFont="1" applyBorder="1" applyAlignment="1"/>
    <xf numFmtId="164" fontId="8" fillId="2" borderId="5" xfId="2" applyNumberFormat="1" applyFont="1" applyBorder="1"/>
    <xf numFmtId="164" fontId="8" fillId="2" borderId="6" xfId="2" applyNumberFormat="1" applyFont="1" applyBorder="1"/>
    <xf numFmtId="0" fontId="8" fillId="2" borderId="6" xfId="2" applyFont="1" applyBorder="1"/>
    <xf numFmtId="0" fontId="2" fillId="2" borderId="7" xfId="2" applyBorder="1"/>
    <xf numFmtId="0" fontId="7" fillId="2" borderId="9" xfId="2" applyFont="1" applyBorder="1" applyAlignment="1"/>
    <xf numFmtId="164" fontId="7" fillId="2" borderId="10" xfId="2" applyNumberFormat="1" applyFont="1" applyBorder="1"/>
    <xf numFmtId="164" fontId="7" fillId="2" borderId="11" xfId="2" applyNumberFormat="1" applyFont="1" applyBorder="1"/>
    <xf numFmtId="0" fontId="7" fillId="2" borderId="11" xfId="2" applyFont="1" applyBorder="1"/>
    <xf numFmtId="0" fontId="2" fillId="2" borderId="8" xfId="2" applyBorder="1"/>
    <xf numFmtId="164" fontId="6" fillId="2" borderId="1" xfId="2" applyNumberFormat="1" applyFont="1" applyProtection="1">
      <protection locked="0"/>
    </xf>
    <xf numFmtId="10" fontId="6" fillId="2" borderId="1" xfId="2" applyNumberFormat="1" applyFont="1" applyProtection="1">
      <protection locked="0"/>
    </xf>
    <xf numFmtId="164" fontId="0" fillId="3" borderId="2" xfId="3" applyNumberFormat="1" applyFont="1" applyProtection="1">
      <protection locked="0"/>
    </xf>
    <xf numFmtId="0" fontId="0" fillId="3" borderId="2" xfId="3" applyFont="1" applyProtection="1">
      <protection locked="0"/>
    </xf>
    <xf numFmtId="0" fontId="0" fillId="3" borderId="3" xfId="3" applyFont="1" applyBorder="1" applyProtection="1">
      <protection locked="0"/>
    </xf>
    <xf numFmtId="44" fontId="0" fillId="0" borderId="0" xfId="5" applyFont="1"/>
    <xf numFmtId="164" fontId="0" fillId="0" borderId="0" xfId="5" applyNumberFormat="1" applyFont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6" borderId="12" xfId="0" applyFill="1" applyBorder="1"/>
    <xf numFmtId="1" fontId="0" fillId="6" borderId="13" xfId="0" applyNumberFormat="1" applyFill="1" applyBorder="1" applyAlignment="1">
      <alignment horizontal="center"/>
    </xf>
    <xf numFmtId="0" fontId="0" fillId="6" borderId="13" xfId="0" applyFill="1" applyBorder="1"/>
    <xf numFmtId="1" fontId="0" fillId="6" borderId="13" xfId="0" applyNumberFormat="1" applyFill="1" applyBorder="1"/>
    <xf numFmtId="0" fontId="0" fillId="6" borderId="14" xfId="0" applyFill="1" applyBorder="1"/>
    <xf numFmtId="0" fontId="0" fillId="0" borderId="0" xfId="0" applyNumberFormat="1"/>
    <xf numFmtId="14" fontId="0" fillId="0" borderId="0" xfId="0" applyNumberFormat="1"/>
    <xf numFmtId="0" fontId="9" fillId="0" borderId="0" xfId="0" applyFont="1"/>
    <xf numFmtId="44" fontId="0" fillId="0" borderId="0" xfId="0" applyNumberFormat="1" applyFont="1"/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16" fontId="0" fillId="0" borderId="0" xfId="0" applyNumberFormat="1"/>
    <xf numFmtId="10" fontId="0" fillId="0" borderId="0" xfId="1" applyNumberFormat="1" applyFont="1"/>
    <xf numFmtId="9" fontId="0" fillId="0" borderId="0" xfId="0" applyNumberFormat="1"/>
    <xf numFmtId="0" fontId="6" fillId="2" borderId="1" xfId="2" applyFont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6">
    <cellStyle name="Accent5" xfId="4" builtinId="45"/>
    <cellStyle name="Calculation" xfId="2" builtinId="22"/>
    <cellStyle name="Currency" xfId="5" builtinId="4"/>
    <cellStyle name="Normal" xfId="0" builtinId="0"/>
    <cellStyle name="Note" xfId="3" builtinId="10"/>
    <cellStyle name="Percent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r&quot;_-;\-* #,##0.00\ &quot;kr&quot;_-;_-* &quot;-&quot;??\ &quot;kr&quot;_-;_-@_-"/>
    </dxf>
    <dxf>
      <numFmt numFmtId="12" formatCode="#,##0.00\ &quot;kr&quot;;[Red]\-#,##0.00\ &quot;kr&quot;"/>
    </dxf>
    <dxf>
      <numFmt numFmtId="34" formatCode="_-* #,##0.00\ &quot;kr&quot;_-;\-* #,##0.00\ &quot;kr&quot;_-;_-* &quot;-&quot;??\ &quot;kr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Räntor!$B$2:$B$187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</c:v>
                </c:pt>
                <c:pt idx="5">
                  <c:v>2.04</c:v>
                </c:pt>
                <c:pt idx="6">
                  <c:v>2.0099999999999998</c:v>
                </c:pt>
                <c:pt idx="7">
                  <c:v>1.97</c:v>
                </c:pt>
                <c:pt idx="8">
                  <c:v>1.97</c:v>
                </c:pt>
                <c:pt idx="9">
                  <c:v>1.99</c:v>
                </c:pt>
                <c:pt idx="10">
                  <c:v>2.02</c:v>
                </c:pt>
                <c:pt idx="11">
                  <c:v>2.1</c:v>
                </c:pt>
                <c:pt idx="12">
                  <c:v>2.14</c:v>
                </c:pt>
                <c:pt idx="13">
                  <c:v>2.17</c:v>
                </c:pt>
                <c:pt idx="14">
                  <c:v>2.19</c:v>
                </c:pt>
                <c:pt idx="15">
                  <c:v>2.2200000000000002</c:v>
                </c:pt>
                <c:pt idx="16">
                  <c:v>2.35</c:v>
                </c:pt>
                <c:pt idx="17">
                  <c:v>2.44</c:v>
                </c:pt>
                <c:pt idx="18">
                  <c:v>2.44</c:v>
                </c:pt>
                <c:pt idx="19">
                  <c:v>2.59</c:v>
                </c:pt>
                <c:pt idx="20">
                  <c:v>2.69</c:v>
                </c:pt>
                <c:pt idx="21">
                  <c:v>2.69</c:v>
                </c:pt>
                <c:pt idx="22">
                  <c:v>2.69</c:v>
                </c:pt>
                <c:pt idx="23">
                  <c:v>2.69</c:v>
                </c:pt>
                <c:pt idx="24">
                  <c:v>2.69</c:v>
                </c:pt>
                <c:pt idx="25">
                  <c:v>2.84</c:v>
                </c:pt>
                <c:pt idx="26">
                  <c:v>3.14</c:v>
                </c:pt>
                <c:pt idx="27">
                  <c:v>2.89</c:v>
                </c:pt>
                <c:pt idx="28">
                  <c:v>2.91</c:v>
                </c:pt>
                <c:pt idx="29">
                  <c:v>2.91</c:v>
                </c:pt>
                <c:pt idx="30">
                  <c:v>2.91</c:v>
                </c:pt>
                <c:pt idx="31">
                  <c:v>2.94</c:v>
                </c:pt>
                <c:pt idx="32">
                  <c:v>2.94</c:v>
                </c:pt>
                <c:pt idx="33">
                  <c:v>2.94</c:v>
                </c:pt>
                <c:pt idx="34">
                  <c:v>2.94</c:v>
                </c:pt>
                <c:pt idx="35">
                  <c:v>2.94</c:v>
                </c:pt>
                <c:pt idx="36">
                  <c:v>2.94</c:v>
                </c:pt>
                <c:pt idx="37">
                  <c:v>2.96</c:v>
                </c:pt>
                <c:pt idx="38">
                  <c:v>3</c:v>
                </c:pt>
                <c:pt idx="39">
                  <c:v>3.04</c:v>
                </c:pt>
                <c:pt idx="40">
                  <c:v>3.04</c:v>
                </c:pt>
                <c:pt idx="41">
                  <c:v>3.04</c:v>
                </c:pt>
                <c:pt idx="42">
                  <c:v>3.12</c:v>
                </c:pt>
                <c:pt idx="43">
                  <c:v>3.22</c:v>
                </c:pt>
                <c:pt idx="44">
                  <c:v>3.29</c:v>
                </c:pt>
                <c:pt idx="45">
                  <c:v>3.33</c:v>
                </c:pt>
                <c:pt idx="46">
                  <c:v>3.33</c:v>
                </c:pt>
                <c:pt idx="47">
                  <c:v>3.39</c:v>
                </c:pt>
                <c:pt idx="48">
                  <c:v>3.49</c:v>
                </c:pt>
                <c:pt idx="49">
                  <c:v>3.6</c:v>
                </c:pt>
                <c:pt idx="50">
                  <c:v>3.8</c:v>
                </c:pt>
                <c:pt idx="51">
                  <c:v>3.95</c:v>
                </c:pt>
                <c:pt idx="52">
                  <c:v>3.95</c:v>
                </c:pt>
                <c:pt idx="53">
                  <c:v>3.95</c:v>
                </c:pt>
                <c:pt idx="54">
                  <c:v>3.99</c:v>
                </c:pt>
                <c:pt idx="55">
                  <c:v>3.99</c:v>
                </c:pt>
                <c:pt idx="56">
                  <c:v>3.99</c:v>
                </c:pt>
                <c:pt idx="57">
                  <c:v>3.99</c:v>
                </c:pt>
                <c:pt idx="58">
                  <c:v>4.05</c:v>
                </c:pt>
                <c:pt idx="59">
                  <c:v>4.1500000000000004</c:v>
                </c:pt>
                <c:pt idx="60">
                  <c:v>4.2</c:v>
                </c:pt>
                <c:pt idx="61">
                  <c:v>4.3</c:v>
                </c:pt>
                <c:pt idx="62">
                  <c:v>4.45</c:v>
                </c:pt>
                <c:pt idx="63">
                  <c:v>4.45</c:v>
                </c:pt>
                <c:pt idx="64">
                  <c:v>4.5999999999999996</c:v>
                </c:pt>
                <c:pt idx="65">
                  <c:v>4.3499999999999996</c:v>
                </c:pt>
                <c:pt idx="66">
                  <c:v>4.3</c:v>
                </c:pt>
                <c:pt idx="67">
                  <c:v>4.2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4.09</c:v>
                </c:pt>
                <c:pt idx="71">
                  <c:v>3.99</c:v>
                </c:pt>
                <c:pt idx="72">
                  <c:v>3.99</c:v>
                </c:pt>
                <c:pt idx="73">
                  <c:v>3.95</c:v>
                </c:pt>
                <c:pt idx="74">
                  <c:v>3.88</c:v>
                </c:pt>
                <c:pt idx="75">
                  <c:v>3.78</c:v>
                </c:pt>
                <c:pt idx="76">
                  <c:v>3.75</c:v>
                </c:pt>
                <c:pt idx="77">
                  <c:v>3.7</c:v>
                </c:pt>
                <c:pt idx="78">
                  <c:v>3.64</c:v>
                </c:pt>
                <c:pt idx="79">
                  <c:v>3.54</c:v>
                </c:pt>
                <c:pt idx="80">
                  <c:v>3.44</c:v>
                </c:pt>
                <c:pt idx="81">
                  <c:v>3.38</c:v>
                </c:pt>
                <c:pt idx="82">
                  <c:v>3.33</c:v>
                </c:pt>
                <c:pt idx="83">
                  <c:v>3.33</c:v>
                </c:pt>
                <c:pt idx="84">
                  <c:v>3.3</c:v>
                </c:pt>
                <c:pt idx="85">
                  <c:v>3.27</c:v>
                </c:pt>
                <c:pt idx="86">
                  <c:v>3.24</c:v>
                </c:pt>
                <c:pt idx="87">
                  <c:v>3.19</c:v>
                </c:pt>
                <c:pt idx="88">
                  <c:v>3.13</c:v>
                </c:pt>
                <c:pt idx="89">
                  <c:v>3.08</c:v>
                </c:pt>
                <c:pt idx="90">
                  <c:v>3.04</c:v>
                </c:pt>
                <c:pt idx="91">
                  <c:v>2.97</c:v>
                </c:pt>
                <c:pt idx="92">
                  <c:v>2.88</c:v>
                </c:pt>
                <c:pt idx="93">
                  <c:v>2.81</c:v>
                </c:pt>
                <c:pt idx="94">
                  <c:v>2.71</c:v>
                </c:pt>
                <c:pt idx="95">
                  <c:v>2.6</c:v>
                </c:pt>
                <c:pt idx="96">
                  <c:v>2.6</c:v>
                </c:pt>
                <c:pt idx="97">
                  <c:v>2.58</c:v>
                </c:pt>
                <c:pt idx="98">
                  <c:v>2.48</c:v>
                </c:pt>
                <c:pt idx="99">
                  <c:v>2.41</c:v>
                </c:pt>
                <c:pt idx="100">
                  <c:v>2.37</c:v>
                </c:pt>
                <c:pt idx="101">
                  <c:v>2.25</c:v>
                </c:pt>
                <c:pt idx="102">
                  <c:v>2.17</c:v>
                </c:pt>
                <c:pt idx="103">
                  <c:v>2.17</c:v>
                </c:pt>
                <c:pt idx="104">
                  <c:v>2.0499999999999998</c:v>
                </c:pt>
                <c:pt idx="105">
                  <c:v>1.95</c:v>
                </c:pt>
                <c:pt idx="106">
                  <c:v>1.85</c:v>
                </c:pt>
                <c:pt idx="107">
                  <c:v>1.78</c:v>
                </c:pt>
                <c:pt idx="108">
                  <c:v>1.78</c:v>
                </c:pt>
                <c:pt idx="109">
                  <c:v>1.65</c:v>
                </c:pt>
                <c:pt idx="110">
                  <c:v>1.65</c:v>
                </c:pt>
                <c:pt idx="111">
                  <c:v>1.59</c:v>
                </c:pt>
                <c:pt idx="112">
                  <c:v>1.55</c:v>
                </c:pt>
                <c:pt idx="113">
                  <c:v>1.55</c:v>
                </c:pt>
                <c:pt idx="114">
                  <c:v>1.55</c:v>
                </c:pt>
                <c:pt idx="115">
                  <c:v>1.59</c:v>
                </c:pt>
                <c:pt idx="116">
                  <c:v>1.64</c:v>
                </c:pt>
                <c:pt idx="117">
                  <c:v>1.74</c:v>
                </c:pt>
                <c:pt idx="118">
                  <c:v>1.74</c:v>
                </c:pt>
                <c:pt idx="119">
                  <c:v>1.74</c:v>
                </c:pt>
                <c:pt idx="120">
                  <c:v>1.8</c:v>
                </c:pt>
                <c:pt idx="121">
                  <c:v>2.0499999999999998</c:v>
                </c:pt>
                <c:pt idx="122">
                  <c:v>2.0499999999999998</c:v>
                </c:pt>
                <c:pt idx="123">
                  <c:v>1.97</c:v>
                </c:pt>
                <c:pt idx="124">
                  <c:v>1.97</c:v>
                </c:pt>
                <c:pt idx="125">
                  <c:v>1.97</c:v>
                </c:pt>
                <c:pt idx="126">
                  <c:v>2.15</c:v>
                </c:pt>
                <c:pt idx="127">
                  <c:v>2.15</c:v>
                </c:pt>
                <c:pt idx="128">
                  <c:v>2.2000000000000002</c:v>
                </c:pt>
                <c:pt idx="129">
                  <c:v>2.35</c:v>
                </c:pt>
                <c:pt idx="130">
                  <c:v>2.4700000000000002</c:v>
                </c:pt>
                <c:pt idx="131">
                  <c:v>2.5499999999999998</c:v>
                </c:pt>
                <c:pt idx="132">
                  <c:v>3.15</c:v>
                </c:pt>
                <c:pt idx="133">
                  <c:v>3.35</c:v>
                </c:pt>
                <c:pt idx="134">
                  <c:v>3.35</c:v>
                </c:pt>
                <c:pt idx="135">
                  <c:v>3.43</c:v>
                </c:pt>
                <c:pt idx="136">
                  <c:v>3.43</c:v>
                </c:pt>
                <c:pt idx="137">
                  <c:v>3.63</c:v>
                </c:pt>
                <c:pt idx="138">
                  <c:v>3.73</c:v>
                </c:pt>
                <c:pt idx="139">
                  <c:v>4.99</c:v>
                </c:pt>
                <c:pt idx="140">
                  <c:v>5.43</c:v>
                </c:pt>
                <c:pt idx="141">
                  <c:v>5.55</c:v>
                </c:pt>
                <c:pt idx="142">
                  <c:v>5.65</c:v>
                </c:pt>
                <c:pt idx="143">
                  <c:v>5.7</c:v>
                </c:pt>
                <c:pt idx="144">
                  <c:v>5.8</c:v>
                </c:pt>
                <c:pt idx="145">
                  <c:v>6.3</c:v>
                </c:pt>
                <c:pt idx="146">
                  <c:v>6.45</c:v>
                </c:pt>
                <c:pt idx="147">
                  <c:v>6.45</c:v>
                </c:pt>
                <c:pt idx="148">
                  <c:v>6.23</c:v>
                </c:pt>
                <c:pt idx="149">
                  <c:v>6.23</c:v>
                </c:pt>
                <c:pt idx="150">
                  <c:v>5.95</c:v>
                </c:pt>
                <c:pt idx="151">
                  <c:v>5.95</c:v>
                </c:pt>
                <c:pt idx="152">
                  <c:v>5.85</c:v>
                </c:pt>
                <c:pt idx="153">
                  <c:v>5.75</c:v>
                </c:pt>
                <c:pt idx="154">
                  <c:v>5.75</c:v>
                </c:pt>
                <c:pt idx="155">
                  <c:v>5.75</c:v>
                </c:pt>
                <c:pt idx="156">
                  <c:v>5.65</c:v>
                </c:pt>
                <c:pt idx="157">
                  <c:v>5.63</c:v>
                </c:pt>
                <c:pt idx="158">
                  <c:v>5.63</c:v>
                </c:pt>
                <c:pt idx="159">
                  <c:v>5.58</c:v>
                </c:pt>
                <c:pt idx="160">
                  <c:v>5.58</c:v>
                </c:pt>
                <c:pt idx="161">
                  <c:v>5.58</c:v>
                </c:pt>
                <c:pt idx="162">
                  <c:v>5.58</c:v>
                </c:pt>
                <c:pt idx="163">
                  <c:v>5.58</c:v>
                </c:pt>
                <c:pt idx="164">
                  <c:v>5.58</c:v>
                </c:pt>
                <c:pt idx="165">
                  <c:v>5.58</c:v>
                </c:pt>
                <c:pt idx="166">
                  <c:v>5.58</c:v>
                </c:pt>
                <c:pt idx="167">
                  <c:v>5.58</c:v>
                </c:pt>
                <c:pt idx="168">
                  <c:v>5.58</c:v>
                </c:pt>
                <c:pt idx="169">
                  <c:v>5.58</c:v>
                </c:pt>
                <c:pt idx="170">
                  <c:v>5.58</c:v>
                </c:pt>
                <c:pt idx="171">
                  <c:v>5.51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5.53</c:v>
                </c:pt>
                <c:pt idx="177">
                  <c:v>5.53</c:v>
                </c:pt>
                <c:pt idx="178">
                  <c:v>5.46</c:v>
                </c:pt>
                <c:pt idx="179">
                  <c:v>5.36</c:v>
                </c:pt>
                <c:pt idx="180">
                  <c:v>5.27</c:v>
                </c:pt>
                <c:pt idx="181">
                  <c:v>5.27</c:v>
                </c:pt>
                <c:pt idx="182">
                  <c:v>5.09</c:v>
                </c:pt>
                <c:pt idx="183">
                  <c:v>4.9800000000000004</c:v>
                </c:pt>
                <c:pt idx="184">
                  <c:v>4.9800000000000004</c:v>
                </c:pt>
                <c:pt idx="1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689-87BA-57AB44F312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Räntor!$C$2:$C$187</c:f>
              <c:numCache>
                <c:formatCode>0.00</c:formatCode>
                <c:ptCount val="18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2.08</c:v>
                </c:pt>
                <c:pt idx="5">
                  <c:v>2.08</c:v>
                </c:pt>
                <c:pt idx="6">
                  <c:v>2.08</c:v>
                </c:pt>
                <c:pt idx="7">
                  <c:v>2.0499999999999998</c:v>
                </c:pt>
                <c:pt idx="8">
                  <c:v>2.09</c:v>
                </c:pt>
                <c:pt idx="9">
                  <c:v>2.09</c:v>
                </c:pt>
                <c:pt idx="10">
                  <c:v>2.09</c:v>
                </c:pt>
                <c:pt idx="11">
                  <c:v>2.15</c:v>
                </c:pt>
                <c:pt idx="12">
                  <c:v>2.15</c:v>
                </c:pt>
                <c:pt idx="13">
                  <c:v>2.25</c:v>
                </c:pt>
                <c:pt idx="14">
                  <c:v>2.25</c:v>
                </c:pt>
                <c:pt idx="15">
                  <c:v>2.25</c:v>
                </c:pt>
                <c:pt idx="16">
                  <c:v>2.35</c:v>
                </c:pt>
                <c:pt idx="17">
                  <c:v>2.4900000000000002</c:v>
                </c:pt>
                <c:pt idx="18">
                  <c:v>2.5299999999999998</c:v>
                </c:pt>
                <c:pt idx="19">
                  <c:v>2.68</c:v>
                </c:pt>
                <c:pt idx="20">
                  <c:v>2.68</c:v>
                </c:pt>
                <c:pt idx="21">
                  <c:v>2.73</c:v>
                </c:pt>
                <c:pt idx="22">
                  <c:v>2.73</c:v>
                </c:pt>
                <c:pt idx="23">
                  <c:v>2.81</c:v>
                </c:pt>
                <c:pt idx="24">
                  <c:v>2.96</c:v>
                </c:pt>
                <c:pt idx="25">
                  <c:v>2.96</c:v>
                </c:pt>
                <c:pt idx="26">
                  <c:v>3.31</c:v>
                </c:pt>
                <c:pt idx="27">
                  <c:v>3.06</c:v>
                </c:pt>
                <c:pt idx="28">
                  <c:v>3.06</c:v>
                </c:pt>
                <c:pt idx="29">
                  <c:v>3.11</c:v>
                </c:pt>
                <c:pt idx="30">
                  <c:v>3.15</c:v>
                </c:pt>
                <c:pt idx="31">
                  <c:v>3.15</c:v>
                </c:pt>
                <c:pt idx="32">
                  <c:v>3.07</c:v>
                </c:pt>
                <c:pt idx="33">
                  <c:v>3.07</c:v>
                </c:pt>
                <c:pt idx="34">
                  <c:v>2.97</c:v>
                </c:pt>
                <c:pt idx="35">
                  <c:v>3.02</c:v>
                </c:pt>
                <c:pt idx="36">
                  <c:v>2.92</c:v>
                </c:pt>
                <c:pt idx="37">
                  <c:v>2.95</c:v>
                </c:pt>
                <c:pt idx="38">
                  <c:v>2.99</c:v>
                </c:pt>
                <c:pt idx="39">
                  <c:v>3.07</c:v>
                </c:pt>
                <c:pt idx="40">
                  <c:v>3.09</c:v>
                </c:pt>
                <c:pt idx="41">
                  <c:v>3.06</c:v>
                </c:pt>
                <c:pt idx="42">
                  <c:v>3.06</c:v>
                </c:pt>
                <c:pt idx="43">
                  <c:v>3.1</c:v>
                </c:pt>
                <c:pt idx="44">
                  <c:v>3.1</c:v>
                </c:pt>
                <c:pt idx="45">
                  <c:v>3.15</c:v>
                </c:pt>
                <c:pt idx="46">
                  <c:v>3.23</c:v>
                </c:pt>
                <c:pt idx="47">
                  <c:v>3.28</c:v>
                </c:pt>
                <c:pt idx="48">
                  <c:v>3.28</c:v>
                </c:pt>
                <c:pt idx="49">
                  <c:v>3.43</c:v>
                </c:pt>
                <c:pt idx="50">
                  <c:v>3.57</c:v>
                </c:pt>
                <c:pt idx="51">
                  <c:v>3.7</c:v>
                </c:pt>
                <c:pt idx="52">
                  <c:v>3.55</c:v>
                </c:pt>
                <c:pt idx="53">
                  <c:v>3.65</c:v>
                </c:pt>
                <c:pt idx="54">
                  <c:v>3.78</c:v>
                </c:pt>
                <c:pt idx="55">
                  <c:v>3.68</c:v>
                </c:pt>
                <c:pt idx="56">
                  <c:v>3.75</c:v>
                </c:pt>
                <c:pt idx="57">
                  <c:v>3.8</c:v>
                </c:pt>
                <c:pt idx="58">
                  <c:v>3.9</c:v>
                </c:pt>
                <c:pt idx="59">
                  <c:v>3.9</c:v>
                </c:pt>
                <c:pt idx="60">
                  <c:v>3.85</c:v>
                </c:pt>
                <c:pt idx="61">
                  <c:v>3.9</c:v>
                </c:pt>
                <c:pt idx="62">
                  <c:v>3.95</c:v>
                </c:pt>
                <c:pt idx="63">
                  <c:v>4.05</c:v>
                </c:pt>
                <c:pt idx="64">
                  <c:v>4.3899999999999997</c:v>
                </c:pt>
                <c:pt idx="65">
                  <c:v>4.1399999999999997</c:v>
                </c:pt>
                <c:pt idx="66">
                  <c:v>4.09</c:v>
                </c:pt>
                <c:pt idx="67">
                  <c:v>4.09</c:v>
                </c:pt>
                <c:pt idx="68">
                  <c:v>4.09</c:v>
                </c:pt>
                <c:pt idx="69">
                  <c:v>4.4400000000000004</c:v>
                </c:pt>
                <c:pt idx="70">
                  <c:v>4.4400000000000004</c:v>
                </c:pt>
                <c:pt idx="71">
                  <c:v>4.3899999999999997</c:v>
                </c:pt>
                <c:pt idx="72">
                  <c:v>4.3899999999999997</c:v>
                </c:pt>
                <c:pt idx="73">
                  <c:v>4.3899999999999997</c:v>
                </c:pt>
                <c:pt idx="74">
                  <c:v>4.3899999999999997</c:v>
                </c:pt>
                <c:pt idx="75">
                  <c:v>4.3899999999999997</c:v>
                </c:pt>
                <c:pt idx="76">
                  <c:v>4.3099999999999996</c:v>
                </c:pt>
                <c:pt idx="77">
                  <c:v>4.3099999999999996</c:v>
                </c:pt>
                <c:pt idx="78">
                  <c:v>4.22</c:v>
                </c:pt>
                <c:pt idx="79">
                  <c:v>4.17</c:v>
                </c:pt>
                <c:pt idx="80">
                  <c:v>4.17</c:v>
                </c:pt>
                <c:pt idx="81">
                  <c:v>4.09</c:v>
                </c:pt>
                <c:pt idx="82">
                  <c:v>4.04</c:v>
                </c:pt>
                <c:pt idx="83">
                  <c:v>3.98</c:v>
                </c:pt>
                <c:pt idx="84">
                  <c:v>3.93</c:v>
                </c:pt>
                <c:pt idx="85">
                  <c:v>3.89</c:v>
                </c:pt>
                <c:pt idx="86">
                  <c:v>3.79</c:v>
                </c:pt>
                <c:pt idx="87">
                  <c:v>3.72</c:v>
                </c:pt>
                <c:pt idx="88">
                  <c:v>3.72</c:v>
                </c:pt>
                <c:pt idx="89">
                  <c:v>3.67</c:v>
                </c:pt>
                <c:pt idx="90">
                  <c:v>3.57</c:v>
                </c:pt>
                <c:pt idx="91">
                  <c:v>3.52</c:v>
                </c:pt>
                <c:pt idx="92">
                  <c:v>3.4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3.2</c:v>
                </c:pt>
                <c:pt idx="98">
                  <c:v>3.05</c:v>
                </c:pt>
                <c:pt idx="99">
                  <c:v>2.95</c:v>
                </c:pt>
                <c:pt idx="100">
                  <c:v>2.84</c:v>
                </c:pt>
                <c:pt idx="101">
                  <c:v>2.79</c:v>
                </c:pt>
                <c:pt idx="102">
                  <c:v>2.83</c:v>
                </c:pt>
                <c:pt idx="103">
                  <c:v>2.9</c:v>
                </c:pt>
                <c:pt idx="104">
                  <c:v>2.82</c:v>
                </c:pt>
                <c:pt idx="105">
                  <c:v>2.69</c:v>
                </c:pt>
                <c:pt idx="106">
                  <c:v>2.69</c:v>
                </c:pt>
                <c:pt idx="107">
                  <c:v>2.62</c:v>
                </c:pt>
                <c:pt idx="108">
                  <c:v>2.62</c:v>
                </c:pt>
                <c:pt idx="109">
                  <c:v>2.62</c:v>
                </c:pt>
                <c:pt idx="110">
                  <c:v>2.64</c:v>
                </c:pt>
                <c:pt idx="111">
                  <c:v>2.58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2.5</c:v>
                </c:pt>
                <c:pt idx="115">
                  <c:v>2.62</c:v>
                </c:pt>
                <c:pt idx="116">
                  <c:v>2.5499999999999998</c:v>
                </c:pt>
                <c:pt idx="117">
                  <c:v>2.5499999999999998</c:v>
                </c:pt>
                <c:pt idx="118">
                  <c:v>2.5499999999999998</c:v>
                </c:pt>
                <c:pt idx="119">
                  <c:v>2.65</c:v>
                </c:pt>
                <c:pt idx="120">
                  <c:v>2.8</c:v>
                </c:pt>
                <c:pt idx="121">
                  <c:v>3.1</c:v>
                </c:pt>
                <c:pt idx="122">
                  <c:v>2.9</c:v>
                </c:pt>
                <c:pt idx="123">
                  <c:v>2.85</c:v>
                </c:pt>
                <c:pt idx="124">
                  <c:v>2.8</c:v>
                </c:pt>
                <c:pt idx="125">
                  <c:v>2.73</c:v>
                </c:pt>
                <c:pt idx="126">
                  <c:v>2.83</c:v>
                </c:pt>
                <c:pt idx="127">
                  <c:v>2.83</c:v>
                </c:pt>
                <c:pt idx="128">
                  <c:v>2.83</c:v>
                </c:pt>
                <c:pt idx="129">
                  <c:v>2.88</c:v>
                </c:pt>
                <c:pt idx="130">
                  <c:v>2.93</c:v>
                </c:pt>
                <c:pt idx="131">
                  <c:v>3.45</c:v>
                </c:pt>
                <c:pt idx="132">
                  <c:v>3.45</c:v>
                </c:pt>
                <c:pt idx="133">
                  <c:v>3.55</c:v>
                </c:pt>
                <c:pt idx="134">
                  <c:v>3.65</c:v>
                </c:pt>
                <c:pt idx="135">
                  <c:v>3.73</c:v>
                </c:pt>
                <c:pt idx="136">
                  <c:v>3.93</c:v>
                </c:pt>
                <c:pt idx="137">
                  <c:v>4.08</c:v>
                </c:pt>
                <c:pt idx="138">
                  <c:v>4.08</c:v>
                </c:pt>
                <c:pt idx="139">
                  <c:v>4.28</c:v>
                </c:pt>
                <c:pt idx="140">
                  <c:v>4.58</c:v>
                </c:pt>
                <c:pt idx="141">
                  <c:v>4.75</c:v>
                </c:pt>
                <c:pt idx="142">
                  <c:v>4.95</c:v>
                </c:pt>
                <c:pt idx="143">
                  <c:v>5.2</c:v>
                </c:pt>
                <c:pt idx="144">
                  <c:v>5.2</c:v>
                </c:pt>
                <c:pt idx="145">
                  <c:v>5.65</c:v>
                </c:pt>
                <c:pt idx="146">
                  <c:v>5.65</c:v>
                </c:pt>
                <c:pt idx="147">
                  <c:v>6.19</c:v>
                </c:pt>
                <c:pt idx="148">
                  <c:v>6.19</c:v>
                </c:pt>
                <c:pt idx="149">
                  <c:v>6.14</c:v>
                </c:pt>
                <c:pt idx="150">
                  <c:v>5.94</c:v>
                </c:pt>
                <c:pt idx="151">
                  <c:v>5.94</c:v>
                </c:pt>
                <c:pt idx="152">
                  <c:v>5.94</c:v>
                </c:pt>
                <c:pt idx="153">
                  <c:v>5.94</c:v>
                </c:pt>
                <c:pt idx="154">
                  <c:v>6.04</c:v>
                </c:pt>
                <c:pt idx="155">
                  <c:v>6.24</c:v>
                </c:pt>
                <c:pt idx="156">
                  <c:v>6.24</c:v>
                </c:pt>
                <c:pt idx="157">
                  <c:v>6.12</c:v>
                </c:pt>
                <c:pt idx="158">
                  <c:v>6.02</c:v>
                </c:pt>
                <c:pt idx="159">
                  <c:v>6.12</c:v>
                </c:pt>
                <c:pt idx="160">
                  <c:v>6.21</c:v>
                </c:pt>
                <c:pt idx="161">
                  <c:v>6.16</c:v>
                </c:pt>
                <c:pt idx="162">
                  <c:v>6.08</c:v>
                </c:pt>
                <c:pt idx="163">
                  <c:v>6.08</c:v>
                </c:pt>
                <c:pt idx="164">
                  <c:v>5.94</c:v>
                </c:pt>
                <c:pt idx="165">
                  <c:v>5.74</c:v>
                </c:pt>
                <c:pt idx="166">
                  <c:v>5.7</c:v>
                </c:pt>
                <c:pt idx="167">
                  <c:v>5.65</c:v>
                </c:pt>
                <c:pt idx="168">
                  <c:v>5.6</c:v>
                </c:pt>
                <c:pt idx="169">
                  <c:v>5.53</c:v>
                </c:pt>
                <c:pt idx="170">
                  <c:v>5.45</c:v>
                </c:pt>
                <c:pt idx="171">
                  <c:v>5.4</c:v>
                </c:pt>
                <c:pt idx="172">
                  <c:v>5.22</c:v>
                </c:pt>
                <c:pt idx="173">
                  <c:v>5.26</c:v>
                </c:pt>
                <c:pt idx="174">
                  <c:v>5.21</c:v>
                </c:pt>
                <c:pt idx="175">
                  <c:v>5.15</c:v>
                </c:pt>
                <c:pt idx="176">
                  <c:v>5.15</c:v>
                </c:pt>
                <c:pt idx="177">
                  <c:v>5.0199999999999996</c:v>
                </c:pt>
                <c:pt idx="178">
                  <c:v>5.09</c:v>
                </c:pt>
                <c:pt idx="179">
                  <c:v>4.99</c:v>
                </c:pt>
                <c:pt idx="180">
                  <c:v>4.99</c:v>
                </c:pt>
                <c:pt idx="181">
                  <c:v>5.15</c:v>
                </c:pt>
                <c:pt idx="182">
                  <c:v>4.9400000000000004</c:v>
                </c:pt>
                <c:pt idx="183">
                  <c:v>4.9400000000000004</c:v>
                </c:pt>
                <c:pt idx="184">
                  <c:v>4.99</c:v>
                </c:pt>
                <c:pt idx="185">
                  <c:v>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689-87BA-57AB44F312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Räntor!$D$2:$D$187</c:f>
              <c:numCache>
                <c:formatCode>0.00</c:formatCode>
                <c:ptCount val="186"/>
                <c:pt idx="0">
                  <c:v>2.4500000000000002</c:v>
                </c:pt>
                <c:pt idx="1">
                  <c:v>2.4500000000000002</c:v>
                </c:pt>
                <c:pt idx="2">
                  <c:v>2.35</c:v>
                </c:pt>
                <c:pt idx="3">
                  <c:v>2.2999999999999998</c:v>
                </c:pt>
                <c:pt idx="4">
                  <c:v>2.4500000000000002</c:v>
                </c:pt>
                <c:pt idx="5">
                  <c:v>2.42</c:v>
                </c:pt>
                <c:pt idx="6">
                  <c:v>2.4</c:v>
                </c:pt>
                <c:pt idx="7">
                  <c:v>2.35</c:v>
                </c:pt>
                <c:pt idx="8">
                  <c:v>2.4700000000000002</c:v>
                </c:pt>
                <c:pt idx="9">
                  <c:v>2.3199999999999998</c:v>
                </c:pt>
                <c:pt idx="10">
                  <c:v>2.3199999999999998</c:v>
                </c:pt>
                <c:pt idx="11">
                  <c:v>2.4700000000000002</c:v>
                </c:pt>
                <c:pt idx="12">
                  <c:v>2.5299999999999998</c:v>
                </c:pt>
                <c:pt idx="13">
                  <c:v>2.63</c:v>
                </c:pt>
                <c:pt idx="14">
                  <c:v>2.73</c:v>
                </c:pt>
                <c:pt idx="15">
                  <c:v>2.79</c:v>
                </c:pt>
                <c:pt idx="16">
                  <c:v>2.89</c:v>
                </c:pt>
                <c:pt idx="17">
                  <c:v>3.09</c:v>
                </c:pt>
                <c:pt idx="18">
                  <c:v>3.09</c:v>
                </c:pt>
                <c:pt idx="19">
                  <c:v>3.24</c:v>
                </c:pt>
                <c:pt idx="20">
                  <c:v>3.24</c:v>
                </c:pt>
                <c:pt idx="21">
                  <c:v>3.44</c:v>
                </c:pt>
                <c:pt idx="22">
                  <c:v>3.54</c:v>
                </c:pt>
                <c:pt idx="23">
                  <c:v>3.56</c:v>
                </c:pt>
                <c:pt idx="24">
                  <c:v>3.64</c:v>
                </c:pt>
                <c:pt idx="25">
                  <c:v>3.64</c:v>
                </c:pt>
                <c:pt idx="26">
                  <c:v>3.99</c:v>
                </c:pt>
                <c:pt idx="27">
                  <c:v>3.74</c:v>
                </c:pt>
                <c:pt idx="28">
                  <c:v>3.74</c:v>
                </c:pt>
                <c:pt idx="29">
                  <c:v>3.79</c:v>
                </c:pt>
                <c:pt idx="30">
                  <c:v>3.79</c:v>
                </c:pt>
                <c:pt idx="31">
                  <c:v>3.73</c:v>
                </c:pt>
                <c:pt idx="32">
                  <c:v>3.65</c:v>
                </c:pt>
                <c:pt idx="33">
                  <c:v>3.6</c:v>
                </c:pt>
                <c:pt idx="34">
                  <c:v>3.5</c:v>
                </c:pt>
                <c:pt idx="35">
                  <c:v>3.55</c:v>
                </c:pt>
                <c:pt idx="36">
                  <c:v>3.22</c:v>
                </c:pt>
                <c:pt idx="37">
                  <c:v>3.27</c:v>
                </c:pt>
                <c:pt idx="38">
                  <c:v>3.31</c:v>
                </c:pt>
                <c:pt idx="39">
                  <c:v>3.48</c:v>
                </c:pt>
                <c:pt idx="40">
                  <c:v>3.5</c:v>
                </c:pt>
                <c:pt idx="41">
                  <c:v>3.33</c:v>
                </c:pt>
                <c:pt idx="42">
                  <c:v>3.33</c:v>
                </c:pt>
                <c:pt idx="43">
                  <c:v>3.33</c:v>
                </c:pt>
                <c:pt idx="44">
                  <c:v>3.33</c:v>
                </c:pt>
                <c:pt idx="45">
                  <c:v>3.38</c:v>
                </c:pt>
                <c:pt idx="46">
                  <c:v>3.45</c:v>
                </c:pt>
                <c:pt idx="47">
                  <c:v>3.45</c:v>
                </c:pt>
                <c:pt idx="48">
                  <c:v>3.55</c:v>
                </c:pt>
                <c:pt idx="49">
                  <c:v>3.65</c:v>
                </c:pt>
                <c:pt idx="50">
                  <c:v>3.7</c:v>
                </c:pt>
                <c:pt idx="51">
                  <c:v>3.77</c:v>
                </c:pt>
                <c:pt idx="52">
                  <c:v>3.69</c:v>
                </c:pt>
                <c:pt idx="53">
                  <c:v>3.79</c:v>
                </c:pt>
                <c:pt idx="54">
                  <c:v>3.94</c:v>
                </c:pt>
                <c:pt idx="55">
                  <c:v>3.89</c:v>
                </c:pt>
                <c:pt idx="56">
                  <c:v>3.99</c:v>
                </c:pt>
                <c:pt idx="57">
                  <c:v>4.1399999999999997</c:v>
                </c:pt>
                <c:pt idx="58">
                  <c:v>4.24</c:v>
                </c:pt>
                <c:pt idx="59">
                  <c:v>4.24</c:v>
                </c:pt>
                <c:pt idx="60">
                  <c:v>4.09</c:v>
                </c:pt>
                <c:pt idx="61">
                  <c:v>4.09</c:v>
                </c:pt>
                <c:pt idx="62">
                  <c:v>4.34</c:v>
                </c:pt>
                <c:pt idx="63">
                  <c:v>4.54</c:v>
                </c:pt>
                <c:pt idx="64">
                  <c:v>4.84</c:v>
                </c:pt>
                <c:pt idx="65">
                  <c:v>4.59</c:v>
                </c:pt>
                <c:pt idx="66">
                  <c:v>4.4400000000000004</c:v>
                </c:pt>
                <c:pt idx="67">
                  <c:v>4.3899999999999997</c:v>
                </c:pt>
                <c:pt idx="68">
                  <c:v>4.3899999999999997</c:v>
                </c:pt>
                <c:pt idx="69">
                  <c:v>4.99</c:v>
                </c:pt>
                <c:pt idx="70">
                  <c:v>4.99</c:v>
                </c:pt>
                <c:pt idx="71">
                  <c:v>4.99</c:v>
                </c:pt>
                <c:pt idx="72">
                  <c:v>5.29</c:v>
                </c:pt>
                <c:pt idx="73">
                  <c:v>5.29</c:v>
                </c:pt>
                <c:pt idx="74">
                  <c:v>5.29</c:v>
                </c:pt>
                <c:pt idx="75">
                  <c:v>5.29</c:v>
                </c:pt>
                <c:pt idx="76">
                  <c:v>5.29</c:v>
                </c:pt>
                <c:pt idx="77">
                  <c:v>5.29</c:v>
                </c:pt>
                <c:pt idx="78">
                  <c:v>5.24</c:v>
                </c:pt>
                <c:pt idx="79">
                  <c:v>5.24</c:v>
                </c:pt>
                <c:pt idx="80">
                  <c:v>5.29</c:v>
                </c:pt>
                <c:pt idx="81">
                  <c:v>5.19</c:v>
                </c:pt>
                <c:pt idx="82">
                  <c:v>5.09</c:v>
                </c:pt>
                <c:pt idx="83">
                  <c:v>5.05</c:v>
                </c:pt>
                <c:pt idx="84">
                  <c:v>4.99</c:v>
                </c:pt>
                <c:pt idx="85">
                  <c:v>4.8899999999999997</c:v>
                </c:pt>
                <c:pt idx="86">
                  <c:v>4.83</c:v>
                </c:pt>
                <c:pt idx="87">
                  <c:v>4.83</c:v>
                </c:pt>
                <c:pt idx="88">
                  <c:v>4.83</c:v>
                </c:pt>
                <c:pt idx="89">
                  <c:v>4.7300000000000004</c:v>
                </c:pt>
                <c:pt idx="90">
                  <c:v>4.62</c:v>
                </c:pt>
                <c:pt idx="91">
                  <c:v>4.5199999999999996</c:v>
                </c:pt>
                <c:pt idx="92">
                  <c:v>4.3600000000000003</c:v>
                </c:pt>
                <c:pt idx="93">
                  <c:v>4.22</c:v>
                </c:pt>
                <c:pt idx="94">
                  <c:v>4.28</c:v>
                </c:pt>
                <c:pt idx="95">
                  <c:v>4.16</c:v>
                </c:pt>
                <c:pt idx="96">
                  <c:v>4.0199999999999996</c:v>
                </c:pt>
                <c:pt idx="97">
                  <c:v>3.99</c:v>
                </c:pt>
                <c:pt idx="98">
                  <c:v>3.92</c:v>
                </c:pt>
                <c:pt idx="99">
                  <c:v>3.89</c:v>
                </c:pt>
                <c:pt idx="100">
                  <c:v>3.79</c:v>
                </c:pt>
                <c:pt idx="101">
                  <c:v>3.72</c:v>
                </c:pt>
                <c:pt idx="102">
                  <c:v>3.89</c:v>
                </c:pt>
                <c:pt idx="103">
                  <c:v>3.99</c:v>
                </c:pt>
                <c:pt idx="104">
                  <c:v>3.99</c:v>
                </c:pt>
                <c:pt idx="105">
                  <c:v>3.87</c:v>
                </c:pt>
                <c:pt idx="106">
                  <c:v>3.87</c:v>
                </c:pt>
                <c:pt idx="107">
                  <c:v>3.87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4.2300000000000004</c:v>
                </c:pt>
                <c:pt idx="111">
                  <c:v>4.2300000000000004</c:v>
                </c:pt>
                <c:pt idx="112">
                  <c:v>4.2300000000000004</c:v>
                </c:pt>
                <c:pt idx="113">
                  <c:v>4.1500000000000004</c:v>
                </c:pt>
                <c:pt idx="114">
                  <c:v>4.25</c:v>
                </c:pt>
                <c:pt idx="115">
                  <c:v>4.25</c:v>
                </c:pt>
                <c:pt idx="116">
                  <c:v>4.25</c:v>
                </c:pt>
                <c:pt idx="117">
                  <c:v>4.25</c:v>
                </c:pt>
                <c:pt idx="118">
                  <c:v>4.45</c:v>
                </c:pt>
                <c:pt idx="119">
                  <c:v>4.5</c:v>
                </c:pt>
                <c:pt idx="120">
                  <c:v>4.6500000000000004</c:v>
                </c:pt>
                <c:pt idx="121">
                  <c:v>4.8499999999999996</c:v>
                </c:pt>
                <c:pt idx="122">
                  <c:v>4.7</c:v>
                </c:pt>
                <c:pt idx="123">
                  <c:v>4.55</c:v>
                </c:pt>
                <c:pt idx="124">
                  <c:v>4.4000000000000004</c:v>
                </c:pt>
                <c:pt idx="125">
                  <c:v>4.1500000000000004</c:v>
                </c:pt>
                <c:pt idx="126">
                  <c:v>4.4000000000000004</c:v>
                </c:pt>
                <c:pt idx="127">
                  <c:v>4.26</c:v>
                </c:pt>
                <c:pt idx="128">
                  <c:v>4.26</c:v>
                </c:pt>
                <c:pt idx="129">
                  <c:v>4.34</c:v>
                </c:pt>
                <c:pt idx="130">
                  <c:v>4.34</c:v>
                </c:pt>
                <c:pt idx="131">
                  <c:v>4.4400000000000004</c:v>
                </c:pt>
                <c:pt idx="132">
                  <c:v>4.4400000000000004</c:v>
                </c:pt>
                <c:pt idx="133">
                  <c:v>4.29</c:v>
                </c:pt>
                <c:pt idx="134">
                  <c:v>4.34</c:v>
                </c:pt>
                <c:pt idx="135">
                  <c:v>4.34</c:v>
                </c:pt>
                <c:pt idx="136">
                  <c:v>4.4400000000000004</c:v>
                </c:pt>
                <c:pt idx="137">
                  <c:v>4.59</c:v>
                </c:pt>
                <c:pt idx="138">
                  <c:v>4.59</c:v>
                </c:pt>
                <c:pt idx="139">
                  <c:v>4.79</c:v>
                </c:pt>
                <c:pt idx="140">
                  <c:v>4.99</c:v>
                </c:pt>
                <c:pt idx="141">
                  <c:v>5.2</c:v>
                </c:pt>
                <c:pt idx="142">
                  <c:v>5.35</c:v>
                </c:pt>
                <c:pt idx="143">
                  <c:v>5.4</c:v>
                </c:pt>
                <c:pt idx="144">
                  <c:v>5.4</c:v>
                </c:pt>
                <c:pt idx="145">
                  <c:v>5.9</c:v>
                </c:pt>
                <c:pt idx="146">
                  <c:v>5.9</c:v>
                </c:pt>
                <c:pt idx="147">
                  <c:v>6.3</c:v>
                </c:pt>
                <c:pt idx="148">
                  <c:v>6.3</c:v>
                </c:pt>
                <c:pt idx="149">
                  <c:v>6.25</c:v>
                </c:pt>
                <c:pt idx="150">
                  <c:v>6.1</c:v>
                </c:pt>
                <c:pt idx="151">
                  <c:v>6.2</c:v>
                </c:pt>
                <c:pt idx="152">
                  <c:v>6.2</c:v>
                </c:pt>
                <c:pt idx="153">
                  <c:v>6.1</c:v>
                </c:pt>
                <c:pt idx="154">
                  <c:v>6.26</c:v>
                </c:pt>
                <c:pt idx="155">
                  <c:v>6.48</c:v>
                </c:pt>
                <c:pt idx="156">
                  <c:v>6.48</c:v>
                </c:pt>
                <c:pt idx="157">
                  <c:v>6.33</c:v>
                </c:pt>
                <c:pt idx="158">
                  <c:v>6.23</c:v>
                </c:pt>
                <c:pt idx="159">
                  <c:v>6.29</c:v>
                </c:pt>
                <c:pt idx="160">
                  <c:v>6.36</c:v>
                </c:pt>
                <c:pt idx="161">
                  <c:v>6.32</c:v>
                </c:pt>
                <c:pt idx="162">
                  <c:v>6.2</c:v>
                </c:pt>
                <c:pt idx="163">
                  <c:v>6.15</c:v>
                </c:pt>
                <c:pt idx="164">
                  <c:v>6.01</c:v>
                </c:pt>
                <c:pt idx="165">
                  <c:v>5.89</c:v>
                </c:pt>
                <c:pt idx="166">
                  <c:v>5.82</c:v>
                </c:pt>
                <c:pt idx="167">
                  <c:v>5.77</c:v>
                </c:pt>
                <c:pt idx="168">
                  <c:v>5.69</c:v>
                </c:pt>
                <c:pt idx="169">
                  <c:v>5.69</c:v>
                </c:pt>
                <c:pt idx="170">
                  <c:v>5.62</c:v>
                </c:pt>
                <c:pt idx="171">
                  <c:v>5.62</c:v>
                </c:pt>
                <c:pt idx="172">
                  <c:v>5.42</c:v>
                </c:pt>
                <c:pt idx="173">
                  <c:v>5.57</c:v>
                </c:pt>
                <c:pt idx="174">
                  <c:v>5.45</c:v>
                </c:pt>
                <c:pt idx="175">
                  <c:v>5.35</c:v>
                </c:pt>
                <c:pt idx="176">
                  <c:v>5.35</c:v>
                </c:pt>
                <c:pt idx="177">
                  <c:v>5.22</c:v>
                </c:pt>
                <c:pt idx="178">
                  <c:v>5.22</c:v>
                </c:pt>
                <c:pt idx="179">
                  <c:v>5.19</c:v>
                </c:pt>
                <c:pt idx="180">
                  <c:v>5.19</c:v>
                </c:pt>
                <c:pt idx="181">
                  <c:v>5.23</c:v>
                </c:pt>
                <c:pt idx="182">
                  <c:v>5.13</c:v>
                </c:pt>
                <c:pt idx="183">
                  <c:v>5.13</c:v>
                </c:pt>
                <c:pt idx="184">
                  <c:v>5.18</c:v>
                </c:pt>
                <c:pt idx="185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8-4689-87BA-57AB44F312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Räntor!$A$2:$A$187</c:f>
              <c:numCache>
                <c:formatCode>m/d/yyyy</c:formatCode>
                <c:ptCount val="186"/>
                <c:pt idx="0">
                  <c:v>43262</c:v>
                </c:pt>
                <c:pt idx="1">
                  <c:v>43143</c:v>
                </c:pt>
                <c:pt idx="2">
                  <c:v>43014</c:v>
                </c:pt>
                <c:pt idx="3">
                  <c:v>42923</c:v>
                </c:pt>
                <c:pt idx="4">
                  <c:v>42828</c:v>
                </c:pt>
                <c:pt idx="5">
                  <c:v>42720</c:v>
                </c:pt>
                <c:pt idx="6">
                  <c:v>42516</c:v>
                </c:pt>
                <c:pt idx="7">
                  <c:v>42236</c:v>
                </c:pt>
                <c:pt idx="8">
                  <c:v>42173</c:v>
                </c:pt>
                <c:pt idx="9">
                  <c:v>42158</c:v>
                </c:pt>
                <c:pt idx="10">
                  <c:v>42087</c:v>
                </c:pt>
                <c:pt idx="11">
                  <c:v>42061</c:v>
                </c:pt>
                <c:pt idx="12">
                  <c:v>42054</c:v>
                </c:pt>
                <c:pt idx="13">
                  <c:v>42041</c:v>
                </c:pt>
                <c:pt idx="14">
                  <c:v>41967</c:v>
                </c:pt>
                <c:pt idx="15">
                  <c:v>41942</c:v>
                </c:pt>
                <c:pt idx="16">
                  <c:v>41932</c:v>
                </c:pt>
                <c:pt idx="17">
                  <c:v>41877</c:v>
                </c:pt>
                <c:pt idx="18">
                  <c:v>41827</c:v>
                </c:pt>
                <c:pt idx="19">
                  <c:v>41824</c:v>
                </c:pt>
                <c:pt idx="20">
                  <c:v>41803</c:v>
                </c:pt>
                <c:pt idx="21">
                  <c:v>41778</c:v>
                </c:pt>
                <c:pt idx="22">
                  <c:v>41745</c:v>
                </c:pt>
                <c:pt idx="23">
                  <c:v>41628</c:v>
                </c:pt>
                <c:pt idx="24">
                  <c:v>41626</c:v>
                </c:pt>
                <c:pt idx="25">
                  <c:v>41599</c:v>
                </c:pt>
                <c:pt idx="26">
                  <c:v>41593</c:v>
                </c:pt>
                <c:pt idx="27">
                  <c:v>41591</c:v>
                </c:pt>
                <c:pt idx="28">
                  <c:v>41579</c:v>
                </c:pt>
                <c:pt idx="29">
                  <c:v>41563</c:v>
                </c:pt>
                <c:pt idx="30">
                  <c:v>41533</c:v>
                </c:pt>
                <c:pt idx="31">
                  <c:v>41521</c:v>
                </c:pt>
                <c:pt idx="32">
                  <c:v>41513</c:v>
                </c:pt>
                <c:pt idx="33">
                  <c:v>41509</c:v>
                </c:pt>
                <c:pt idx="34">
                  <c:v>41467</c:v>
                </c:pt>
                <c:pt idx="35">
                  <c:v>41451</c:v>
                </c:pt>
                <c:pt idx="36">
                  <c:v>41417</c:v>
                </c:pt>
                <c:pt idx="37">
                  <c:v>41394</c:v>
                </c:pt>
                <c:pt idx="38">
                  <c:v>41386</c:v>
                </c:pt>
                <c:pt idx="39">
                  <c:v>41347</c:v>
                </c:pt>
                <c:pt idx="40">
                  <c:v>41295</c:v>
                </c:pt>
                <c:pt idx="41">
                  <c:v>41285</c:v>
                </c:pt>
                <c:pt idx="42">
                  <c:v>41264</c:v>
                </c:pt>
                <c:pt idx="43">
                  <c:v>41262</c:v>
                </c:pt>
                <c:pt idx="44">
                  <c:v>41234</c:v>
                </c:pt>
                <c:pt idx="45">
                  <c:v>41226</c:v>
                </c:pt>
                <c:pt idx="46">
                  <c:v>41206</c:v>
                </c:pt>
                <c:pt idx="47">
                  <c:v>41193</c:v>
                </c:pt>
                <c:pt idx="48">
                  <c:v>41187</c:v>
                </c:pt>
                <c:pt idx="49">
                  <c:v>41162</c:v>
                </c:pt>
                <c:pt idx="50">
                  <c:v>41152</c:v>
                </c:pt>
                <c:pt idx="51">
                  <c:v>41124</c:v>
                </c:pt>
                <c:pt idx="52">
                  <c:v>41116</c:v>
                </c:pt>
                <c:pt idx="53">
                  <c:v>41103</c:v>
                </c:pt>
                <c:pt idx="54">
                  <c:v>41075</c:v>
                </c:pt>
                <c:pt idx="55">
                  <c:v>41060</c:v>
                </c:pt>
                <c:pt idx="56">
                  <c:v>41052</c:v>
                </c:pt>
                <c:pt idx="57">
                  <c:v>41023</c:v>
                </c:pt>
                <c:pt idx="58">
                  <c:v>41011</c:v>
                </c:pt>
                <c:pt idx="59">
                  <c:v>40988</c:v>
                </c:pt>
                <c:pt idx="60">
                  <c:v>40968</c:v>
                </c:pt>
                <c:pt idx="61">
                  <c:v>40954</c:v>
                </c:pt>
                <c:pt idx="62">
                  <c:v>40926</c:v>
                </c:pt>
                <c:pt idx="63">
                  <c:v>40905</c:v>
                </c:pt>
                <c:pt idx="64">
                  <c:v>40878</c:v>
                </c:pt>
                <c:pt idx="65">
                  <c:v>40834</c:v>
                </c:pt>
                <c:pt idx="66">
                  <c:v>40822</c:v>
                </c:pt>
                <c:pt idx="67">
                  <c:v>40780</c:v>
                </c:pt>
                <c:pt idx="68">
                  <c:v>40770</c:v>
                </c:pt>
                <c:pt idx="69">
                  <c:v>40750</c:v>
                </c:pt>
                <c:pt idx="70">
                  <c:v>40731</c:v>
                </c:pt>
                <c:pt idx="71">
                  <c:v>40695</c:v>
                </c:pt>
                <c:pt idx="72">
                  <c:v>40693</c:v>
                </c:pt>
                <c:pt idx="73">
                  <c:v>40674</c:v>
                </c:pt>
                <c:pt idx="74">
                  <c:v>40660</c:v>
                </c:pt>
                <c:pt idx="75">
                  <c:v>40632</c:v>
                </c:pt>
                <c:pt idx="76">
                  <c:v>40619</c:v>
                </c:pt>
                <c:pt idx="77">
                  <c:v>40610</c:v>
                </c:pt>
                <c:pt idx="78">
                  <c:v>40604</c:v>
                </c:pt>
                <c:pt idx="79">
                  <c:v>40597</c:v>
                </c:pt>
                <c:pt idx="80">
                  <c:v>40590</c:v>
                </c:pt>
                <c:pt idx="81">
                  <c:v>40582</c:v>
                </c:pt>
                <c:pt idx="82">
                  <c:v>40575</c:v>
                </c:pt>
                <c:pt idx="83">
                  <c:v>40570</c:v>
                </c:pt>
                <c:pt idx="84">
                  <c:v>40564</c:v>
                </c:pt>
                <c:pt idx="85">
                  <c:v>40561</c:v>
                </c:pt>
                <c:pt idx="86">
                  <c:v>40554</c:v>
                </c:pt>
                <c:pt idx="87">
                  <c:v>40535</c:v>
                </c:pt>
                <c:pt idx="88">
                  <c:v>40529</c:v>
                </c:pt>
                <c:pt idx="89">
                  <c:v>40522</c:v>
                </c:pt>
                <c:pt idx="90">
                  <c:v>40520</c:v>
                </c:pt>
                <c:pt idx="91">
                  <c:v>40514</c:v>
                </c:pt>
                <c:pt idx="92">
                  <c:v>40501</c:v>
                </c:pt>
                <c:pt idx="93">
                  <c:v>40494</c:v>
                </c:pt>
                <c:pt idx="94">
                  <c:v>40479</c:v>
                </c:pt>
                <c:pt idx="95">
                  <c:v>40476</c:v>
                </c:pt>
                <c:pt idx="96">
                  <c:v>40473</c:v>
                </c:pt>
                <c:pt idx="97">
                  <c:v>40469</c:v>
                </c:pt>
                <c:pt idx="98">
                  <c:v>40452</c:v>
                </c:pt>
                <c:pt idx="99">
                  <c:v>40436</c:v>
                </c:pt>
                <c:pt idx="100">
                  <c:v>40428</c:v>
                </c:pt>
                <c:pt idx="101">
                  <c:v>40416</c:v>
                </c:pt>
                <c:pt idx="102">
                  <c:v>40409</c:v>
                </c:pt>
                <c:pt idx="103">
                  <c:v>40387</c:v>
                </c:pt>
                <c:pt idx="104">
                  <c:v>40366</c:v>
                </c:pt>
                <c:pt idx="105">
                  <c:v>40346</c:v>
                </c:pt>
                <c:pt idx="106">
                  <c:v>40332</c:v>
                </c:pt>
                <c:pt idx="107">
                  <c:v>40326</c:v>
                </c:pt>
                <c:pt idx="108">
                  <c:v>40310</c:v>
                </c:pt>
                <c:pt idx="109">
                  <c:v>40303</c:v>
                </c:pt>
                <c:pt idx="110">
                  <c:v>40263</c:v>
                </c:pt>
                <c:pt idx="111">
                  <c:v>40224</c:v>
                </c:pt>
                <c:pt idx="112">
                  <c:v>40162</c:v>
                </c:pt>
                <c:pt idx="113">
                  <c:v>40147</c:v>
                </c:pt>
                <c:pt idx="114">
                  <c:v>40112</c:v>
                </c:pt>
                <c:pt idx="115">
                  <c:v>40100</c:v>
                </c:pt>
                <c:pt idx="116">
                  <c:v>40066</c:v>
                </c:pt>
                <c:pt idx="117">
                  <c:v>40060</c:v>
                </c:pt>
                <c:pt idx="118">
                  <c:v>40017</c:v>
                </c:pt>
                <c:pt idx="119">
                  <c:v>40007</c:v>
                </c:pt>
                <c:pt idx="120">
                  <c:v>39997</c:v>
                </c:pt>
                <c:pt idx="121">
                  <c:v>39976</c:v>
                </c:pt>
                <c:pt idx="122">
                  <c:v>39972</c:v>
                </c:pt>
                <c:pt idx="123">
                  <c:v>39960</c:v>
                </c:pt>
                <c:pt idx="124">
                  <c:v>39941</c:v>
                </c:pt>
                <c:pt idx="125">
                  <c:v>39926</c:v>
                </c:pt>
                <c:pt idx="126">
                  <c:v>39911</c:v>
                </c:pt>
                <c:pt idx="127">
                  <c:v>39898</c:v>
                </c:pt>
                <c:pt idx="128">
                  <c:v>39892</c:v>
                </c:pt>
                <c:pt idx="129">
                  <c:v>39868</c:v>
                </c:pt>
                <c:pt idx="130">
                  <c:v>39860</c:v>
                </c:pt>
                <c:pt idx="131">
                  <c:v>39856</c:v>
                </c:pt>
                <c:pt idx="132">
                  <c:v>39841</c:v>
                </c:pt>
                <c:pt idx="133">
                  <c:v>39829</c:v>
                </c:pt>
                <c:pt idx="134">
                  <c:v>39826</c:v>
                </c:pt>
                <c:pt idx="135">
                  <c:v>39812</c:v>
                </c:pt>
                <c:pt idx="136">
                  <c:v>39800</c:v>
                </c:pt>
                <c:pt idx="137">
                  <c:v>39794</c:v>
                </c:pt>
                <c:pt idx="138">
                  <c:v>39787</c:v>
                </c:pt>
                <c:pt idx="139">
                  <c:v>39786</c:v>
                </c:pt>
                <c:pt idx="140">
                  <c:v>39783</c:v>
                </c:pt>
                <c:pt idx="141">
                  <c:v>39773</c:v>
                </c:pt>
                <c:pt idx="142">
                  <c:v>39763</c:v>
                </c:pt>
                <c:pt idx="143">
                  <c:v>39757</c:v>
                </c:pt>
                <c:pt idx="144">
                  <c:v>39748</c:v>
                </c:pt>
                <c:pt idx="145">
                  <c:v>39737</c:v>
                </c:pt>
                <c:pt idx="146">
                  <c:v>39734</c:v>
                </c:pt>
                <c:pt idx="147">
                  <c:v>39727</c:v>
                </c:pt>
                <c:pt idx="148">
                  <c:v>39722</c:v>
                </c:pt>
                <c:pt idx="149">
                  <c:v>39710</c:v>
                </c:pt>
                <c:pt idx="150">
                  <c:v>39706</c:v>
                </c:pt>
                <c:pt idx="151">
                  <c:v>39701</c:v>
                </c:pt>
                <c:pt idx="152">
                  <c:v>39692</c:v>
                </c:pt>
                <c:pt idx="153">
                  <c:v>39674</c:v>
                </c:pt>
                <c:pt idx="154">
                  <c:v>39666</c:v>
                </c:pt>
                <c:pt idx="155">
                  <c:v>39638</c:v>
                </c:pt>
                <c:pt idx="156">
                  <c:v>39633</c:v>
                </c:pt>
                <c:pt idx="157">
                  <c:v>39631</c:v>
                </c:pt>
                <c:pt idx="158">
                  <c:v>39629</c:v>
                </c:pt>
                <c:pt idx="159">
                  <c:v>39618</c:v>
                </c:pt>
                <c:pt idx="160">
                  <c:v>39616</c:v>
                </c:pt>
                <c:pt idx="161">
                  <c:v>39615</c:v>
                </c:pt>
                <c:pt idx="162">
                  <c:v>39612</c:v>
                </c:pt>
                <c:pt idx="163">
                  <c:v>39610</c:v>
                </c:pt>
                <c:pt idx="164">
                  <c:v>39609</c:v>
                </c:pt>
                <c:pt idx="165">
                  <c:v>39598</c:v>
                </c:pt>
                <c:pt idx="166">
                  <c:v>39596</c:v>
                </c:pt>
                <c:pt idx="167">
                  <c:v>39595</c:v>
                </c:pt>
                <c:pt idx="168">
                  <c:v>39594</c:v>
                </c:pt>
                <c:pt idx="169">
                  <c:v>39591</c:v>
                </c:pt>
                <c:pt idx="170">
                  <c:v>39590</c:v>
                </c:pt>
                <c:pt idx="171">
                  <c:v>39584</c:v>
                </c:pt>
                <c:pt idx="172">
                  <c:v>39581</c:v>
                </c:pt>
                <c:pt idx="173">
                  <c:v>39562</c:v>
                </c:pt>
                <c:pt idx="174">
                  <c:v>39556</c:v>
                </c:pt>
                <c:pt idx="175">
                  <c:v>39535</c:v>
                </c:pt>
                <c:pt idx="176">
                  <c:v>39534</c:v>
                </c:pt>
                <c:pt idx="177">
                  <c:v>39524</c:v>
                </c:pt>
                <c:pt idx="178">
                  <c:v>39517</c:v>
                </c:pt>
                <c:pt idx="179">
                  <c:v>39512</c:v>
                </c:pt>
                <c:pt idx="180">
                  <c:v>39498</c:v>
                </c:pt>
                <c:pt idx="181">
                  <c:v>39493</c:v>
                </c:pt>
                <c:pt idx="182">
                  <c:v>39484</c:v>
                </c:pt>
                <c:pt idx="183">
                  <c:v>39471</c:v>
                </c:pt>
                <c:pt idx="184">
                  <c:v>39464</c:v>
                </c:pt>
                <c:pt idx="185">
                  <c:v>39456</c:v>
                </c:pt>
              </c:numCache>
            </c:numRef>
          </c:cat>
          <c:val>
            <c:numRef>
              <c:f>Räntor!$E$2:$E$187</c:f>
              <c:numCache>
                <c:formatCode>0.00</c:formatCode>
                <c:ptCount val="186"/>
                <c:pt idx="0">
                  <c:v>3.33</c:v>
                </c:pt>
                <c:pt idx="1">
                  <c:v>3.33</c:v>
                </c:pt>
                <c:pt idx="2">
                  <c:v>3.33</c:v>
                </c:pt>
                <c:pt idx="3">
                  <c:v>3.33</c:v>
                </c:pt>
                <c:pt idx="4">
                  <c:v>3.33</c:v>
                </c:pt>
                <c:pt idx="5">
                  <c:v>3.3</c:v>
                </c:pt>
                <c:pt idx="6">
                  <c:v>3.28</c:v>
                </c:pt>
                <c:pt idx="7">
                  <c:v>3.23</c:v>
                </c:pt>
                <c:pt idx="8">
                  <c:v>3.35</c:v>
                </c:pt>
                <c:pt idx="9">
                  <c:v>3.15</c:v>
                </c:pt>
                <c:pt idx="10">
                  <c:v>3.15</c:v>
                </c:pt>
                <c:pt idx="11">
                  <c:v>3.3</c:v>
                </c:pt>
                <c:pt idx="12">
                  <c:v>3.45</c:v>
                </c:pt>
                <c:pt idx="13">
                  <c:v>3.45</c:v>
                </c:pt>
                <c:pt idx="14">
                  <c:v>3.6</c:v>
                </c:pt>
                <c:pt idx="15">
                  <c:v>3.6</c:v>
                </c:pt>
                <c:pt idx="16">
                  <c:v>3.7</c:v>
                </c:pt>
                <c:pt idx="17">
                  <c:v>3.9</c:v>
                </c:pt>
                <c:pt idx="18">
                  <c:v>3.9</c:v>
                </c:pt>
                <c:pt idx="19">
                  <c:v>4.05</c:v>
                </c:pt>
                <c:pt idx="20">
                  <c:v>4.05</c:v>
                </c:pt>
                <c:pt idx="21">
                  <c:v>4.18</c:v>
                </c:pt>
                <c:pt idx="22">
                  <c:v>4.28</c:v>
                </c:pt>
                <c:pt idx="23">
                  <c:v>4.33</c:v>
                </c:pt>
                <c:pt idx="24">
                  <c:v>4.33</c:v>
                </c:pt>
                <c:pt idx="25">
                  <c:v>4.33</c:v>
                </c:pt>
                <c:pt idx="26">
                  <c:v>4.58</c:v>
                </c:pt>
                <c:pt idx="27">
                  <c:v>4.33</c:v>
                </c:pt>
                <c:pt idx="28">
                  <c:v>4.33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4.32</c:v>
                </c:pt>
                <c:pt idx="33">
                  <c:v>4.3</c:v>
                </c:pt>
                <c:pt idx="34">
                  <c:v>4.1500000000000004</c:v>
                </c:pt>
                <c:pt idx="35">
                  <c:v>4.1500000000000004</c:v>
                </c:pt>
                <c:pt idx="36">
                  <c:v>3.84</c:v>
                </c:pt>
                <c:pt idx="37">
                  <c:v>3.84</c:v>
                </c:pt>
                <c:pt idx="38">
                  <c:v>3.9</c:v>
                </c:pt>
                <c:pt idx="39">
                  <c:v>4.07</c:v>
                </c:pt>
                <c:pt idx="40">
                  <c:v>4.07</c:v>
                </c:pt>
                <c:pt idx="41">
                  <c:v>3.94</c:v>
                </c:pt>
                <c:pt idx="42">
                  <c:v>3.94</c:v>
                </c:pt>
                <c:pt idx="43">
                  <c:v>3.94</c:v>
                </c:pt>
                <c:pt idx="44">
                  <c:v>3.94</c:v>
                </c:pt>
                <c:pt idx="45">
                  <c:v>3.99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4.17</c:v>
                </c:pt>
                <c:pt idx="50">
                  <c:v>4.22</c:v>
                </c:pt>
                <c:pt idx="51">
                  <c:v>4.2699999999999996</c:v>
                </c:pt>
                <c:pt idx="52">
                  <c:v>4.17</c:v>
                </c:pt>
                <c:pt idx="53">
                  <c:v>4.2699999999999996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4.7</c:v>
                </c:pt>
                <c:pt idx="58">
                  <c:v>4.8</c:v>
                </c:pt>
                <c:pt idx="59">
                  <c:v>4.8</c:v>
                </c:pt>
                <c:pt idx="60">
                  <c:v>4.7</c:v>
                </c:pt>
                <c:pt idx="61">
                  <c:v>4.7</c:v>
                </c:pt>
                <c:pt idx="62">
                  <c:v>4.8499999999999996</c:v>
                </c:pt>
                <c:pt idx="63">
                  <c:v>4.95</c:v>
                </c:pt>
                <c:pt idx="64">
                  <c:v>5.28</c:v>
                </c:pt>
                <c:pt idx="65">
                  <c:v>5.03</c:v>
                </c:pt>
                <c:pt idx="66">
                  <c:v>4.88</c:v>
                </c:pt>
                <c:pt idx="67">
                  <c:v>4.88</c:v>
                </c:pt>
                <c:pt idx="68">
                  <c:v>4.88</c:v>
                </c:pt>
                <c:pt idx="69">
                  <c:v>5.48</c:v>
                </c:pt>
                <c:pt idx="70">
                  <c:v>5.48</c:v>
                </c:pt>
                <c:pt idx="71">
                  <c:v>5.48</c:v>
                </c:pt>
                <c:pt idx="72">
                  <c:v>5.73</c:v>
                </c:pt>
                <c:pt idx="73">
                  <c:v>5.73</c:v>
                </c:pt>
                <c:pt idx="74">
                  <c:v>5.73</c:v>
                </c:pt>
                <c:pt idx="75">
                  <c:v>5.73</c:v>
                </c:pt>
                <c:pt idx="76">
                  <c:v>5.73</c:v>
                </c:pt>
                <c:pt idx="77">
                  <c:v>5.73</c:v>
                </c:pt>
                <c:pt idx="78">
                  <c:v>5.68</c:v>
                </c:pt>
                <c:pt idx="79">
                  <c:v>5.68</c:v>
                </c:pt>
                <c:pt idx="80">
                  <c:v>5.68</c:v>
                </c:pt>
                <c:pt idx="81">
                  <c:v>5.63</c:v>
                </c:pt>
                <c:pt idx="82">
                  <c:v>5.53</c:v>
                </c:pt>
                <c:pt idx="83">
                  <c:v>5.53</c:v>
                </c:pt>
                <c:pt idx="84">
                  <c:v>5.48</c:v>
                </c:pt>
                <c:pt idx="85">
                  <c:v>5.48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5.37</c:v>
                </c:pt>
                <c:pt idx="90">
                  <c:v>5.27</c:v>
                </c:pt>
                <c:pt idx="91">
                  <c:v>5.13</c:v>
                </c:pt>
                <c:pt idx="92">
                  <c:v>4.99</c:v>
                </c:pt>
                <c:pt idx="93">
                  <c:v>4.8499999999999996</c:v>
                </c:pt>
                <c:pt idx="94">
                  <c:v>4.8499999999999996</c:v>
                </c:pt>
                <c:pt idx="95">
                  <c:v>4.6900000000000004</c:v>
                </c:pt>
                <c:pt idx="96">
                  <c:v>4.6900000000000004</c:v>
                </c:pt>
                <c:pt idx="97">
                  <c:v>4.6399999999999997</c:v>
                </c:pt>
                <c:pt idx="98">
                  <c:v>4.59</c:v>
                </c:pt>
                <c:pt idx="99">
                  <c:v>4.54</c:v>
                </c:pt>
                <c:pt idx="100">
                  <c:v>4.54</c:v>
                </c:pt>
                <c:pt idx="101">
                  <c:v>4.54</c:v>
                </c:pt>
                <c:pt idx="102">
                  <c:v>4.5999999999999996</c:v>
                </c:pt>
                <c:pt idx="103">
                  <c:v>4.75</c:v>
                </c:pt>
                <c:pt idx="104">
                  <c:v>4.6500000000000004</c:v>
                </c:pt>
                <c:pt idx="105">
                  <c:v>4.6500000000000004</c:v>
                </c:pt>
                <c:pt idx="106">
                  <c:v>4.6500000000000004</c:v>
                </c:pt>
                <c:pt idx="107">
                  <c:v>4.6500000000000004</c:v>
                </c:pt>
                <c:pt idx="108">
                  <c:v>4.95</c:v>
                </c:pt>
                <c:pt idx="109">
                  <c:v>4.95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4.95</c:v>
                </c:pt>
                <c:pt idx="114">
                  <c:v>4.95</c:v>
                </c:pt>
                <c:pt idx="115">
                  <c:v>4.95</c:v>
                </c:pt>
                <c:pt idx="116">
                  <c:v>5.05</c:v>
                </c:pt>
                <c:pt idx="117">
                  <c:v>5.0999999999999996</c:v>
                </c:pt>
                <c:pt idx="118">
                  <c:v>5.35</c:v>
                </c:pt>
                <c:pt idx="119">
                  <c:v>5.35</c:v>
                </c:pt>
                <c:pt idx="120">
                  <c:v>5.58</c:v>
                </c:pt>
                <c:pt idx="121">
                  <c:v>5.73</c:v>
                </c:pt>
                <c:pt idx="122">
                  <c:v>5.68</c:v>
                </c:pt>
                <c:pt idx="123">
                  <c:v>5.48</c:v>
                </c:pt>
                <c:pt idx="124">
                  <c:v>5.33</c:v>
                </c:pt>
                <c:pt idx="125">
                  <c:v>5.08</c:v>
                </c:pt>
                <c:pt idx="126">
                  <c:v>5.14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4.8499999999999996</c:v>
                </c:pt>
                <c:pt idx="138">
                  <c:v>4.8499999999999996</c:v>
                </c:pt>
                <c:pt idx="139">
                  <c:v>5.05</c:v>
                </c:pt>
                <c:pt idx="140">
                  <c:v>5.25</c:v>
                </c:pt>
                <c:pt idx="141">
                  <c:v>5.45</c:v>
                </c:pt>
                <c:pt idx="142">
                  <c:v>5.8</c:v>
                </c:pt>
                <c:pt idx="143">
                  <c:v>5.8</c:v>
                </c:pt>
                <c:pt idx="144">
                  <c:v>5.8</c:v>
                </c:pt>
                <c:pt idx="145">
                  <c:v>5.95</c:v>
                </c:pt>
                <c:pt idx="146">
                  <c:v>5.95</c:v>
                </c:pt>
                <c:pt idx="147">
                  <c:v>6.4</c:v>
                </c:pt>
                <c:pt idx="148">
                  <c:v>6.4</c:v>
                </c:pt>
                <c:pt idx="149">
                  <c:v>6.3</c:v>
                </c:pt>
                <c:pt idx="150">
                  <c:v>6.15</c:v>
                </c:pt>
                <c:pt idx="151">
                  <c:v>6.25</c:v>
                </c:pt>
                <c:pt idx="152">
                  <c:v>6.25</c:v>
                </c:pt>
                <c:pt idx="153">
                  <c:v>6.1</c:v>
                </c:pt>
                <c:pt idx="154">
                  <c:v>6.22</c:v>
                </c:pt>
                <c:pt idx="155">
                  <c:v>6.38</c:v>
                </c:pt>
                <c:pt idx="156">
                  <c:v>6.38</c:v>
                </c:pt>
                <c:pt idx="157">
                  <c:v>6.28</c:v>
                </c:pt>
                <c:pt idx="158">
                  <c:v>6.18</c:v>
                </c:pt>
                <c:pt idx="159">
                  <c:v>6.18</c:v>
                </c:pt>
                <c:pt idx="160">
                  <c:v>6.23</c:v>
                </c:pt>
                <c:pt idx="161">
                  <c:v>6.19</c:v>
                </c:pt>
                <c:pt idx="162">
                  <c:v>6.09</c:v>
                </c:pt>
                <c:pt idx="163">
                  <c:v>5.99</c:v>
                </c:pt>
                <c:pt idx="164">
                  <c:v>5.94</c:v>
                </c:pt>
                <c:pt idx="165">
                  <c:v>5.94</c:v>
                </c:pt>
                <c:pt idx="166">
                  <c:v>5.86</c:v>
                </c:pt>
                <c:pt idx="167">
                  <c:v>5.81</c:v>
                </c:pt>
                <c:pt idx="168">
                  <c:v>5.76</c:v>
                </c:pt>
                <c:pt idx="169">
                  <c:v>5.76</c:v>
                </c:pt>
                <c:pt idx="170">
                  <c:v>5.71</c:v>
                </c:pt>
                <c:pt idx="171">
                  <c:v>5.71</c:v>
                </c:pt>
                <c:pt idx="172">
                  <c:v>5.51</c:v>
                </c:pt>
                <c:pt idx="173">
                  <c:v>5.66</c:v>
                </c:pt>
                <c:pt idx="174">
                  <c:v>5.54</c:v>
                </c:pt>
                <c:pt idx="175">
                  <c:v>5.44</c:v>
                </c:pt>
                <c:pt idx="176">
                  <c:v>5.44</c:v>
                </c:pt>
                <c:pt idx="177">
                  <c:v>5.42</c:v>
                </c:pt>
                <c:pt idx="178">
                  <c:v>5.42</c:v>
                </c:pt>
                <c:pt idx="179">
                  <c:v>5.42</c:v>
                </c:pt>
                <c:pt idx="180">
                  <c:v>5.42</c:v>
                </c:pt>
                <c:pt idx="181">
                  <c:v>5.42</c:v>
                </c:pt>
                <c:pt idx="182">
                  <c:v>5.42</c:v>
                </c:pt>
                <c:pt idx="183">
                  <c:v>5.42</c:v>
                </c:pt>
                <c:pt idx="184">
                  <c:v>5.42</c:v>
                </c:pt>
                <c:pt idx="185">
                  <c:v>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8-4689-87BA-57AB44F3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596824"/>
        <c:axId val="598594528"/>
      </c:lineChart>
      <c:dateAx>
        <c:axId val="598596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594528"/>
        <c:crosses val="autoZero"/>
        <c:auto val="1"/>
        <c:lblOffset val="100"/>
        <c:baseTimeUnit val="days"/>
      </c:dateAx>
      <c:valAx>
        <c:axId val="598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5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0</xdr:row>
      <xdr:rowOff>133349</xdr:rowOff>
    </xdr:from>
    <xdr:to>
      <xdr:col>18</xdr:col>
      <xdr:colOff>142874</xdr:colOff>
      <xdr:row>21</xdr:row>
      <xdr:rowOff>28574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36CD59-934B-4953-A343-AFD31D32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data_1" connectionId="1" autoFormatId="16" applyNumberFormats="0" applyBorderFormats="0" applyFontFormats="0" applyPatternFormats="0" applyAlignmentFormats="0" applyWidthHeightFormats="0">
  <queryTableRefresh nextId="7">
    <queryTableFields count="5">
      <queryTableField id="1" name="Datum" tableColumnId="7"/>
      <queryTableField id="3" name="3 mån" tableColumnId="3"/>
      <queryTableField id="4" name="2 år" tableColumnId="4"/>
      <queryTableField id="5" name="5 år" tableColumnId="5"/>
      <queryTableField id="6" name="10 år" tableColumnId="6"/>
    </queryTableFields>
    <queryTableDeletedFields count="1">
      <deletedField name="Rörlig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B10:C24" totalsRowCount="1" dataDxfId="20" tableBorderDxfId="19">
  <autoFilter ref="B10:C23"/>
  <tableColumns count="2">
    <tableColumn id="1" name="Name" totalsRowLabel="Total" dataDxfId="18" totalsRowDxfId="1"/>
    <tableColumn id="2" name="Kostnad" totalsRowFunction="sum" dataDxfId="17" totalsRowDxfId="0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2" displayName="Tabell2" ref="D4:K4285" totalsRowCount="1">
  <autoFilter ref="D4:K4284"/>
  <tableColumns count="8">
    <tableColumn id="1" name="Månad" totalsRowLabel="Summa" dataDxfId="16" totalsRowDxfId="15"/>
    <tableColumn id="2" name="Lån Efter ränta" dataDxfId="14"/>
    <tableColumn id="3" name="  " dataDxfId="13"/>
    <tableColumn id="4" name="Betalning " totalsRowFunction="sum" dataDxfId="12" totalsRowDxfId="11">
      <calculatedColumnFormula>IF((E5*(Utgifter!$E$4+Utgifter!$E$5)/12)&gt;$S$4,(E5*(Utgifter!$E$4+Utgifter!$E$5)/12),IF(E5&gt; 0,$S$4,0))</calculatedColumnFormula>
    </tableColumn>
    <tableColumn id="5" name="    "/>
    <tableColumn id="6" name="Lån Efter ränta L" dataDxfId="10"/>
    <tableColumn id="7" name="      " dataDxfId="9"/>
    <tableColumn id="8" name="Betalning L" totalsRowFunction="sum" dataDxfId="8" totalsRowDxfId="7">
      <calculatedColumnFormula>IF((I5*(Utgifter!$E$4+Utgifter!$E$5)/12)&gt;$S$4,(I5*(Utgifter!$E$4+Utgifter!$E$5)/12),IF(I5&gt; 0,$S$4,0))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0" displayName="Table_0" ref="A1:E187" tableType="queryTable" totalsRowShown="0">
  <autoFilter ref="A1:E187"/>
  <sortState ref="A2:E187">
    <sortCondition descending="1" ref="A1:A187"/>
  </sortState>
  <tableColumns count="5">
    <tableColumn id="7" uniqueName="7" name="Datum" queryTableFieldId="1" dataDxfId="6"/>
    <tableColumn id="3" uniqueName="3" name="3 mån" queryTableFieldId="3" dataDxfId="5"/>
    <tableColumn id="4" uniqueName="4" name="2 år" queryTableFieldId="4" dataDxfId="4"/>
    <tableColumn id="5" uniqueName="5" name="5 år" queryTableFieldId="5" dataDxfId="3"/>
    <tableColumn id="6" uniqueName="6" name="10 år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able2" displayName="Table2" ref="O5:P15" totalsRowCount="1">
  <autoFilter ref="O5:P14"/>
  <tableColumns count="2">
    <tableColumn id="1" name="utgifter" totalsRowLabel="Total"/>
    <tableColumn id="2" name="pris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"/>
  <sheetViews>
    <sheetView tabSelected="1" topLeftCell="A4" zoomScaleNormal="100" workbookViewId="0">
      <selection activeCell="C4" sqref="C4"/>
    </sheetView>
  </sheetViews>
  <sheetFormatPr defaultRowHeight="14.5" x14ac:dyDescent="0.35"/>
  <cols>
    <col min="1" max="1" width="5" customWidth="1"/>
    <col min="2" max="2" width="14.81640625" customWidth="1"/>
    <col min="3" max="3" width="13.453125" customWidth="1"/>
    <col min="4" max="4" width="11.54296875" bestFit="1" customWidth="1"/>
    <col min="5" max="5" width="14.54296875" bestFit="1" customWidth="1"/>
    <col min="6" max="6" width="23.26953125" bestFit="1" customWidth="1"/>
    <col min="7" max="7" width="0.7265625" customWidth="1"/>
    <col min="8" max="8" width="14.1796875" customWidth="1"/>
    <col min="9" max="9" width="0.7265625" customWidth="1"/>
    <col min="10" max="10" width="13.54296875" customWidth="1"/>
    <col min="12" max="12" width="12.453125" bestFit="1" customWidth="1"/>
    <col min="13" max="13" width="23.26953125" bestFit="1" customWidth="1"/>
    <col min="14" max="14" width="16.54296875" bestFit="1" customWidth="1"/>
    <col min="24" max="24" width="12.7265625" bestFit="1" customWidth="1"/>
  </cols>
  <sheetData>
    <row r="2" spans="2:24" x14ac:dyDescent="0.35">
      <c r="B2" s="44" t="s">
        <v>17</v>
      </c>
      <c r="C2" s="44"/>
      <c r="D2" s="44"/>
      <c r="E2" s="44"/>
    </row>
    <row r="3" spans="2:24" x14ac:dyDescent="0.35">
      <c r="B3" s="7" t="s">
        <v>0</v>
      </c>
      <c r="C3" s="19">
        <v>3000000</v>
      </c>
      <c r="D3" s="7"/>
      <c r="E3" s="7"/>
      <c r="W3" s="2">
        <v>0.3</v>
      </c>
      <c r="X3" s="1">
        <f>C3*W3</f>
        <v>900000</v>
      </c>
    </row>
    <row r="4" spans="2:24" x14ac:dyDescent="0.35">
      <c r="B4" s="7" t="s">
        <v>10</v>
      </c>
      <c r="C4" s="19">
        <v>500000</v>
      </c>
      <c r="D4" s="7" t="s">
        <v>1</v>
      </c>
      <c r="E4" s="20">
        <v>0.02</v>
      </c>
      <c r="F4" s="25">
        <f>(C3-C4-C5)*E4/12</f>
        <v>3861.1666666666665</v>
      </c>
    </row>
    <row r="5" spans="2:24" x14ac:dyDescent="0.35">
      <c r="B5" s="7" t="s">
        <v>11</v>
      </c>
      <c r="C5" s="19">
        <f>'My Calculations '!J10</f>
        <v>183300</v>
      </c>
      <c r="D5" s="7" t="s">
        <v>2</v>
      </c>
      <c r="E5" s="8">
        <f>IF(C6&gt;0.5,0.01,IF(C6&gt;=0.2,0.02,0.03))</f>
        <v>0.02</v>
      </c>
      <c r="F5" s="1">
        <f>(C3-C4-C5)*E5/12</f>
        <v>3861.1666666666665</v>
      </c>
    </row>
    <row r="6" spans="2:24" x14ac:dyDescent="0.35">
      <c r="C6" s="6">
        <f>(C4+C5)/C3</f>
        <v>0.22776666666666667</v>
      </c>
    </row>
    <row r="10" spans="2:24" x14ac:dyDescent="0.35">
      <c r="B10" t="s">
        <v>18</v>
      </c>
      <c r="C10" t="s">
        <v>19</v>
      </c>
    </row>
    <row r="11" spans="2:24" ht="15" thickBot="1" x14ac:dyDescent="0.4">
      <c r="B11" s="3" t="s">
        <v>5</v>
      </c>
      <c r="C11" s="21">
        <v>5000</v>
      </c>
      <c r="G11" s="13"/>
      <c r="H11" s="14" t="s">
        <v>7</v>
      </c>
      <c r="I11" s="13"/>
      <c r="J11" s="9" t="s">
        <v>9</v>
      </c>
      <c r="L11" t="s">
        <v>39</v>
      </c>
    </row>
    <row r="12" spans="2:24" ht="15" thickTop="1" x14ac:dyDescent="0.35">
      <c r="B12" s="3" t="s">
        <v>6</v>
      </c>
      <c r="C12" s="21">
        <v>700</v>
      </c>
      <c r="F12" s="18" t="s">
        <v>20</v>
      </c>
      <c r="G12" s="13"/>
      <c r="H12" s="15">
        <f>C3/2-C5</f>
        <v>1316700</v>
      </c>
      <c r="I12" s="13"/>
      <c r="J12" s="10">
        <f>C3/2-C4</f>
        <v>1000000</v>
      </c>
      <c r="L12" s="1">
        <f>H12+J12</f>
        <v>2316700</v>
      </c>
    </row>
    <row r="13" spans="2:24" x14ac:dyDescent="0.35">
      <c r="B13" s="22"/>
      <c r="C13" s="21"/>
      <c r="F13" s="18" t="s">
        <v>3</v>
      </c>
      <c r="G13" s="13"/>
      <c r="H13" s="16">
        <f>H12*(E4+E5)</f>
        <v>52668</v>
      </c>
      <c r="I13" s="13"/>
      <c r="J13" s="11">
        <f>J12*(E4+E5)</f>
        <v>40000</v>
      </c>
      <c r="L13" s="1">
        <f t="shared" ref="L13:L21" si="0">H13+J13</f>
        <v>92668</v>
      </c>
    </row>
    <row r="14" spans="2:24" x14ac:dyDescent="0.35">
      <c r="B14" s="3" t="s">
        <v>12</v>
      </c>
      <c r="C14" s="21">
        <v>4000</v>
      </c>
      <c r="F14" s="18" t="s">
        <v>4</v>
      </c>
      <c r="G14" s="13"/>
      <c r="H14" s="16">
        <f>H13/12</f>
        <v>4389</v>
      </c>
      <c r="I14" s="13"/>
      <c r="J14" s="11">
        <f>J13/12</f>
        <v>3333.3333333333335</v>
      </c>
      <c r="L14" s="1">
        <f t="shared" si="0"/>
        <v>7722.3333333333339</v>
      </c>
    </row>
    <row r="15" spans="2:24" x14ac:dyDescent="0.35">
      <c r="B15" s="3" t="s">
        <v>13</v>
      </c>
      <c r="C15" s="21">
        <v>3000</v>
      </c>
      <c r="F15" s="18"/>
      <c r="G15" s="13"/>
      <c r="H15" s="17"/>
      <c r="I15" s="13"/>
      <c r="J15" s="12"/>
      <c r="L15" s="1">
        <f t="shared" si="0"/>
        <v>0</v>
      </c>
    </row>
    <row r="16" spans="2:24" x14ac:dyDescent="0.35">
      <c r="B16" s="3" t="s">
        <v>15</v>
      </c>
      <c r="C16" s="21">
        <v>3000</v>
      </c>
      <c r="F16" s="18" t="s">
        <v>21</v>
      </c>
      <c r="G16" s="13"/>
      <c r="H16" s="16">
        <f>Table1[[#Totals],[Kostnad]]/2</f>
        <v>10500</v>
      </c>
      <c r="I16" s="13"/>
      <c r="J16" s="11">
        <f>Table1[[#Totals],[Kostnad]]/2</f>
        <v>10500</v>
      </c>
      <c r="L16" s="1">
        <f t="shared" si="0"/>
        <v>21000</v>
      </c>
    </row>
    <row r="17" spans="2:12" x14ac:dyDescent="0.35">
      <c r="B17" s="3" t="s">
        <v>14</v>
      </c>
      <c r="C17" s="21"/>
      <c r="F17" s="18"/>
      <c r="G17" s="13"/>
      <c r="H17" s="17"/>
      <c r="I17" s="13"/>
      <c r="J17" s="12"/>
      <c r="L17" s="1">
        <f t="shared" si="0"/>
        <v>0</v>
      </c>
    </row>
    <row r="18" spans="2:12" x14ac:dyDescent="0.35">
      <c r="B18" s="3" t="s">
        <v>22</v>
      </c>
      <c r="C18" s="21">
        <v>1600</v>
      </c>
      <c r="F18" s="18"/>
      <c r="G18" s="13"/>
      <c r="H18" s="17"/>
      <c r="I18" s="13"/>
      <c r="J18" s="12"/>
      <c r="L18" s="1">
        <f t="shared" si="0"/>
        <v>0</v>
      </c>
    </row>
    <row r="19" spans="2:12" x14ac:dyDescent="0.35">
      <c r="B19" s="3" t="s">
        <v>23</v>
      </c>
      <c r="C19" s="21">
        <v>1800</v>
      </c>
      <c r="F19" s="18"/>
      <c r="G19" s="13"/>
      <c r="H19" s="17"/>
      <c r="I19" s="13"/>
      <c r="J19" s="12"/>
      <c r="L19" s="1">
        <f t="shared" si="0"/>
        <v>0</v>
      </c>
    </row>
    <row r="20" spans="2:12" x14ac:dyDescent="0.35">
      <c r="B20" s="3" t="s">
        <v>47</v>
      </c>
      <c r="C20" s="21">
        <v>600</v>
      </c>
      <c r="F20" s="18"/>
      <c r="G20" s="13"/>
      <c r="H20" s="17"/>
      <c r="I20" s="13"/>
      <c r="J20" s="12"/>
      <c r="L20" s="1">
        <f t="shared" si="0"/>
        <v>0</v>
      </c>
    </row>
    <row r="21" spans="2:12" x14ac:dyDescent="0.35">
      <c r="B21" s="22" t="s">
        <v>48</v>
      </c>
      <c r="C21" s="21">
        <v>300</v>
      </c>
      <c r="F21" s="18" t="s">
        <v>8</v>
      </c>
      <c r="G21" s="13"/>
      <c r="H21" s="16">
        <f>Table1[[#Totals],[Kostnad]]/2+H14</f>
        <v>14889</v>
      </c>
      <c r="I21" s="13"/>
      <c r="J21" s="11">
        <f>Table1[[#Totals],[Kostnad]]/2+J14</f>
        <v>13833.333333333334</v>
      </c>
      <c r="L21" s="1">
        <f t="shared" si="0"/>
        <v>28722.333333333336</v>
      </c>
    </row>
    <row r="22" spans="2:12" x14ac:dyDescent="0.35">
      <c r="B22" s="22" t="s">
        <v>74</v>
      </c>
      <c r="C22" s="21">
        <v>1000</v>
      </c>
    </row>
    <row r="23" spans="2:12" x14ac:dyDescent="0.35">
      <c r="B23" s="23"/>
      <c r="C23" s="21"/>
    </row>
    <row r="24" spans="2:12" x14ac:dyDescent="0.35">
      <c r="B24" s="5" t="s">
        <v>16</v>
      </c>
      <c r="C24" s="4">
        <f>SUBTOTAL(109,Table1[Kostnad])</f>
        <v>21000</v>
      </c>
    </row>
  </sheetData>
  <sheetProtection algorithmName="SHA-512" hashValue="emR1fvkdSewlHzcXTHTzi+jheEm6Vbl5k2vO+II8MAfIhYkPRcQKBj6pQftbAtZP+M965eQGnVQ+zdWQzxDcpw==" saltValue="qu8+dJ2HINmoR71W124z3w==" spinCount="100000" sheet="1" objects="1" scenarios="1" selectLockedCells="1"/>
  <mergeCells count="1">
    <mergeCell ref="B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85"/>
  <sheetViews>
    <sheetView workbookViewId="0">
      <selection activeCell="S4" sqref="S4"/>
    </sheetView>
  </sheetViews>
  <sheetFormatPr defaultRowHeight="14.5" x14ac:dyDescent="0.35"/>
  <cols>
    <col min="1" max="1" width="14.453125" customWidth="1"/>
    <col min="2" max="2" width="2.453125" customWidth="1"/>
    <col min="3" max="3" width="1.7265625" customWidth="1"/>
    <col min="4" max="4" width="9.453125" bestFit="1" customWidth="1"/>
    <col min="5" max="5" width="16.1796875" bestFit="1" customWidth="1"/>
    <col min="6" max="6" width="5.1796875" customWidth="1"/>
    <col min="7" max="7" width="12.26953125" bestFit="1" customWidth="1"/>
    <col min="8" max="8" width="11" customWidth="1"/>
    <col min="9" max="9" width="16.7265625" customWidth="1"/>
    <col min="10" max="10" width="4.54296875" customWidth="1"/>
    <col min="11" max="11" width="13" customWidth="1"/>
    <col min="14" max="14" width="6" bestFit="1" customWidth="1"/>
    <col min="15" max="15" width="4" bestFit="1" customWidth="1"/>
    <col min="16" max="16" width="6.54296875" bestFit="1" customWidth="1"/>
    <col min="17" max="17" width="3.1796875" customWidth="1"/>
    <col min="18" max="18" width="12.26953125" bestFit="1" customWidth="1"/>
  </cols>
  <sheetData>
    <row r="1" spans="1:19" ht="15" thickBot="1" x14ac:dyDescent="0.4"/>
    <row r="2" spans="1:19" ht="15" thickBot="1" x14ac:dyDescent="0.4">
      <c r="E2" t="s">
        <v>27</v>
      </c>
      <c r="G2" s="25">
        <f>Utgifter!$H$12</f>
        <v>1316700</v>
      </c>
      <c r="I2" t="s">
        <v>27</v>
      </c>
      <c r="K2" s="25">
        <f>Utgifter!$J$12</f>
        <v>1000000</v>
      </c>
      <c r="N2" s="30" t="s">
        <v>32</v>
      </c>
      <c r="O2" s="31">
        <f>MAX(Tabell2[Månad])/12</f>
        <v>108.66666666666667</v>
      </c>
      <c r="P2" s="32" t="s">
        <v>33</v>
      </c>
      <c r="Q2" s="33">
        <f>((MAX(Tabell2[Månad])/12)-(ROUNDDOWN(MAX(Tabell2[Månad])/12,0)))*12</f>
        <v>8.0000000000000568</v>
      </c>
      <c r="R2" s="34" t="s">
        <v>25</v>
      </c>
    </row>
    <row r="4" spans="1:19" x14ac:dyDescent="0.35">
      <c r="D4" t="s">
        <v>25</v>
      </c>
      <c r="E4" t="s">
        <v>26</v>
      </c>
      <c r="F4" t="s">
        <v>29</v>
      </c>
      <c r="G4" t="s">
        <v>28</v>
      </c>
      <c r="H4" t="s">
        <v>30</v>
      </c>
      <c r="I4" t="s">
        <v>41</v>
      </c>
      <c r="J4" t="s">
        <v>31</v>
      </c>
      <c r="K4" t="s">
        <v>40</v>
      </c>
      <c r="N4" t="s">
        <v>34</v>
      </c>
      <c r="S4" s="39">
        <v>1000</v>
      </c>
    </row>
    <row r="5" spans="1:19" x14ac:dyDescent="0.35">
      <c r="A5" s="48">
        <v>2018</v>
      </c>
      <c r="D5" s="28">
        <v>1</v>
      </c>
      <c r="E5" s="27">
        <f>IF((G2*(1+Utgifter!$E$4/12))&gt;0,G2*(1+Utgifter!$E$4/12),"")</f>
        <v>1318894.5</v>
      </c>
      <c r="F5" s="26"/>
      <c r="G5" s="24">
        <f>IF((E5*(Utgifter!$E$4+Utgifter!$E$5)/12)&gt;$S$4,(E5*(Utgifter!$E$4+Utgifter!$E$5)/12),IF(E5&gt; 0,$S$4,0))</f>
        <v>4396.3149999999996</v>
      </c>
      <c r="I5" s="27">
        <f>K2*(1+Utgifter!$E$4/12)</f>
        <v>1001666.6666666667</v>
      </c>
      <c r="J5" s="26"/>
      <c r="K5" s="24">
        <f>IF((I5*(Utgifter!$E$4+Utgifter!$E$5)/12)&gt;$S$4,(I5*(Utgifter!$E$4+Utgifter!$E$5)/12),IF(I5&gt; 0,$S$4,0))</f>
        <v>3338.8888888888891</v>
      </c>
    </row>
    <row r="6" spans="1:19" x14ac:dyDescent="0.35">
      <c r="A6" s="48"/>
      <c r="D6" s="28">
        <f>IF(OR(E6&gt;0, I6&gt;0),D5+1,"")</f>
        <v>2</v>
      </c>
      <c r="E6" s="27">
        <f>IF((E5*(1+Utgifter!$E$5/12)-G5)&gt;0,E5*(1+Utgifter!$E$5/12)-G5,0)</f>
        <v>1316696.3425</v>
      </c>
      <c r="F6" s="26"/>
      <c r="G6" s="24">
        <f>IF((E6*(Utgifter!$E$4+Utgifter!$E$5)/12)&gt;$S$4,(E6*(Utgifter!$E$4+Utgifter!$E$5)/12),IF(E6&gt; 0,$S$4,0))</f>
        <v>4388.9878083333333</v>
      </c>
      <c r="I6" s="27">
        <f>IF((I5*(1+Utgifter!$E$5/12)-K5)&gt;0,I5*(1+Utgifter!$E$5/12)-K5,0)</f>
        <v>999997.22222222236</v>
      </c>
      <c r="J6" s="26"/>
      <c r="K6" s="24">
        <f>IF((I6*(Utgifter!$E$4+Utgifter!$E$5)/12)&gt;$S$4,(I6*(Utgifter!$E$4+Utgifter!$E$5)/12),IF(I6&gt; 0,$S$4,0))</f>
        <v>3333.3240740740748</v>
      </c>
    </row>
    <row r="7" spans="1:19" x14ac:dyDescent="0.35">
      <c r="A7" s="48"/>
      <c r="D7" s="28">
        <f t="shared" ref="D7:D70" si="0">IF(OR(E7&gt;0, I7&gt;0),D6+1,"")</f>
        <v>3</v>
      </c>
      <c r="E7" s="27">
        <f>IF((E6*(1+Utgifter!$E$5/12)-G6)&gt;0,E6*(1+Utgifter!$E$5/12)-G6,0)</f>
        <v>1314501.8485958334</v>
      </c>
      <c r="F7" s="26"/>
      <c r="G7" s="24">
        <f>IF((E7*(Utgifter!$E$4+Utgifter!$E$5)/12)&gt;$S$4,(E7*(Utgifter!$E$4+Utgifter!$E$5)/12),IF(E7&gt; 0,$S$4,0))</f>
        <v>4381.6728286527787</v>
      </c>
      <c r="I7" s="27">
        <f>IF((I6*(1+Utgifter!$E$5/12)-K6)&gt;0,I6*(1+Utgifter!$E$5/12)-K6,0)</f>
        <v>998330.5601851854</v>
      </c>
      <c r="J7" s="26"/>
      <c r="K7" s="24">
        <f>IF((I7*(Utgifter!$E$4+Utgifter!$E$5)/12)&gt;$S$4,(I7*(Utgifter!$E$4+Utgifter!$E$5)/12),IF(I7&gt; 0,$S$4,0))</f>
        <v>3327.7685339506183</v>
      </c>
      <c r="N7" t="s">
        <v>42</v>
      </c>
      <c r="R7" s="25">
        <f>Tabell2[[#Totals],[Betalning ]]</f>
        <v>2454069.7435350278</v>
      </c>
    </row>
    <row r="8" spans="1:19" x14ac:dyDescent="0.35">
      <c r="A8" s="48"/>
      <c r="D8" s="28">
        <f t="shared" si="0"/>
        <v>4</v>
      </c>
      <c r="E8" s="27">
        <f>IF((E7*(1+Utgifter!$E$5/12)-G7)&gt;0,E7*(1+Utgifter!$E$5/12)-G7,0)</f>
        <v>1312311.0121815072</v>
      </c>
      <c r="F8" s="26"/>
      <c r="G8" s="24">
        <f>IF((E8*(Utgifter!$E$4+Utgifter!$E$5)/12)&gt;$S$4,(E8*(Utgifter!$E$4+Utgifter!$E$5)/12),IF(E8&gt; 0,$S$4,0))</f>
        <v>4374.3700406050239</v>
      </c>
      <c r="I8" s="27">
        <f>IF((I7*(1+Utgifter!$E$5/12)-K7)&gt;0,I7*(1+Utgifter!$E$5/12)-K7,0)</f>
        <v>996666.67591821006</v>
      </c>
      <c r="J8" s="26"/>
      <c r="K8" s="24">
        <f>IF((I8*(Utgifter!$E$4+Utgifter!$E$5)/12)&gt;$S$4,(I8*(Utgifter!$E$4+Utgifter!$E$5)/12),IF(I8&gt; 0,$S$4,0))</f>
        <v>3322.2222530607</v>
      </c>
      <c r="N8" t="s">
        <v>43</v>
      </c>
      <c r="R8" s="25">
        <f>Tabell2[[#Totals],[Betalning L]]</f>
        <v>1820553.6129828806</v>
      </c>
    </row>
    <row r="9" spans="1:19" x14ac:dyDescent="0.35">
      <c r="A9" s="48"/>
      <c r="D9" s="28">
        <f t="shared" si="0"/>
        <v>5</v>
      </c>
      <c r="E9" s="27">
        <f>IF((E8*(1+Utgifter!$E$5/12)-G8)&gt;0,E8*(1+Utgifter!$E$5/12)-G8,0)</f>
        <v>1310123.8271612048</v>
      </c>
      <c r="F9" s="26"/>
      <c r="G9" s="24">
        <f>IF((E9*(Utgifter!$E$4+Utgifter!$E$5)/12)&gt;$S$4,(E9*(Utgifter!$E$4+Utgifter!$E$5)/12),IF(E9&gt; 0,$S$4,0))</f>
        <v>4367.0794238706831</v>
      </c>
      <c r="I9" s="27">
        <f>IF((I8*(1+Utgifter!$E$5/12)-K8)&gt;0,I8*(1+Utgifter!$E$5/12)-K8,0)</f>
        <v>995005.56479167973</v>
      </c>
      <c r="J9" s="26"/>
      <c r="K9" s="24">
        <f>IF((I9*(Utgifter!$E$4+Utgifter!$E$5)/12)&gt;$S$4,(I9*(Utgifter!$E$4+Utgifter!$E$5)/12),IF(I9&gt; 0,$S$4,0))</f>
        <v>3316.6852159722657</v>
      </c>
    </row>
    <row r="10" spans="1:19" x14ac:dyDescent="0.35">
      <c r="A10" s="48"/>
      <c r="D10" s="28">
        <f t="shared" si="0"/>
        <v>6</v>
      </c>
      <c r="E10" s="27">
        <f>IF((E9*(1+Utgifter!$E$5/12)-G9)&gt;0,E9*(1+Utgifter!$E$5/12)-G9,0)</f>
        <v>1307940.2874492696</v>
      </c>
      <c r="F10" s="26"/>
      <c r="G10" s="24">
        <f>IF((E10*(Utgifter!$E$4+Utgifter!$E$5)/12)&gt;$S$4,(E10*(Utgifter!$E$4+Utgifter!$E$5)/12),IF(E10&gt; 0,$S$4,0))</f>
        <v>4359.8009581642318</v>
      </c>
      <c r="I10" s="27">
        <f>IF((I9*(1+Utgifter!$E$5/12)-K9)&gt;0,I9*(1+Utgifter!$E$5/12)-K9,0)</f>
        <v>993347.22218369367</v>
      </c>
      <c r="J10" s="26"/>
      <c r="K10" s="24">
        <f>IF((I10*(Utgifter!$E$4+Utgifter!$E$5)/12)&gt;$S$4,(I10*(Utgifter!$E$4+Utgifter!$E$5)/12),IF(I10&gt; 0,$S$4,0))</f>
        <v>3311.157407278979</v>
      </c>
    </row>
    <row r="11" spans="1:19" x14ac:dyDescent="0.35">
      <c r="A11" s="48"/>
      <c r="D11" s="28">
        <f t="shared" si="0"/>
        <v>7</v>
      </c>
      <c r="E11" s="27">
        <f>IF((E10*(1+Utgifter!$E$5/12)-G10)&gt;0,E10*(1+Utgifter!$E$5/12)-G10,0)</f>
        <v>1305760.3869701875</v>
      </c>
      <c r="F11" s="26"/>
      <c r="G11" s="24">
        <f>IF((E11*(Utgifter!$E$4+Utgifter!$E$5)/12)&gt;$S$4,(E11*(Utgifter!$E$4+Utgifter!$E$5)/12),IF(E11&gt; 0,$S$4,0))</f>
        <v>4352.5346232339589</v>
      </c>
      <c r="I11" s="27">
        <f>IF((I10*(1+Utgifter!$E$5/12)-K10)&gt;0,I10*(1+Utgifter!$E$5/12)-K10,0)</f>
        <v>991691.64348005422</v>
      </c>
      <c r="J11" s="26"/>
      <c r="K11" s="24">
        <f>IF((I11*(Utgifter!$E$4+Utgifter!$E$5)/12)&gt;$S$4,(I11*(Utgifter!$E$4+Utgifter!$E$5)/12),IF(I11&gt; 0,$S$4,0))</f>
        <v>3305.6388116001804</v>
      </c>
    </row>
    <row r="12" spans="1:19" x14ac:dyDescent="0.35">
      <c r="A12" s="48"/>
      <c r="D12" s="28">
        <f t="shared" si="0"/>
        <v>8</v>
      </c>
      <c r="E12" s="27">
        <f>IF((E11*(1+Utgifter!$E$5/12)-G11)&gt;0,E11*(1+Utgifter!$E$5/12)-G11,0)</f>
        <v>1303584.1196585705</v>
      </c>
      <c r="F12" s="26"/>
      <c r="G12" s="24">
        <f>IF((E12*(Utgifter!$E$4+Utgifter!$E$5)/12)&gt;$S$4,(E12*(Utgifter!$E$4+Utgifter!$E$5)/12),IF(E12&gt; 0,$S$4,0))</f>
        <v>4345.2803988619016</v>
      </c>
      <c r="I12" s="27">
        <f>IF((I11*(1+Utgifter!$E$5/12)-K11)&gt;0,I11*(1+Utgifter!$E$5/12)-K11,0)</f>
        <v>990038.82407425414</v>
      </c>
      <c r="J12" s="26"/>
      <c r="K12" s="24">
        <f>IF((I12*(Utgifter!$E$4+Utgifter!$E$5)/12)&gt;$S$4,(I12*(Utgifter!$E$4+Utgifter!$E$5)/12),IF(I12&gt; 0,$S$4,0))</f>
        <v>3300.1294135808471</v>
      </c>
    </row>
    <row r="13" spans="1:19" x14ac:dyDescent="0.35">
      <c r="A13" s="48"/>
      <c r="D13" s="28">
        <f t="shared" si="0"/>
        <v>9</v>
      </c>
      <c r="E13" s="27">
        <f>IF((E12*(1+Utgifter!$E$5/12)-G12)&gt;0,E12*(1+Utgifter!$E$5/12)-G12,0)</f>
        <v>1301411.4794591395</v>
      </c>
      <c r="F13" s="26"/>
      <c r="G13" s="24">
        <f>IF((E13*(Utgifter!$E$4+Utgifter!$E$5)/12)&gt;$S$4,(E13*(Utgifter!$E$4+Utgifter!$E$5)/12),IF(E13&gt; 0,$S$4,0))</f>
        <v>4338.0382648637988</v>
      </c>
      <c r="I13" s="27">
        <f>IF((I12*(1+Utgifter!$E$5/12)-K12)&gt;0,I12*(1+Utgifter!$E$5/12)-K12,0)</f>
        <v>988388.75936746376</v>
      </c>
      <c r="J13" s="26"/>
      <c r="K13" s="24">
        <f>IF((I13*(Utgifter!$E$4+Utgifter!$E$5)/12)&gt;$S$4,(I13*(Utgifter!$E$4+Utgifter!$E$5)/12),IF(I13&gt; 0,$S$4,0))</f>
        <v>3294.6291978915456</v>
      </c>
    </row>
    <row r="14" spans="1:19" x14ac:dyDescent="0.35">
      <c r="A14" s="48"/>
      <c r="D14" s="28">
        <f t="shared" si="0"/>
        <v>10</v>
      </c>
      <c r="E14" s="27">
        <f>IF((E13*(1+Utgifter!$E$5/12)-G13)&gt;0,E13*(1+Utgifter!$E$5/12)-G13,0)</f>
        <v>1299242.4603267077</v>
      </c>
      <c r="F14" s="26"/>
      <c r="G14" s="24">
        <f>IF((E14*(Utgifter!$E$4+Utgifter!$E$5)/12)&gt;$S$4,(E14*(Utgifter!$E$4+Utgifter!$E$5)/12),IF(E14&gt; 0,$S$4,0))</f>
        <v>4330.8082010890257</v>
      </c>
      <c r="I14" s="27">
        <f>IF((I13*(1+Utgifter!$E$5/12)-K13)&gt;0,I13*(1+Utgifter!$E$5/12)-K13,0)</f>
        <v>986741.44476851798</v>
      </c>
      <c r="J14" s="26"/>
      <c r="K14" s="24">
        <f>IF((I14*(Utgifter!$E$4+Utgifter!$E$5)/12)&gt;$S$4,(I14*(Utgifter!$E$4+Utgifter!$E$5)/12),IF(I14&gt; 0,$S$4,0))</f>
        <v>3289.1381492283931</v>
      </c>
    </row>
    <row r="15" spans="1:19" x14ac:dyDescent="0.35">
      <c r="A15" s="48"/>
      <c r="D15" s="28">
        <f t="shared" si="0"/>
        <v>11</v>
      </c>
      <c r="E15" s="27">
        <f>IF((E14*(1+Utgifter!$E$5/12)-G14)&gt;0,E14*(1+Utgifter!$E$5/12)-G14,0)</f>
        <v>1297077.0562261632</v>
      </c>
      <c r="F15" s="26"/>
      <c r="G15" s="24">
        <f>IF((E15*(Utgifter!$E$4+Utgifter!$E$5)/12)&gt;$S$4,(E15*(Utgifter!$E$4+Utgifter!$E$5)/12),IF(E15&gt; 0,$S$4,0))</f>
        <v>4323.5901874205438</v>
      </c>
      <c r="I15" s="27">
        <f>IF((I14*(1+Utgifter!$E$5/12)-K14)&gt;0,I14*(1+Utgifter!$E$5/12)-K14,0)</f>
        <v>985096.87569390377</v>
      </c>
      <c r="J15" s="26"/>
      <c r="K15" s="24">
        <f>IF((I15*(Utgifter!$E$4+Utgifter!$E$5)/12)&gt;$S$4,(I15*(Utgifter!$E$4+Utgifter!$E$5)/12),IF(I15&gt; 0,$S$4,0))</f>
        <v>3283.6562523130124</v>
      </c>
    </row>
    <row r="16" spans="1:19" x14ac:dyDescent="0.35">
      <c r="A16" s="48"/>
      <c r="D16" s="28">
        <f t="shared" si="0"/>
        <v>12</v>
      </c>
      <c r="E16" s="27">
        <f>IF((E15*(1+Utgifter!$E$5/12)-G15)&gt;0,E15*(1+Utgifter!$E$5/12)-G15,0)</f>
        <v>1294915.2611324529</v>
      </c>
      <c r="F16" s="26"/>
      <c r="G16" s="24">
        <f>IF((E16*(Utgifter!$E$4+Utgifter!$E$5)/12)&gt;$S$4,(E16*(Utgifter!$E$4+Utgifter!$E$5)/12),IF(E16&gt; 0,$S$4,0))</f>
        <v>4316.3842037748427</v>
      </c>
      <c r="I16" s="27">
        <f>IF((I15*(1+Utgifter!$E$5/12)-K15)&gt;0,I15*(1+Utgifter!$E$5/12)-K15,0)</f>
        <v>983455.0475677473</v>
      </c>
      <c r="J16" s="26"/>
      <c r="K16" s="24">
        <f>IF((I16*(Utgifter!$E$4+Utgifter!$E$5)/12)&gt;$S$4,(I16*(Utgifter!$E$4+Utgifter!$E$5)/12),IF(I16&gt; 0,$S$4,0))</f>
        <v>3278.183491892491</v>
      </c>
    </row>
    <row r="17" spans="1:11" x14ac:dyDescent="0.35">
      <c r="A17" s="45">
        <v>2019</v>
      </c>
      <c r="D17" s="28">
        <f t="shared" si="0"/>
        <v>13</v>
      </c>
      <c r="E17" s="27">
        <f>IF((E16*(1+Utgifter!$E$5/12)-G16)&gt;0,E16*(1+Utgifter!$E$5/12)-G16,0)</f>
        <v>1292757.0690305654</v>
      </c>
      <c r="F17" s="26"/>
      <c r="G17" s="24">
        <f>IF((E17*(Utgifter!$E$4+Utgifter!$E$5)/12)&gt;$S$4,(E17*(Utgifter!$E$4+Utgifter!$E$5)/12),IF(E17&gt; 0,$S$4,0))</f>
        <v>4309.1902301018845</v>
      </c>
      <c r="I17" s="27">
        <f>IF((I16*(1+Utgifter!$E$5/12)-K16)&gt;0,I16*(1+Utgifter!$E$5/12)-K16,0)</f>
        <v>981815.95582180109</v>
      </c>
      <c r="J17" s="26"/>
      <c r="K17" s="24">
        <f>IF((I17*(Utgifter!$E$4+Utgifter!$E$5)/12)&gt;$S$4,(I17*(Utgifter!$E$4+Utgifter!$E$5)/12),IF(I17&gt; 0,$S$4,0))</f>
        <v>3272.7198527393371</v>
      </c>
    </row>
    <row r="18" spans="1:11" x14ac:dyDescent="0.35">
      <c r="A18" s="45"/>
      <c r="D18" s="28">
        <f t="shared" si="0"/>
        <v>14</v>
      </c>
      <c r="E18" s="27">
        <f>IF((E17*(1+Utgifter!$E$5/12)-G17)&gt;0,E17*(1+Utgifter!$E$5/12)-G17,0)</f>
        <v>1290602.4739155145</v>
      </c>
      <c r="F18" s="26"/>
      <c r="G18" s="24">
        <f>IF((E18*(Utgifter!$E$4+Utgifter!$E$5)/12)&gt;$S$4,(E18*(Utgifter!$E$4+Utgifter!$E$5)/12),IF(E18&gt; 0,$S$4,0))</f>
        <v>4302.0082463850486</v>
      </c>
      <c r="I18" s="27">
        <f>IF((I17*(1+Utgifter!$E$5/12)-K17)&gt;0,I17*(1+Utgifter!$E$5/12)-K17,0)</f>
        <v>980179.59589543147</v>
      </c>
      <c r="J18" s="26"/>
      <c r="K18" s="24">
        <f>IF((I18*(Utgifter!$E$4+Utgifter!$E$5)/12)&gt;$S$4,(I18*(Utgifter!$E$4+Utgifter!$E$5)/12),IF(I18&gt; 0,$S$4,0))</f>
        <v>3267.2653196514384</v>
      </c>
    </row>
    <row r="19" spans="1:11" x14ac:dyDescent="0.35">
      <c r="A19" s="45"/>
      <c r="D19" s="28">
        <f t="shared" si="0"/>
        <v>15</v>
      </c>
      <c r="E19" s="27">
        <f>IF((E18*(1+Utgifter!$E$5/12)-G18)&gt;0,E18*(1+Utgifter!$E$5/12)-G18,0)</f>
        <v>1288451.469792322</v>
      </c>
      <c r="F19" s="26"/>
      <c r="G19" s="24">
        <f>IF((E19*(Utgifter!$E$4+Utgifter!$E$5)/12)&gt;$S$4,(E19*(Utgifter!$E$4+Utgifter!$E$5)/12),IF(E19&gt; 0,$S$4,0))</f>
        <v>4294.8382326410738</v>
      </c>
      <c r="I19" s="27">
        <f>IF((I18*(1+Utgifter!$E$5/12)-K18)&gt;0,I18*(1+Utgifter!$E$5/12)-K18,0)</f>
        <v>978545.96323560574</v>
      </c>
      <c r="J19" s="26"/>
      <c r="K19" s="24">
        <f>IF((I19*(Utgifter!$E$4+Utgifter!$E$5)/12)&gt;$S$4,(I19*(Utgifter!$E$4+Utgifter!$E$5)/12),IF(I19&gt; 0,$S$4,0))</f>
        <v>3261.8198774520192</v>
      </c>
    </row>
    <row r="20" spans="1:11" x14ac:dyDescent="0.35">
      <c r="A20" s="45"/>
      <c r="D20" s="28">
        <f t="shared" si="0"/>
        <v>16</v>
      </c>
      <c r="E20" s="27">
        <f>IF((E19*(1+Utgifter!$E$5/12)-G19)&gt;0,E19*(1+Utgifter!$E$5/12)-G19,0)</f>
        <v>1286304.0506760015</v>
      </c>
      <c r="F20" s="26"/>
      <c r="G20" s="24">
        <f>IF((E20*(Utgifter!$E$4+Utgifter!$E$5)/12)&gt;$S$4,(E20*(Utgifter!$E$4+Utgifter!$E$5)/12),IF(E20&gt; 0,$S$4,0))</f>
        <v>4287.6801689200047</v>
      </c>
      <c r="I20" s="27">
        <f>IF((I19*(1+Utgifter!$E$5/12)-K19)&gt;0,I19*(1+Utgifter!$E$5/12)-K19,0)</f>
        <v>976915.05329687975</v>
      </c>
      <c r="J20" s="26"/>
      <c r="K20" s="24">
        <f>IF((I20*(Utgifter!$E$4+Utgifter!$E$5)/12)&gt;$S$4,(I20*(Utgifter!$E$4+Utgifter!$E$5)/12),IF(I20&gt; 0,$S$4,0))</f>
        <v>3256.383510989599</v>
      </c>
    </row>
    <row r="21" spans="1:11" x14ac:dyDescent="0.35">
      <c r="A21" s="45"/>
      <c r="D21" s="28">
        <f t="shared" si="0"/>
        <v>17</v>
      </c>
      <c r="E21" s="27">
        <f>IF((E20*(1+Utgifter!$E$5/12)-G20)&gt;0,E20*(1+Utgifter!$E$5/12)-G20,0)</f>
        <v>1284160.2105915416</v>
      </c>
      <c r="F21" s="26"/>
      <c r="G21" s="24">
        <f>IF((E21*(Utgifter!$E$4+Utgifter!$E$5)/12)&gt;$S$4,(E21*(Utgifter!$E$4+Utgifter!$E$5)/12),IF(E21&gt; 0,$S$4,0))</f>
        <v>4280.5340353051388</v>
      </c>
      <c r="I21" s="27">
        <f>IF((I20*(1+Utgifter!$E$5/12)-K20)&gt;0,I20*(1+Utgifter!$E$5/12)-K20,0)</f>
        <v>975286.86154138495</v>
      </c>
      <c r="J21" s="26"/>
      <c r="K21" s="24">
        <f>IF((I21*(Utgifter!$E$4+Utgifter!$E$5)/12)&gt;$S$4,(I21*(Utgifter!$E$4+Utgifter!$E$5)/12),IF(I21&gt; 0,$S$4,0))</f>
        <v>3250.9562051379503</v>
      </c>
    </row>
    <row r="22" spans="1:11" x14ac:dyDescent="0.35">
      <c r="A22" s="45"/>
      <c r="D22" s="28">
        <f t="shared" si="0"/>
        <v>18</v>
      </c>
      <c r="E22" s="27">
        <f>IF((E21*(1+Utgifter!$E$5/12)-G21)&gt;0,E21*(1+Utgifter!$E$5/12)-G21,0)</f>
        <v>1282019.9435738891</v>
      </c>
      <c r="F22" s="26"/>
      <c r="G22" s="24">
        <f>IF((E22*(Utgifter!$E$4+Utgifter!$E$5)/12)&gt;$S$4,(E22*(Utgifter!$E$4+Utgifter!$E$5)/12),IF(E22&gt; 0,$S$4,0))</f>
        <v>4273.3998119129637</v>
      </c>
      <c r="I22" s="27">
        <f>IF((I21*(1+Utgifter!$E$5/12)-K21)&gt;0,I21*(1+Utgifter!$E$5/12)-K21,0)</f>
        <v>973661.38343881594</v>
      </c>
      <c r="J22" s="26"/>
      <c r="K22" s="24">
        <f>IF((I22*(Utgifter!$E$4+Utgifter!$E$5)/12)&gt;$S$4,(I22*(Utgifter!$E$4+Utgifter!$E$5)/12),IF(I22&gt; 0,$S$4,0))</f>
        <v>3245.5379447960531</v>
      </c>
    </row>
    <row r="23" spans="1:11" x14ac:dyDescent="0.35">
      <c r="A23" s="45"/>
      <c r="D23" s="28">
        <f t="shared" si="0"/>
        <v>19</v>
      </c>
      <c r="E23" s="27">
        <f>IF((E22*(1+Utgifter!$E$5/12)-G22)&gt;0,E22*(1+Utgifter!$E$5/12)-G22,0)</f>
        <v>1279883.2436679327</v>
      </c>
      <c r="F23" s="26"/>
      <c r="G23" s="24">
        <f>IF((E23*(Utgifter!$E$4+Utgifter!$E$5)/12)&gt;$S$4,(E23*(Utgifter!$E$4+Utgifter!$E$5)/12),IF(E23&gt; 0,$S$4,0))</f>
        <v>4266.2774788931092</v>
      </c>
      <c r="I23" s="27">
        <f>IF((I22*(1+Utgifter!$E$5/12)-K22)&gt;0,I22*(1+Utgifter!$E$5/12)-K22,0)</f>
        <v>972038.61446641793</v>
      </c>
      <c r="J23" s="26"/>
      <c r="K23" s="24">
        <f>IF((I23*(Utgifter!$E$4+Utgifter!$E$5)/12)&gt;$S$4,(I23*(Utgifter!$E$4+Utgifter!$E$5)/12),IF(I23&gt; 0,$S$4,0))</f>
        <v>3240.1287148880601</v>
      </c>
    </row>
    <row r="24" spans="1:11" x14ac:dyDescent="0.35">
      <c r="A24" s="45"/>
      <c r="D24" s="28">
        <f t="shared" si="0"/>
        <v>20</v>
      </c>
      <c r="E24" s="27">
        <f>IF((E23*(1+Utgifter!$E$5/12)-G23)&gt;0,E23*(1+Utgifter!$E$5/12)-G23,0)</f>
        <v>1277750.1049284863</v>
      </c>
      <c r="F24" s="26"/>
      <c r="G24" s="24">
        <f>IF((E24*(Utgifter!$E$4+Utgifter!$E$5)/12)&gt;$S$4,(E24*(Utgifter!$E$4+Utgifter!$E$5)/12),IF(E24&gt; 0,$S$4,0))</f>
        <v>4259.1670164282878</v>
      </c>
      <c r="I24" s="27">
        <f>IF((I23*(1+Utgifter!$E$5/12)-K23)&gt;0,I23*(1+Utgifter!$E$5/12)-K23,0)</f>
        <v>970418.55010897398</v>
      </c>
      <c r="J24" s="26"/>
      <c r="K24" s="24">
        <f>IF((I24*(Utgifter!$E$4+Utgifter!$E$5)/12)&gt;$S$4,(I24*(Utgifter!$E$4+Utgifter!$E$5)/12),IF(I24&gt; 0,$S$4,0))</f>
        <v>3234.7285003632464</v>
      </c>
    </row>
    <row r="25" spans="1:11" x14ac:dyDescent="0.35">
      <c r="A25" s="45"/>
      <c r="D25" s="28">
        <f t="shared" si="0"/>
        <v>21</v>
      </c>
      <c r="E25" s="27">
        <f>IF((E24*(1+Utgifter!$E$5/12)-G24)&gt;0,E24*(1+Utgifter!$E$5/12)-G24,0)</f>
        <v>1275620.5214202723</v>
      </c>
      <c r="F25" s="26"/>
      <c r="G25" s="24">
        <f>IF((E25*(Utgifter!$E$4+Utgifter!$E$5)/12)&gt;$S$4,(E25*(Utgifter!$E$4+Utgifter!$E$5)/12),IF(E25&gt; 0,$S$4,0))</f>
        <v>4252.0684047342411</v>
      </c>
      <c r="I25" s="27">
        <f>IF((I24*(1+Utgifter!$E$5/12)-K24)&gt;0,I24*(1+Utgifter!$E$5/12)-K24,0)</f>
        <v>968801.18585879239</v>
      </c>
      <c r="J25" s="26"/>
      <c r="K25" s="24">
        <f>IF((I25*(Utgifter!$E$4+Utgifter!$E$5)/12)&gt;$S$4,(I25*(Utgifter!$E$4+Utgifter!$E$5)/12),IF(I25&gt; 0,$S$4,0))</f>
        <v>3229.3372861959747</v>
      </c>
    </row>
    <row r="26" spans="1:11" x14ac:dyDescent="0.35">
      <c r="A26" s="45"/>
      <c r="D26" s="28">
        <f t="shared" si="0"/>
        <v>22</v>
      </c>
      <c r="E26" s="27">
        <f>IF((E25*(1+Utgifter!$E$5/12)-G25)&gt;0,E25*(1+Utgifter!$E$5/12)-G25,0)</f>
        <v>1273494.4872179052</v>
      </c>
      <c r="F26" s="26"/>
      <c r="G26" s="24">
        <f>IF((E26*(Utgifter!$E$4+Utgifter!$E$5)/12)&gt;$S$4,(E26*(Utgifter!$E$4+Utgifter!$E$5)/12),IF(E26&gt; 0,$S$4,0))</f>
        <v>4244.9816240596838</v>
      </c>
      <c r="I26" s="27">
        <f>IF((I25*(1+Utgifter!$E$5/12)-K25)&gt;0,I25*(1+Utgifter!$E$5/12)-K25,0)</f>
        <v>967186.51721569442</v>
      </c>
      <c r="J26" s="26"/>
      <c r="K26" s="24">
        <f>IF((I26*(Utgifter!$E$4+Utgifter!$E$5)/12)&gt;$S$4,(I26*(Utgifter!$E$4+Utgifter!$E$5)/12),IF(I26&gt; 0,$S$4,0))</f>
        <v>3223.9550573856482</v>
      </c>
    </row>
    <row r="27" spans="1:11" x14ac:dyDescent="0.35">
      <c r="A27" s="45"/>
      <c r="D27" s="28">
        <f t="shared" si="0"/>
        <v>23</v>
      </c>
      <c r="E27" s="27">
        <f>IF((E26*(1+Utgifter!$E$5/12)-G26)&gt;0,E26*(1+Utgifter!$E$5/12)-G26,0)</f>
        <v>1271371.9964058755</v>
      </c>
      <c r="F27" s="26"/>
      <c r="G27" s="24">
        <f>IF((E27*(Utgifter!$E$4+Utgifter!$E$5)/12)&gt;$S$4,(E27*(Utgifter!$E$4+Utgifter!$E$5)/12),IF(E27&gt; 0,$S$4,0))</f>
        <v>4237.9066546862514</v>
      </c>
      <c r="I27" s="27">
        <f>IF((I26*(1+Utgifter!$E$5/12)-K26)&gt;0,I26*(1+Utgifter!$E$5/12)-K26,0)</f>
        <v>965574.53968700161</v>
      </c>
      <c r="J27" s="26"/>
      <c r="K27" s="24">
        <f>IF((I27*(Utgifter!$E$4+Utgifter!$E$5)/12)&gt;$S$4,(I27*(Utgifter!$E$4+Utgifter!$E$5)/12),IF(I27&gt; 0,$S$4,0))</f>
        <v>3218.5817989566717</v>
      </c>
    </row>
    <row r="28" spans="1:11" x14ac:dyDescent="0.35">
      <c r="A28" s="45"/>
      <c r="D28" s="28">
        <f t="shared" si="0"/>
        <v>24</v>
      </c>
      <c r="E28" s="27">
        <f>IF((E27*(1+Utgifter!$E$5/12)-G27)&gt;0,E27*(1+Utgifter!$E$5/12)-G27,0)</f>
        <v>1269253.0430785324</v>
      </c>
      <c r="F28" s="26"/>
      <c r="G28" s="24">
        <f>IF((E28*(Utgifter!$E$4+Utgifter!$E$5)/12)&gt;$S$4,(E28*(Utgifter!$E$4+Utgifter!$E$5)/12),IF(E28&gt; 0,$S$4,0))</f>
        <v>4230.8434769284413</v>
      </c>
      <c r="I28" s="27">
        <f>IF((I27*(1+Utgifter!$E$5/12)-K27)&gt;0,I27*(1+Utgifter!$E$5/12)-K27,0)</f>
        <v>963965.24878752325</v>
      </c>
      <c r="J28" s="26"/>
      <c r="K28" s="24">
        <f>IF((I28*(Utgifter!$E$4+Utgifter!$E$5)/12)&gt;$S$4,(I28*(Utgifter!$E$4+Utgifter!$E$5)/12),IF(I28&gt; 0,$S$4,0))</f>
        <v>3213.2174959584113</v>
      </c>
    </row>
    <row r="29" spans="1:11" x14ac:dyDescent="0.35">
      <c r="A29" s="46">
        <v>2020</v>
      </c>
      <c r="D29" s="28">
        <f t="shared" si="0"/>
        <v>25</v>
      </c>
      <c r="E29" s="27">
        <f>IF((E28*(1+Utgifter!$E$5/12)-G28)&gt;0,E28*(1+Utgifter!$E$5/12)-G28,0)</f>
        <v>1267137.6213400683</v>
      </c>
      <c r="F29" s="26"/>
      <c r="G29" s="24">
        <f>IF((E29*(Utgifter!$E$4+Utgifter!$E$5)/12)&gt;$S$4,(E29*(Utgifter!$E$4+Utgifter!$E$5)/12),IF(E29&gt; 0,$S$4,0))</f>
        <v>4223.792071133561</v>
      </c>
      <c r="I29" s="27">
        <f>IF((I28*(1+Utgifter!$E$5/12)-K28)&gt;0,I28*(1+Utgifter!$E$5/12)-K28,0)</f>
        <v>962358.64003954409</v>
      </c>
      <c r="J29" s="26"/>
      <c r="K29" s="24">
        <f>IF((I29*(Utgifter!$E$4+Utgifter!$E$5)/12)&gt;$S$4,(I29*(Utgifter!$E$4+Utgifter!$E$5)/12),IF(I29&gt; 0,$S$4,0))</f>
        <v>3207.8621334651471</v>
      </c>
    </row>
    <row r="30" spans="1:11" x14ac:dyDescent="0.35">
      <c r="A30" s="46"/>
      <c r="D30" s="28">
        <f t="shared" si="0"/>
        <v>26</v>
      </c>
      <c r="E30" s="27">
        <f>IF((E29*(1+Utgifter!$E$5/12)-G29)&gt;0,E29*(1+Utgifter!$E$5/12)-G29,0)</f>
        <v>1265025.7253045016</v>
      </c>
      <c r="F30" s="26"/>
      <c r="G30" s="24">
        <f>IF((E30*(Utgifter!$E$4+Utgifter!$E$5)/12)&gt;$S$4,(E30*(Utgifter!$E$4+Utgifter!$E$5)/12),IF(E30&gt; 0,$S$4,0))</f>
        <v>4216.7524176816723</v>
      </c>
      <c r="I30" s="27">
        <f>IF((I29*(1+Utgifter!$E$5/12)-K29)&gt;0,I29*(1+Utgifter!$E$5/12)-K29,0)</f>
        <v>960754.70897281158</v>
      </c>
      <c r="J30" s="26"/>
      <c r="K30" s="24">
        <f>IF((I30*(Utgifter!$E$4+Utgifter!$E$5)/12)&gt;$S$4,(I30*(Utgifter!$E$4+Utgifter!$E$5)/12),IF(I30&gt; 0,$S$4,0))</f>
        <v>3202.5156965760384</v>
      </c>
    </row>
    <row r="31" spans="1:11" x14ac:dyDescent="0.35">
      <c r="A31" s="46"/>
      <c r="D31" s="28">
        <f t="shared" si="0"/>
        <v>27</v>
      </c>
      <c r="E31" s="27">
        <f>IF((E30*(1+Utgifter!$E$5/12)-G30)&gt;0,E30*(1+Utgifter!$E$5/12)-G30,0)</f>
        <v>1262917.3490956607</v>
      </c>
      <c r="F31" s="26"/>
      <c r="G31" s="24">
        <f>IF((E31*(Utgifter!$E$4+Utgifter!$E$5)/12)&gt;$S$4,(E31*(Utgifter!$E$4+Utgifter!$E$5)/12),IF(E31&gt; 0,$S$4,0))</f>
        <v>4209.7244969855356</v>
      </c>
      <c r="I31" s="27">
        <f>IF((I30*(1+Utgifter!$E$5/12)-K30)&gt;0,I30*(1+Utgifter!$E$5/12)-K30,0)</f>
        <v>959153.45112452365</v>
      </c>
      <c r="J31" s="26"/>
      <c r="K31" s="24">
        <f>IF((I31*(Utgifter!$E$4+Utgifter!$E$5)/12)&gt;$S$4,(I31*(Utgifter!$E$4+Utgifter!$E$5)/12),IF(I31&gt; 0,$S$4,0))</f>
        <v>3197.1781704150785</v>
      </c>
    </row>
    <row r="32" spans="1:11" x14ac:dyDescent="0.35">
      <c r="A32" s="46"/>
      <c r="D32" s="28">
        <f t="shared" si="0"/>
        <v>28</v>
      </c>
      <c r="E32" s="27">
        <f>IF((E31*(1+Utgifter!$E$5/12)-G31)&gt;0,E31*(1+Utgifter!$E$5/12)-G31,0)</f>
        <v>1260812.4868471681</v>
      </c>
      <c r="F32" s="26"/>
      <c r="G32" s="24">
        <f>IF((E32*(Utgifter!$E$4+Utgifter!$E$5)/12)&gt;$S$4,(E32*(Utgifter!$E$4+Utgifter!$E$5)/12),IF(E32&gt; 0,$S$4,0))</f>
        <v>4202.7082894905607</v>
      </c>
      <c r="I32" s="27">
        <f>IF((I31*(1+Utgifter!$E$5/12)-K31)&gt;0,I31*(1+Utgifter!$E$5/12)-K31,0)</f>
        <v>957554.8620393161</v>
      </c>
      <c r="J32" s="26"/>
      <c r="K32" s="24">
        <f>IF((I32*(Utgifter!$E$4+Utgifter!$E$5)/12)&gt;$S$4,(I32*(Utgifter!$E$4+Utgifter!$E$5)/12),IF(I32&gt; 0,$S$4,0))</f>
        <v>3191.8495401310538</v>
      </c>
    </row>
    <row r="33" spans="1:11" x14ac:dyDescent="0.35">
      <c r="A33" s="46"/>
      <c r="D33" s="28">
        <f t="shared" si="0"/>
        <v>29</v>
      </c>
      <c r="E33" s="27">
        <f>IF((E32*(1+Utgifter!$E$5/12)-G32)&gt;0,E32*(1+Utgifter!$E$5/12)-G32,0)</f>
        <v>1258711.1327024228</v>
      </c>
      <c r="F33" s="26"/>
      <c r="G33" s="24">
        <f>IF((E33*(Utgifter!$E$4+Utgifter!$E$5)/12)&gt;$S$4,(E33*(Utgifter!$E$4+Utgifter!$E$5)/12),IF(E33&gt; 0,$S$4,0))</f>
        <v>4195.7037756747422</v>
      </c>
      <c r="I33" s="27">
        <f>IF((I32*(1+Utgifter!$E$5/12)-K32)&gt;0,I32*(1+Utgifter!$E$5/12)-K32,0)</f>
        <v>955958.93726925063</v>
      </c>
      <c r="J33" s="26"/>
      <c r="K33" s="24">
        <f>IF((I33*(Utgifter!$E$4+Utgifter!$E$5)/12)&gt;$S$4,(I33*(Utgifter!$E$4+Utgifter!$E$5)/12),IF(I33&gt; 0,$S$4,0))</f>
        <v>3186.5297908975022</v>
      </c>
    </row>
    <row r="34" spans="1:11" x14ac:dyDescent="0.35">
      <c r="A34" s="46"/>
      <c r="D34" s="28">
        <f t="shared" si="0"/>
        <v>30</v>
      </c>
      <c r="E34" s="27">
        <f>IF((E33*(1+Utgifter!$E$5/12)-G33)&gt;0,E33*(1+Utgifter!$E$5/12)-G33,0)</f>
        <v>1256613.2808145855</v>
      </c>
      <c r="F34" s="26"/>
      <c r="G34" s="24">
        <f>IF((E34*(Utgifter!$E$4+Utgifter!$E$5)/12)&gt;$S$4,(E34*(Utgifter!$E$4+Utgifter!$E$5)/12),IF(E34&gt; 0,$S$4,0))</f>
        <v>4188.7109360486184</v>
      </c>
      <c r="I34" s="27">
        <f>IF((I33*(1+Utgifter!$E$5/12)-K33)&gt;0,I33*(1+Utgifter!$E$5/12)-K33,0)</f>
        <v>954365.67237380194</v>
      </c>
      <c r="J34" s="26"/>
      <c r="K34" s="24">
        <f>IF((I34*(Utgifter!$E$4+Utgifter!$E$5)/12)&gt;$S$4,(I34*(Utgifter!$E$4+Utgifter!$E$5)/12),IF(I34&gt; 0,$S$4,0))</f>
        <v>3181.2189079126733</v>
      </c>
    </row>
    <row r="35" spans="1:11" x14ac:dyDescent="0.35">
      <c r="A35" s="46"/>
      <c r="D35" s="28">
        <f t="shared" si="0"/>
        <v>31</v>
      </c>
      <c r="E35" s="27">
        <f>IF((E34*(1+Utgifter!$E$5/12)-G34)&gt;0,E34*(1+Utgifter!$E$5/12)-G34,0)</f>
        <v>1254518.9253465612</v>
      </c>
      <c r="F35" s="26"/>
      <c r="G35" s="24">
        <f>IF((E35*(Utgifter!$E$4+Utgifter!$E$5)/12)&gt;$S$4,(E35*(Utgifter!$E$4+Utgifter!$E$5)/12),IF(E35&gt; 0,$S$4,0))</f>
        <v>4181.7297511552042</v>
      </c>
      <c r="I35" s="27">
        <f>IF((I34*(1+Utgifter!$E$5/12)-K34)&gt;0,I34*(1+Utgifter!$E$5/12)-K34,0)</f>
        <v>952775.06291984557</v>
      </c>
      <c r="J35" s="26"/>
      <c r="K35" s="24">
        <f>IF((I35*(Utgifter!$E$4+Utgifter!$E$5)/12)&gt;$S$4,(I35*(Utgifter!$E$4+Utgifter!$E$5)/12),IF(I35&gt; 0,$S$4,0))</f>
        <v>3175.9168763994853</v>
      </c>
    </row>
    <row r="36" spans="1:11" x14ac:dyDescent="0.35">
      <c r="A36" s="46"/>
      <c r="D36" s="28">
        <f t="shared" si="0"/>
        <v>32</v>
      </c>
      <c r="E36" s="27">
        <f>IF((E35*(1+Utgifter!$E$5/12)-G35)&gt;0,E35*(1+Utgifter!$E$5/12)-G35,0)</f>
        <v>1252428.0604709836</v>
      </c>
      <c r="F36" s="26"/>
      <c r="G36" s="24">
        <f>IF((E36*(Utgifter!$E$4+Utgifter!$E$5)/12)&gt;$S$4,(E36*(Utgifter!$E$4+Utgifter!$E$5)/12),IF(E36&gt; 0,$S$4,0))</f>
        <v>4174.7602015699458</v>
      </c>
      <c r="I36" s="27">
        <f>IF((I35*(1+Utgifter!$E$5/12)-K35)&gt;0,I35*(1+Utgifter!$E$5/12)-K35,0)</f>
        <v>951187.10448164586</v>
      </c>
      <c r="J36" s="26"/>
      <c r="K36" s="24">
        <f>IF((I36*(Utgifter!$E$4+Utgifter!$E$5)/12)&gt;$S$4,(I36*(Utgifter!$E$4+Utgifter!$E$5)/12),IF(I36&gt; 0,$S$4,0))</f>
        <v>3170.6236816054861</v>
      </c>
    </row>
    <row r="37" spans="1:11" x14ac:dyDescent="0.35">
      <c r="A37" s="46"/>
      <c r="D37" s="28">
        <f t="shared" si="0"/>
        <v>33</v>
      </c>
      <c r="E37" s="27">
        <f>IF((E36*(1+Utgifter!$E$5/12)-G36)&gt;0,E36*(1+Utgifter!$E$5/12)-G36,0)</f>
        <v>1250340.6803701988</v>
      </c>
      <c r="F37" s="26"/>
      <c r="G37" s="24">
        <f>IF((E37*(Utgifter!$E$4+Utgifter!$E$5)/12)&gt;$S$4,(E37*(Utgifter!$E$4+Utgifter!$E$5)/12),IF(E37&gt; 0,$S$4,0))</f>
        <v>4167.8022679006626</v>
      </c>
      <c r="I37" s="27">
        <f>IF((I36*(1+Utgifter!$E$5/12)-K36)&gt;0,I36*(1+Utgifter!$E$5/12)-K36,0)</f>
        <v>949601.7926408432</v>
      </c>
      <c r="J37" s="26"/>
      <c r="K37" s="24">
        <f>IF((I37*(Utgifter!$E$4+Utgifter!$E$5)/12)&gt;$S$4,(I37*(Utgifter!$E$4+Utgifter!$E$5)/12),IF(I37&gt; 0,$S$4,0))</f>
        <v>3165.339308802811</v>
      </c>
    </row>
    <row r="38" spans="1:11" x14ac:dyDescent="0.35">
      <c r="A38" s="46"/>
      <c r="D38" s="28">
        <f t="shared" si="0"/>
        <v>34</v>
      </c>
      <c r="E38" s="27">
        <f>IF((E37*(1+Utgifter!$E$5/12)-G37)&gt;0,E37*(1+Utgifter!$E$5/12)-G37,0)</f>
        <v>1248256.7792362485</v>
      </c>
      <c r="F38" s="26"/>
      <c r="G38" s="24">
        <f>IF((E38*(Utgifter!$E$4+Utgifter!$E$5)/12)&gt;$S$4,(E38*(Utgifter!$E$4+Utgifter!$E$5)/12),IF(E38&gt; 0,$S$4,0))</f>
        <v>4160.8559307874948</v>
      </c>
      <c r="I38" s="27">
        <f>IF((I37*(1+Utgifter!$E$5/12)-K37)&gt;0,I37*(1+Utgifter!$E$5/12)-K37,0)</f>
        <v>948019.12298644183</v>
      </c>
      <c r="J38" s="26"/>
      <c r="K38" s="24">
        <f>IF((I38*(Utgifter!$E$4+Utgifter!$E$5)/12)&gt;$S$4,(I38*(Utgifter!$E$4+Utgifter!$E$5)/12),IF(I38&gt; 0,$S$4,0))</f>
        <v>3160.0637432881394</v>
      </c>
    </row>
    <row r="39" spans="1:11" x14ac:dyDescent="0.35">
      <c r="A39" s="46"/>
      <c r="D39" s="28">
        <f t="shared" si="0"/>
        <v>35</v>
      </c>
      <c r="E39" s="27">
        <f>IF((E38*(1+Utgifter!$E$5/12)-G38)&gt;0,E38*(1+Utgifter!$E$5/12)-G38,0)</f>
        <v>1246176.3512708547</v>
      </c>
      <c r="F39" s="26"/>
      <c r="G39" s="24">
        <f>IF((E39*(Utgifter!$E$4+Utgifter!$E$5)/12)&gt;$S$4,(E39*(Utgifter!$E$4+Utgifter!$E$5)/12),IF(E39&gt; 0,$S$4,0))</f>
        <v>4153.9211709028486</v>
      </c>
      <c r="I39" s="27">
        <f>IF((I38*(1+Utgifter!$E$5/12)-K38)&gt;0,I38*(1+Utgifter!$E$5/12)-K38,0)</f>
        <v>946439.09111479775</v>
      </c>
      <c r="J39" s="26"/>
      <c r="K39" s="24">
        <f>IF((I39*(Utgifter!$E$4+Utgifter!$E$5)/12)&gt;$S$4,(I39*(Utgifter!$E$4+Utgifter!$E$5)/12),IF(I39&gt; 0,$S$4,0))</f>
        <v>3154.7969703826589</v>
      </c>
    </row>
    <row r="40" spans="1:11" x14ac:dyDescent="0.35">
      <c r="A40" s="46"/>
      <c r="D40" s="28">
        <f t="shared" si="0"/>
        <v>36</v>
      </c>
      <c r="E40" s="27">
        <f>IF((E39*(1+Utgifter!$E$5/12)-G39)&gt;0,E39*(1+Utgifter!$E$5/12)-G39,0)</f>
        <v>1244099.3906854033</v>
      </c>
      <c r="F40" s="26"/>
      <c r="G40" s="24">
        <f>IF((E40*(Utgifter!$E$4+Utgifter!$E$5)/12)&gt;$S$4,(E40*(Utgifter!$E$4+Utgifter!$E$5)/12),IF(E40&gt; 0,$S$4,0))</f>
        <v>4146.9979689513448</v>
      </c>
      <c r="I40" s="27">
        <f>IF((I39*(1+Utgifter!$E$5/12)-K39)&gt;0,I39*(1+Utgifter!$E$5/12)-K39,0)</f>
        <v>944861.69262960646</v>
      </c>
      <c r="J40" s="26"/>
      <c r="K40" s="24">
        <f>IF((I40*(Utgifter!$E$4+Utgifter!$E$5)/12)&gt;$S$4,(I40*(Utgifter!$E$4+Utgifter!$E$5)/12),IF(I40&gt; 0,$S$4,0))</f>
        <v>3149.5389754320217</v>
      </c>
    </row>
    <row r="41" spans="1:11" x14ac:dyDescent="0.35">
      <c r="A41" s="49">
        <v>2021</v>
      </c>
      <c r="D41" s="28">
        <f t="shared" si="0"/>
        <v>37</v>
      </c>
      <c r="E41" s="27">
        <f>IF((E40*(1+Utgifter!$E$5/12)-G40)&gt;0,E40*(1+Utgifter!$E$5/12)-G40,0)</f>
        <v>1242025.8917009276</v>
      </c>
      <c r="F41" s="26"/>
      <c r="G41" s="24">
        <f>IF((E41*(Utgifter!$E$4+Utgifter!$E$5)/12)&gt;$S$4,(E41*(Utgifter!$E$4+Utgifter!$E$5)/12),IF(E41&gt; 0,$S$4,0))</f>
        <v>4140.086305669759</v>
      </c>
      <c r="I41" s="27">
        <f>IF((I40*(1+Utgifter!$E$5/12)-K40)&gt;0,I40*(1+Utgifter!$E$5/12)-K40,0)</f>
        <v>943286.92314189044</v>
      </c>
      <c r="J41" s="26"/>
      <c r="K41" s="24">
        <f>IF((I41*(Utgifter!$E$4+Utgifter!$E$5)/12)&gt;$S$4,(I41*(Utgifter!$E$4+Utgifter!$E$5)/12),IF(I41&gt; 0,$S$4,0))</f>
        <v>3144.2897438063014</v>
      </c>
    </row>
    <row r="42" spans="1:11" x14ac:dyDescent="0.35">
      <c r="A42" s="49"/>
      <c r="D42" s="28">
        <f t="shared" si="0"/>
        <v>38</v>
      </c>
      <c r="E42" s="27">
        <f>IF((E41*(1+Utgifter!$E$5/12)-G41)&gt;0,E41*(1+Utgifter!$E$5/12)-G41,0)</f>
        <v>1239955.8485480929</v>
      </c>
      <c r="F42" s="26"/>
      <c r="G42" s="24">
        <f>IF((E42*(Utgifter!$E$4+Utgifter!$E$5)/12)&gt;$S$4,(E42*(Utgifter!$E$4+Utgifter!$E$5)/12),IF(E42&gt; 0,$S$4,0))</f>
        <v>4133.1861618269768</v>
      </c>
      <c r="I42" s="27">
        <f>IF((I41*(1+Utgifter!$E$5/12)-K41)&gt;0,I41*(1+Utgifter!$E$5/12)-K41,0)</f>
        <v>941714.77826998732</v>
      </c>
      <c r="J42" s="26"/>
      <c r="K42" s="24">
        <f>IF((I42*(Utgifter!$E$4+Utgifter!$E$5)/12)&gt;$S$4,(I42*(Utgifter!$E$4+Utgifter!$E$5)/12),IF(I42&gt; 0,$S$4,0))</f>
        <v>3139.0492608999575</v>
      </c>
    </row>
    <row r="43" spans="1:11" x14ac:dyDescent="0.35">
      <c r="A43" s="49"/>
      <c r="D43" s="28">
        <f t="shared" si="0"/>
        <v>39</v>
      </c>
      <c r="E43" s="27">
        <f>IF((E42*(1+Utgifter!$E$5/12)-G42)&gt;0,E42*(1+Utgifter!$E$5/12)-G42,0)</f>
        <v>1237889.2554671795</v>
      </c>
      <c r="F43" s="26"/>
      <c r="G43" s="24">
        <f>IF((E43*(Utgifter!$E$4+Utgifter!$E$5)/12)&gt;$S$4,(E43*(Utgifter!$E$4+Utgifter!$E$5)/12),IF(E43&gt; 0,$S$4,0))</f>
        <v>4126.2975182239315</v>
      </c>
      <c r="I43" s="27">
        <f>IF((I42*(1+Utgifter!$E$5/12)-K42)&gt;0,I42*(1+Utgifter!$E$5/12)-K42,0)</f>
        <v>940145.25363953738</v>
      </c>
      <c r="J43" s="26"/>
      <c r="K43" s="24">
        <f>IF((I43*(Utgifter!$E$4+Utgifter!$E$5)/12)&gt;$S$4,(I43*(Utgifter!$E$4+Utgifter!$E$5)/12),IF(I43&gt; 0,$S$4,0))</f>
        <v>3133.8175121317913</v>
      </c>
    </row>
    <row r="44" spans="1:11" x14ac:dyDescent="0.35">
      <c r="A44" s="49"/>
      <c r="D44" s="28">
        <f t="shared" si="0"/>
        <v>40</v>
      </c>
      <c r="E44" s="27">
        <f>IF((E43*(1+Utgifter!$E$5/12)-G43)&gt;0,E43*(1+Utgifter!$E$5/12)-G43,0)</f>
        <v>1235826.1067080675</v>
      </c>
      <c r="F44" s="26"/>
      <c r="G44" s="24">
        <f>IF((E44*(Utgifter!$E$4+Utgifter!$E$5)/12)&gt;$S$4,(E44*(Utgifter!$E$4+Utgifter!$E$5)/12),IF(E44&gt; 0,$S$4,0))</f>
        <v>4119.4203556935581</v>
      </c>
      <c r="I44" s="27">
        <f>IF((I43*(1+Utgifter!$E$5/12)-K43)&gt;0,I43*(1+Utgifter!$E$5/12)-K43,0)</f>
        <v>938578.34488347149</v>
      </c>
      <c r="J44" s="26"/>
      <c r="K44" s="24">
        <f>IF((I44*(Utgifter!$E$4+Utgifter!$E$5)/12)&gt;$S$4,(I44*(Utgifter!$E$4+Utgifter!$E$5)/12),IF(I44&gt; 0,$S$4,0))</f>
        <v>3128.5944829449049</v>
      </c>
    </row>
    <row r="45" spans="1:11" x14ac:dyDescent="0.35">
      <c r="A45" s="49"/>
      <c r="D45" s="28">
        <f t="shared" si="0"/>
        <v>41</v>
      </c>
      <c r="E45" s="27">
        <f>IF((E44*(1+Utgifter!$E$5/12)-G44)&gt;0,E44*(1+Utgifter!$E$5/12)-G44,0)</f>
        <v>1233766.3965302205</v>
      </c>
      <c r="F45" s="26"/>
      <c r="G45" s="24">
        <f>IF((E45*(Utgifter!$E$4+Utgifter!$E$5)/12)&gt;$S$4,(E45*(Utgifter!$E$4+Utgifter!$E$5)/12),IF(E45&gt; 0,$S$4,0))</f>
        <v>4112.5546551007346</v>
      </c>
      <c r="I45" s="27">
        <f>IF((I44*(1+Utgifter!$E$5/12)-K44)&gt;0,I44*(1+Utgifter!$E$5/12)-K44,0)</f>
        <v>937014.04764199909</v>
      </c>
      <c r="J45" s="26"/>
      <c r="K45" s="24">
        <f>IF((I45*(Utgifter!$E$4+Utgifter!$E$5)/12)&gt;$S$4,(I45*(Utgifter!$E$4+Utgifter!$E$5)/12),IF(I45&gt; 0,$S$4,0))</f>
        <v>3123.3801588066635</v>
      </c>
    </row>
    <row r="46" spans="1:11" x14ac:dyDescent="0.35">
      <c r="A46" s="49"/>
      <c r="D46" s="28">
        <f t="shared" si="0"/>
        <v>42</v>
      </c>
      <c r="E46" s="27">
        <f>IF((E45*(1+Utgifter!$E$5/12)-G45)&gt;0,E45*(1+Utgifter!$E$5/12)-G45,0)</f>
        <v>1231710.1192026702</v>
      </c>
      <c r="F46" s="26"/>
      <c r="G46" s="24">
        <f>IF((E46*(Utgifter!$E$4+Utgifter!$E$5)/12)&gt;$S$4,(E46*(Utgifter!$E$4+Utgifter!$E$5)/12),IF(E46&gt; 0,$S$4,0))</f>
        <v>4105.7003973422343</v>
      </c>
      <c r="I46" s="27">
        <f>IF((I45*(1+Utgifter!$E$5/12)-K45)&gt;0,I45*(1+Utgifter!$E$5/12)-K45,0)</f>
        <v>935452.35756259575</v>
      </c>
      <c r="J46" s="26"/>
      <c r="K46" s="24">
        <f>IF((I46*(Utgifter!$E$4+Utgifter!$E$5)/12)&gt;$S$4,(I46*(Utgifter!$E$4+Utgifter!$E$5)/12),IF(I46&gt; 0,$S$4,0))</f>
        <v>3118.1745252086525</v>
      </c>
    </row>
    <row r="47" spans="1:11" x14ac:dyDescent="0.35">
      <c r="A47" s="49"/>
      <c r="D47" s="28">
        <f t="shared" si="0"/>
        <v>43</v>
      </c>
      <c r="E47" s="27">
        <f>IF((E46*(1+Utgifter!$E$5/12)-G46)&gt;0,E46*(1+Utgifter!$E$5/12)-G46,0)</f>
        <v>1229657.2690039992</v>
      </c>
      <c r="F47" s="26"/>
      <c r="G47" s="24">
        <f>IF((E47*(Utgifter!$E$4+Utgifter!$E$5)/12)&gt;$S$4,(E47*(Utgifter!$E$4+Utgifter!$E$5)/12),IF(E47&gt; 0,$S$4,0))</f>
        <v>4098.8575633466635</v>
      </c>
      <c r="I47" s="27">
        <f>IF((I46*(1+Utgifter!$E$5/12)-K46)&gt;0,I46*(1+Utgifter!$E$5/12)-K46,0)</f>
        <v>933893.27029999148</v>
      </c>
      <c r="J47" s="26"/>
      <c r="K47" s="24">
        <f>IF((I47*(Utgifter!$E$4+Utgifter!$E$5)/12)&gt;$S$4,(I47*(Utgifter!$E$4+Utgifter!$E$5)/12),IF(I47&gt; 0,$S$4,0))</f>
        <v>3112.9775676666382</v>
      </c>
    </row>
    <row r="48" spans="1:11" x14ac:dyDescent="0.35">
      <c r="A48" s="49"/>
      <c r="D48" s="28">
        <f t="shared" si="0"/>
        <v>44</v>
      </c>
      <c r="E48" s="27">
        <f>IF((E47*(1+Utgifter!$E$5/12)-G47)&gt;0,E47*(1+Utgifter!$E$5/12)-G47,0)</f>
        <v>1227607.8402223259</v>
      </c>
      <c r="F48" s="26"/>
      <c r="G48" s="24">
        <f>IF((E48*(Utgifter!$E$4+Utgifter!$E$5)/12)&gt;$S$4,(E48*(Utgifter!$E$4+Utgifter!$E$5)/12),IF(E48&gt; 0,$S$4,0))</f>
        <v>4092.0261340744196</v>
      </c>
      <c r="I48" s="27">
        <f>IF((I47*(1+Utgifter!$E$5/12)-K47)&gt;0,I47*(1+Utgifter!$E$5/12)-K47,0)</f>
        <v>932336.78151615814</v>
      </c>
      <c r="J48" s="26"/>
      <c r="K48" s="24">
        <f>IF((I48*(Utgifter!$E$4+Utgifter!$E$5)/12)&gt;$S$4,(I48*(Utgifter!$E$4+Utgifter!$E$5)/12),IF(I48&gt; 0,$S$4,0))</f>
        <v>3107.7892717205273</v>
      </c>
    </row>
    <row r="49" spans="1:11" x14ac:dyDescent="0.35">
      <c r="A49" s="49"/>
      <c r="D49" s="28">
        <f t="shared" si="0"/>
        <v>45</v>
      </c>
      <c r="E49" s="27">
        <f>IF((E48*(1+Utgifter!$E$5/12)-G48)&gt;0,E48*(1+Utgifter!$E$5/12)-G48,0)</f>
        <v>1225561.8271552888</v>
      </c>
      <c r="F49" s="26"/>
      <c r="G49" s="24">
        <f>IF((E49*(Utgifter!$E$4+Utgifter!$E$5)/12)&gt;$S$4,(E49*(Utgifter!$E$4+Utgifter!$E$5)/12),IF(E49&gt; 0,$S$4,0))</f>
        <v>4085.2060905176295</v>
      </c>
      <c r="I49" s="27">
        <f>IF((I48*(1+Utgifter!$E$5/12)-K48)&gt;0,I48*(1+Utgifter!$E$5/12)-K48,0)</f>
        <v>930782.88688029791</v>
      </c>
      <c r="J49" s="26"/>
      <c r="K49" s="24">
        <f>IF((I49*(Utgifter!$E$4+Utgifter!$E$5)/12)&gt;$S$4,(I49*(Utgifter!$E$4+Utgifter!$E$5)/12),IF(I49&gt; 0,$S$4,0))</f>
        <v>3102.6096229343261</v>
      </c>
    </row>
    <row r="50" spans="1:11" x14ac:dyDescent="0.35">
      <c r="A50" s="49"/>
      <c r="D50" s="28">
        <f t="shared" si="0"/>
        <v>46</v>
      </c>
      <c r="E50" s="27">
        <f>IF((E49*(1+Utgifter!$E$5/12)-G49)&gt;0,E49*(1+Utgifter!$E$5/12)-G49,0)</f>
        <v>1223519.2241100301</v>
      </c>
      <c r="F50" s="26"/>
      <c r="G50" s="24">
        <f>IF((E50*(Utgifter!$E$4+Utgifter!$E$5)/12)&gt;$S$4,(E50*(Utgifter!$E$4+Utgifter!$E$5)/12),IF(E50&gt; 0,$S$4,0))</f>
        <v>4078.3974137001005</v>
      </c>
      <c r="I50" s="27">
        <f>IF((I49*(1+Utgifter!$E$5/12)-K49)&gt;0,I49*(1+Utgifter!$E$5/12)-K49,0)</f>
        <v>929231.58206883073</v>
      </c>
      <c r="J50" s="26"/>
      <c r="K50" s="24">
        <f>IF((I50*(Utgifter!$E$4+Utgifter!$E$5)/12)&gt;$S$4,(I50*(Utgifter!$E$4+Utgifter!$E$5)/12),IF(I50&gt; 0,$S$4,0))</f>
        <v>3097.4386068961026</v>
      </c>
    </row>
    <row r="51" spans="1:11" x14ac:dyDescent="0.35">
      <c r="A51" s="49"/>
      <c r="D51" s="28">
        <f t="shared" si="0"/>
        <v>47</v>
      </c>
      <c r="E51" s="27">
        <f>IF((E50*(1+Utgifter!$E$5/12)-G50)&gt;0,E50*(1+Utgifter!$E$5/12)-G50,0)</f>
        <v>1221480.0254031802</v>
      </c>
      <c r="F51" s="26"/>
      <c r="G51" s="24">
        <f>IF((E51*(Utgifter!$E$4+Utgifter!$E$5)/12)&gt;$S$4,(E51*(Utgifter!$E$4+Utgifter!$E$5)/12),IF(E51&gt; 0,$S$4,0))</f>
        <v>4071.6000846772672</v>
      </c>
      <c r="I51" s="27">
        <f>IF((I50*(1+Utgifter!$E$5/12)-K50)&gt;0,I50*(1+Utgifter!$E$5/12)-K50,0)</f>
        <v>927682.86276538274</v>
      </c>
      <c r="J51" s="26"/>
      <c r="K51" s="24">
        <f>IF((I51*(Utgifter!$E$4+Utgifter!$E$5)/12)&gt;$S$4,(I51*(Utgifter!$E$4+Utgifter!$E$5)/12),IF(I51&gt; 0,$S$4,0))</f>
        <v>3092.2762092179423</v>
      </c>
    </row>
    <row r="52" spans="1:11" x14ac:dyDescent="0.35">
      <c r="A52" s="49"/>
      <c r="D52" s="28">
        <f t="shared" si="0"/>
        <v>48</v>
      </c>
      <c r="E52" s="27">
        <f>IF((E51*(1+Utgifter!$E$5/12)-G51)&gt;0,E51*(1+Utgifter!$E$5/12)-G51,0)</f>
        <v>1219444.2253608415</v>
      </c>
      <c r="F52" s="26"/>
      <c r="G52" s="24">
        <f>IF((E52*(Utgifter!$E$4+Utgifter!$E$5)/12)&gt;$S$4,(E52*(Utgifter!$E$4+Utgifter!$E$5)/12),IF(E52&gt; 0,$S$4,0))</f>
        <v>4064.8140845361381</v>
      </c>
      <c r="I52" s="27">
        <f>IF((I51*(1+Utgifter!$E$5/12)-K51)&gt;0,I51*(1+Utgifter!$E$5/12)-K51,0)</f>
        <v>926136.72466077376</v>
      </c>
      <c r="J52" s="26"/>
      <c r="K52" s="24">
        <f>IF((I52*(Utgifter!$E$4+Utgifter!$E$5)/12)&gt;$S$4,(I52*(Utgifter!$E$4+Utgifter!$E$5)/12),IF(I52&gt; 0,$S$4,0))</f>
        <v>3087.1224155359128</v>
      </c>
    </row>
    <row r="53" spans="1:11" x14ac:dyDescent="0.35">
      <c r="A53" s="47">
        <v>2022</v>
      </c>
      <c r="D53" s="28">
        <f t="shared" si="0"/>
        <v>49</v>
      </c>
      <c r="E53" s="27">
        <f>IF((E52*(1+Utgifter!$E$5/12)-G52)&gt;0,E52*(1+Utgifter!$E$5/12)-G52,0)</f>
        <v>1217411.8183185735</v>
      </c>
      <c r="F53" s="26"/>
      <c r="G53" s="24">
        <f>IF((E53*(Utgifter!$E$4+Utgifter!$E$5)/12)&gt;$S$4,(E53*(Utgifter!$E$4+Utgifter!$E$5)/12),IF(E53&gt; 0,$S$4,0))</f>
        <v>4058.0393943952454</v>
      </c>
      <c r="I53" s="27">
        <f>IF((I52*(1+Utgifter!$E$5/12)-K52)&gt;0,I52*(1+Utgifter!$E$5/12)-K52,0)</f>
        <v>924593.16345300584</v>
      </c>
      <c r="J53" s="26"/>
      <c r="K53" s="24">
        <f>IF((I53*(Utgifter!$E$4+Utgifter!$E$5)/12)&gt;$S$4,(I53*(Utgifter!$E$4+Utgifter!$E$5)/12),IF(I53&gt; 0,$S$4,0))</f>
        <v>3081.97721151002</v>
      </c>
    </row>
    <row r="54" spans="1:11" x14ac:dyDescent="0.35">
      <c r="A54" s="47"/>
      <c r="D54" s="28">
        <f t="shared" si="0"/>
        <v>50</v>
      </c>
      <c r="E54" s="27">
        <f>IF((E53*(1+Utgifter!$E$5/12)-G53)&gt;0,E53*(1+Utgifter!$E$5/12)-G53,0)</f>
        <v>1215382.798621376</v>
      </c>
      <c r="F54" s="26"/>
      <c r="G54" s="24">
        <f>IF((E54*(Utgifter!$E$4+Utgifter!$E$5)/12)&gt;$S$4,(E54*(Utgifter!$E$4+Utgifter!$E$5)/12),IF(E54&gt; 0,$S$4,0))</f>
        <v>4051.2759954045869</v>
      </c>
      <c r="I54" s="27">
        <f>IF((I53*(1+Utgifter!$E$5/12)-K53)&gt;0,I53*(1+Utgifter!$E$5/12)-K53,0)</f>
        <v>923052.1748472508</v>
      </c>
      <c r="J54" s="26"/>
      <c r="K54" s="24">
        <f>IF((I54*(Utgifter!$E$4+Utgifter!$E$5)/12)&gt;$S$4,(I54*(Utgifter!$E$4+Utgifter!$E$5)/12),IF(I54&gt; 0,$S$4,0))</f>
        <v>3076.8405828241698</v>
      </c>
    </row>
    <row r="55" spans="1:11" x14ac:dyDescent="0.35">
      <c r="A55" s="47"/>
      <c r="D55" s="28">
        <f t="shared" si="0"/>
        <v>51</v>
      </c>
      <c r="E55" s="27">
        <f>IF((E54*(1+Utgifter!$E$5/12)-G54)&gt;0,E54*(1+Utgifter!$E$5/12)-G54,0)</f>
        <v>1213357.1606236736</v>
      </c>
      <c r="F55" s="26"/>
      <c r="G55" s="24">
        <f>IF((E55*(Utgifter!$E$4+Utgifter!$E$5)/12)&gt;$S$4,(E55*(Utgifter!$E$4+Utgifter!$E$5)/12),IF(E55&gt; 0,$S$4,0))</f>
        <v>4044.5238687455785</v>
      </c>
      <c r="I55" s="27">
        <f>IF((I54*(1+Utgifter!$E$5/12)-K54)&gt;0,I54*(1+Utgifter!$E$5/12)-K54,0)</f>
        <v>921513.75455583876</v>
      </c>
      <c r="J55" s="26"/>
      <c r="K55" s="24">
        <f>IF((I55*(Utgifter!$E$4+Utgifter!$E$5)/12)&gt;$S$4,(I55*(Utgifter!$E$4+Utgifter!$E$5)/12),IF(I55&gt; 0,$S$4,0))</f>
        <v>3071.7125151861292</v>
      </c>
    </row>
    <row r="56" spans="1:11" x14ac:dyDescent="0.35">
      <c r="A56" s="47"/>
      <c r="D56" s="28">
        <f t="shared" si="0"/>
        <v>52</v>
      </c>
      <c r="E56" s="27">
        <f>IF((E55*(1+Utgifter!$E$5/12)-G55)&gt;0,E55*(1+Utgifter!$E$5/12)-G55,0)</f>
        <v>1211334.8986893008</v>
      </c>
      <c r="F56" s="26"/>
      <c r="G56" s="24">
        <f>IF((E56*(Utgifter!$E$4+Utgifter!$E$5)/12)&gt;$S$4,(E56*(Utgifter!$E$4+Utgifter!$E$5)/12),IF(E56&gt; 0,$S$4,0))</f>
        <v>4037.7829956310029</v>
      </c>
      <c r="I56" s="27">
        <f>IF((I55*(1+Utgifter!$E$5/12)-K55)&gt;0,I55*(1+Utgifter!$E$5/12)-K55,0)</f>
        <v>919977.89829824574</v>
      </c>
      <c r="J56" s="26"/>
      <c r="K56" s="24">
        <f>IF((I56*(Utgifter!$E$4+Utgifter!$E$5)/12)&gt;$S$4,(I56*(Utgifter!$E$4+Utgifter!$E$5)/12),IF(I56&gt; 0,$S$4,0))</f>
        <v>3066.5929943274859</v>
      </c>
    </row>
    <row r="57" spans="1:11" x14ac:dyDescent="0.35">
      <c r="A57" s="47"/>
      <c r="D57" s="28">
        <f t="shared" si="0"/>
        <v>53</v>
      </c>
      <c r="E57" s="27">
        <f>IF((E56*(1+Utgifter!$E$5/12)-G56)&gt;0,E56*(1+Utgifter!$E$5/12)-G56,0)</f>
        <v>1209316.0071914853</v>
      </c>
      <c r="F57" s="26"/>
      <c r="G57" s="24">
        <f>IF((E57*(Utgifter!$E$4+Utgifter!$E$5)/12)&gt;$S$4,(E57*(Utgifter!$E$4+Utgifter!$E$5)/12),IF(E57&gt; 0,$S$4,0))</f>
        <v>4031.0533573049511</v>
      </c>
      <c r="I57" s="27">
        <f>IF((I56*(1+Utgifter!$E$5/12)-K56)&gt;0,I56*(1+Utgifter!$E$5/12)-K56,0)</f>
        <v>918444.60180108203</v>
      </c>
      <c r="J57" s="26"/>
      <c r="K57" s="24">
        <f>IF((I57*(Utgifter!$E$4+Utgifter!$E$5)/12)&gt;$S$4,(I57*(Utgifter!$E$4+Utgifter!$E$5)/12),IF(I57&gt; 0,$S$4,0))</f>
        <v>3061.4820060036068</v>
      </c>
    </row>
    <row r="58" spans="1:11" x14ac:dyDescent="0.35">
      <c r="A58" s="47"/>
      <c r="D58" s="28">
        <f t="shared" si="0"/>
        <v>54</v>
      </c>
      <c r="E58" s="27">
        <f>IF((E57*(1+Utgifter!$E$5/12)-G57)&gt;0,E57*(1+Utgifter!$E$5/12)-G57,0)</f>
        <v>1207300.4805128328</v>
      </c>
      <c r="F58" s="26"/>
      <c r="G58" s="24">
        <f>IF((E58*(Utgifter!$E$4+Utgifter!$E$5)/12)&gt;$S$4,(E58*(Utgifter!$E$4+Utgifter!$E$5)/12),IF(E58&gt; 0,$S$4,0))</f>
        <v>4024.3349350427761</v>
      </c>
      <c r="I58" s="27">
        <f>IF((I57*(1+Utgifter!$E$5/12)-K57)&gt;0,I57*(1+Utgifter!$E$5/12)-K57,0)</f>
        <v>916913.86079808022</v>
      </c>
      <c r="J58" s="26"/>
      <c r="K58" s="24">
        <f>IF((I58*(Utgifter!$E$4+Utgifter!$E$5)/12)&gt;$S$4,(I58*(Utgifter!$E$4+Utgifter!$E$5)/12),IF(I58&gt; 0,$S$4,0))</f>
        <v>3056.3795359936007</v>
      </c>
    </row>
    <row r="59" spans="1:11" x14ac:dyDescent="0.35">
      <c r="A59" s="47"/>
      <c r="D59" s="28">
        <f t="shared" si="0"/>
        <v>55</v>
      </c>
      <c r="E59" s="27">
        <f>IF((E58*(1+Utgifter!$E$5/12)-G58)&gt;0,E58*(1+Utgifter!$E$5/12)-G58,0)</f>
        <v>1205288.3130453115</v>
      </c>
      <c r="F59" s="26"/>
      <c r="G59" s="24">
        <f>IF((E59*(Utgifter!$E$4+Utgifter!$E$5)/12)&gt;$S$4,(E59*(Utgifter!$E$4+Utgifter!$E$5)/12),IF(E59&gt; 0,$S$4,0))</f>
        <v>4017.6277101510386</v>
      </c>
      <c r="I59" s="27">
        <f>IF((I58*(1+Utgifter!$E$5/12)-K58)&gt;0,I58*(1+Utgifter!$E$5/12)-K58,0)</f>
        <v>915385.67103008344</v>
      </c>
      <c r="J59" s="26"/>
      <c r="K59" s="24">
        <f>IF((I59*(Utgifter!$E$4+Utgifter!$E$5)/12)&gt;$S$4,(I59*(Utgifter!$E$4+Utgifter!$E$5)/12),IF(I59&gt; 0,$S$4,0))</f>
        <v>3051.2855701002786</v>
      </c>
    </row>
    <row r="60" spans="1:11" x14ac:dyDescent="0.35">
      <c r="A60" s="47"/>
      <c r="D60" s="28">
        <f t="shared" si="0"/>
        <v>56</v>
      </c>
      <c r="E60" s="27">
        <f>IF((E59*(1+Utgifter!$E$5/12)-G59)&gt;0,E59*(1+Utgifter!$E$5/12)-G59,0)</f>
        <v>1203279.499190236</v>
      </c>
      <c r="F60" s="26"/>
      <c r="G60" s="24">
        <f>IF((E60*(Utgifter!$E$4+Utgifter!$E$5)/12)&gt;$S$4,(E60*(Utgifter!$E$4+Utgifter!$E$5)/12),IF(E60&gt; 0,$S$4,0))</f>
        <v>4010.931663967453</v>
      </c>
      <c r="I60" s="27">
        <f>IF((I59*(1+Utgifter!$E$5/12)-K59)&gt;0,I59*(1+Utgifter!$E$5/12)-K59,0)</f>
        <v>913860.02824503335</v>
      </c>
      <c r="J60" s="26"/>
      <c r="K60" s="24">
        <f>IF((I60*(Utgifter!$E$4+Utgifter!$E$5)/12)&gt;$S$4,(I60*(Utgifter!$E$4+Utgifter!$E$5)/12),IF(I60&gt; 0,$S$4,0))</f>
        <v>3046.2000941501115</v>
      </c>
    </row>
    <row r="61" spans="1:11" x14ac:dyDescent="0.35">
      <c r="A61" s="47"/>
      <c r="D61" s="28">
        <f t="shared" si="0"/>
        <v>57</v>
      </c>
      <c r="E61" s="27">
        <f>IF((E60*(1+Utgifter!$E$5/12)-G60)&gt;0,E60*(1+Utgifter!$E$5/12)-G60,0)</f>
        <v>1201274.0333582524</v>
      </c>
      <c r="F61" s="26"/>
      <c r="G61" s="24">
        <f>IF((E61*(Utgifter!$E$4+Utgifter!$E$5)/12)&gt;$S$4,(E61*(Utgifter!$E$4+Utgifter!$E$5)/12),IF(E61&gt; 0,$S$4,0))</f>
        <v>4004.2467778608411</v>
      </c>
      <c r="I61" s="27">
        <f>IF((I60*(1+Utgifter!$E$5/12)-K60)&gt;0,I60*(1+Utgifter!$E$5/12)-K60,0)</f>
        <v>912336.92819795827</v>
      </c>
      <c r="J61" s="26"/>
      <c r="K61" s="24">
        <f>IF((I61*(Utgifter!$E$4+Utgifter!$E$5)/12)&gt;$S$4,(I61*(Utgifter!$E$4+Utgifter!$E$5)/12),IF(I61&gt; 0,$S$4,0))</f>
        <v>3041.1230939931943</v>
      </c>
    </row>
    <row r="62" spans="1:11" x14ac:dyDescent="0.35">
      <c r="A62" s="47"/>
      <c r="D62" s="28">
        <f t="shared" si="0"/>
        <v>58</v>
      </c>
      <c r="E62" s="27">
        <f>IF((E61*(1+Utgifter!$E$5/12)-G61)&gt;0,E61*(1+Utgifter!$E$5/12)-G61,0)</f>
        <v>1199271.9099693219</v>
      </c>
      <c r="F62" s="26"/>
      <c r="G62" s="24">
        <f>IF((E62*(Utgifter!$E$4+Utgifter!$E$5)/12)&gt;$S$4,(E62*(Utgifter!$E$4+Utgifter!$E$5)/12),IF(E62&gt; 0,$S$4,0))</f>
        <v>3997.5730332310727</v>
      </c>
      <c r="I62" s="27">
        <f>IF((I61*(1+Utgifter!$E$5/12)-K61)&gt;0,I61*(1+Utgifter!$E$5/12)-K61,0)</f>
        <v>910816.36665096169</v>
      </c>
      <c r="J62" s="26"/>
      <c r="K62" s="24">
        <f>IF((I62*(Utgifter!$E$4+Utgifter!$E$5)/12)&gt;$S$4,(I62*(Utgifter!$E$4+Utgifter!$E$5)/12),IF(I62&gt; 0,$S$4,0))</f>
        <v>3036.0545555032058</v>
      </c>
    </row>
    <row r="63" spans="1:11" x14ac:dyDescent="0.35">
      <c r="A63" s="47"/>
      <c r="D63" s="28">
        <f t="shared" si="0"/>
        <v>59</v>
      </c>
      <c r="E63" s="27">
        <f>IF((E62*(1+Utgifter!$E$5/12)-G62)&gt;0,E62*(1+Utgifter!$E$5/12)-G62,0)</f>
        <v>1197273.1234527065</v>
      </c>
      <c r="F63" s="26"/>
      <c r="G63" s="24">
        <f>IF((E63*(Utgifter!$E$4+Utgifter!$E$5)/12)&gt;$S$4,(E63*(Utgifter!$E$4+Utgifter!$E$5)/12),IF(E63&gt; 0,$S$4,0))</f>
        <v>3990.9104115090217</v>
      </c>
      <c r="I63" s="27">
        <f>IF((I62*(1+Utgifter!$E$5/12)-K62)&gt;0,I62*(1+Utgifter!$E$5/12)-K62,0)</f>
        <v>909298.3393732101</v>
      </c>
      <c r="J63" s="26"/>
      <c r="K63" s="24">
        <f>IF((I63*(Utgifter!$E$4+Utgifter!$E$5)/12)&gt;$S$4,(I63*(Utgifter!$E$4+Utgifter!$E$5)/12),IF(I63&gt; 0,$S$4,0))</f>
        <v>3030.9944645773671</v>
      </c>
    </row>
    <row r="64" spans="1:11" x14ac:dyDescent="0.35">
      <c r="A64" s="47"/>
      <c r="D64" s="28">
        <f t="shared" si="0"/>
        <v>60</v>
      </c>
      <c r="E64" s="27">
        <f>IF((E63*(1+Utgifter!$E$5/12)-G63)&gt;0,E63*(1+Utgifter!$E$5/12)-G63,0)</f>
        <v>1195277.6682469521</v>
      </c>
      <c r="F64" s="26"/>
      <c r="G64" s="24">
        <f>IF((E64*(Utgifter!$E$4+Utgifter!$E$5)/12)&gt;$S$4,(E64*(Utgifter!$E$4+Utgifter!$E$5)/12),IF(E64&gt; 0,$S$4,0))</f>
        <v>3984.2588941565068</v>
      </c>
      <c r="I64" s="27">
        <f>IF((I63*(1+Utgifter!$E$5/12)-K63)&gt;0,I63*(1+Utgifter!$E$5/12)-K63,0)</f>
        <v>907782.84214092139</v>
      </c>
      <c r="J64" s="26"/>
      <c r="K64" s="24">
        <f>IF((I64*(Utgifter!$E$4+Utgifter!$E$5)/12)&gt;$S$4,(I64*(Utgifter!$E$4+Utgifter!$E$5)/12),IF(I64&gt; 0,$S$4,0))</f>
        <v>3025.942807136405</v>
      </c>
    </row>
    <row r="65" spans="1:11" x14ac:dyDescent="0.35">
      <c r="A65" s="48">
        <v>2023</v>
      </c>
      <c r="D65" s="28">
        <f t="shared" si="0"/>
        <v>61</v>
      </c>
      <c r="E65" s="27">
        <f>IF((E64*(1+Utgifter!$E$5/12)-G64)&gt;0,E64*(1+Utgifter!$E$5/12)-G64,0)</f>
        <v>1193285.538799874</v>
      </c>
      <c r="F65" s="26"/>
      <c r="G65" s="24">
        <f>IF((E65*(Utgifter!$E$4+Utgifter!$E$5)/12)&gt;$S$4,(E65*(Utgifter!$E$4+Utgifter!$E$5)/12),IF(E65&gt; 0,$S$4,0))</f>
        <v>3977.6184626662471</v>
      </c>
      <c r="I65" s="27">
        <f>IF((I64*(1+Utgifter!$E$5/12)-K64)&gt;0,I64*(1+Utgifter!$E$5/12)-K64,0)</f>
        <v>906269.87073735322</v>
      </c>
      <c r="J65" s="26"/>
      <c r="K65" s="24">
        <f>IF((I65*(Utgifter!$E$4+Utgifter!$E$5)/12)&gt;$S$4,(I65*(Utgifter!$E$4+Utgifter!$E$5)/12),IF(I65&gt; 0,$S$4,0))</f>
        <v>3020.8995691245109</v>
      </c>
    </row>
    <row r="66" spans="1:11" x14ac:dyDescent="0.35">
      <c r="A66" s="48"/>
      <c r="D66" s="28">
        <f t="shared" si="0"/>
        <v>62</v>
      </c>
      <c r="E66" s="27">
        <f>IF((E65*(1+Utgifter!$E$5/12)-G65)&gt;0,E65*(1+Utgifter!$E$5/12)-G65,0)</f>
        <v>1191296.729568541</v>
      </c>
      <c r="F66" s="26"/>
      <c r="G66" s="24">
        <f>IF((E66*(Utgifter!$E$4+Utgifter!$E$5)/12)&gt;$S$4,(E66*(Utgifter!$E$4+Utgifter!$E$5)/12),IF(E66&gt; 0,$S$4,0))</f>
        <v>3970.9890985618035</v>
      </c>
      <c r="I66" s="27">
        <f>IF((I65*(1+Utgifter!$E$5/12)-K65)&gt;0,I65*(1+Utgifter!$E$5/12)-K65,0)</f>
        <v>904759.420952791</v>
      </c>
      <c r="J66" s="26"/>
      <c r="K66" s="24">
        <f>IF((I66*(Utgifter!$E$4+Utgifter!$E$5)/12)&gt;$S$4,(I66*(Utgifter!$E$4+Utgifter!$E$5)/12),IF(I66&gt; 0,$S$4,0))</f>
        <v>3015.8647365093034</v>
      </c>
    </row>
    <row r="67" spans="1:11" x14ac:dyDescent="0.35">
      <c r="A67" s="48"/>
      <c r="D67" s="28">
        <f t="shared" si="0"/>
        <v>63</v>
      </c>
      <c r="E67" s="27">
        <f>IF((E66*(1+Utgifter!$E$5/12)-G66)&gt;0,E66*(1+Utgifter!$E$5/12)-G66,0)</f>
        <v>1189311.2350192603</v>
      </c>
      <c r="F67" s="26"/>
      <c r="G67" s="24">
        <f>IF((E67*(Utgifter!$E$4+Utgifter!$E$5)/12)&gt;$S$4,(E67*(Utgifter!$E$4+Utgifter!$E$5)/12),IF(E67&gt; 0,$S$4,0))</f>
        <v>3964.3707833975345</v>
      </c>
      <c r="I67" s="27">
        <f>IF((I66*(1+Utgifter!$E$5/12)-K66)&gt;0,I66*(1+Utgifter!$E$5/12)-K66,0)</f>
        <v>903251.48858453636</v>
      </c>
      <c r="J67" s="26"/>
      <c r="K67" s="24">
        <f>IF((I67*(Utgifter!$E$4+Utgifter!$E$5)/12)&gt;$S$4,(I67*(Utgifter!$E$4+Utgifter!$E$5)/12),IF(I67&gt; 0,$S$4,0))</f>
        <v>3010.8382952817879</v>
      </c>
    </row>
    <row r="68" spans="1:11" x14ac:dyDescent="0.35">
      <c r="A68" s="48"/>
      <c r="D68" s="28">
        <f t="shared" si="0"/>
        <v>64</v>
      </c>
      <c r="E68" s="27">
        <f>IF((E67*(1+Utgifter!$E$5/12)-G67)&gt;0,E67*(1+Utgifter!$E$5/12)-G67,0)</f>
        <v>1187329.0496275616</v>
      </c>
      <c r="F68" s="26"/>
      <c r="G68" s="24">
        <f>IF((E68*(Utgifter!$E$4+Utgifter!$E$5)/12)&gt;$S$4,(E68*(Utgifter!$E$4+Utgifter!$E$5)/12),IF(E68&gt; 0,$S$4,0))</f>
        <v>3957.7634987585388</v>
      </c>
      <c r="I68" s="27">
        <f>IF((I67*(1+Utgifter!$E$5/12)-K67)&gt;0,I67*(1+Utgifter!$E$5/12)-K67,0)</f>
        <v>901746.06943689554</v>
      </c>
      <c r="J68" s="26"/>
      <c r="K68" s="24">
        <f>IF((I68*(Utgifter!$E$4+Utgifter!$E$5)/12)&gt;$S$4,(I68*(Utgifter!$E$4+Utgifter!$E$5)/12),IF(I68&gt; 0,$S$4,0))</f>
        <v>3005.8202314563187</v>
      </c>
    </row>
    <row r="69" spans="1:11" x14ac:dyDescent="0.35">
      <c r="A69" s="48"/>
      <c r="D69" s="28">
        <f t="shared" si="0"/>
        <v>65</v>
      </c>
      <c r="E69" s="27">
        <f>IF((E68*(1+Utgifter!$E$5/12)-G68)&gt;0,E68*(1+Utgifter!$E$5/12)-G68,0)</f>
        <v>1185350.1678781824</v>
      </c>
      <c r="F69" s="26"/>
      <c r="G69" s="24">
        <f>IF((E69*(Utgifter!$E$4+Utgifter!$E$5)/12)&gt;$S$4,(E69*(Utgifter!$E$4+Utgifter!$E$5)/12),IF(E69&gt; 0,$S$4,0))</f>
        <v>3951.167226260608</v>
      </c>
      <c r="I69" s="27">
        <f>IF((I68*(1+Utgifter!$E$5/12)-K68)&gt;0,I68*(1+Utgifter!$E$5/12)-K68,0)</f>
        <v>900243.15932116739</v>
      </c>
      <c r="J69" s="26"/>
      <c r="K69" s="24">
        <f>IF((I69*(Utgifter!$E$4+Utgifter!$E$5)/12)&gt;$S$4,(I69*(Utgifter!$E$4+Utgifter!$E$5)/12),IF(I69&gt; 0,$S$4,0))</f>
        <v>3000.8105310705578</v>
      </c>
    </row>
    <row r="70" spans="1:11" x14ac:dyDescent="0.35">
      <c r="A70" s="48"/>
      <c r="D70" s="28">
        <f t="shared" si="0"/>
        <v>66</v>
      </c>
      <c r="E70" s="27">
        <f>IF((E69*(1+Utgifter!$E$5/12)-G69)&gt;0,E69*(1+Utgifter!$E$5/12)-G69,0)</f>
        <v>1183374.5842650521</v>
      </c>
      <c r="F70" s="26"/>
      <c r="G70" s="24">
        <f>IF((E70*(Utgifter!$E$4+Utgifter!$E$5)/12)&gt;$S$4,(E70*(Utgifter!$E$4+Utgifter!$E$5)/12),IF(E70&gt; 0,$S$4,0))</f>
        <v>3944.5819475501739</v>
      </c>
      <c r="I70" s="27">
        <f>IF((I69*(1+Utgifter!$E$5/12)-K69)&gt;0,I69*(1+Utgifter!$E$5/12)-K69,0)</f>
        <v>898742.75405563216</v>
      </c>
      <c r="J70" s="26"/>
      <c r="K70" s="24">
        <f>IF((I70*(Utgifter!$E$4+Utgifter!$E$5)/12)&gt;$S$4,(I70*(Utgifter!$E$4+Utgifter!$E$5)/12),IF(I70&gt; 0,$S$4,0))</f>
        <v>2995.8091801854407</v>
      </c>
    </row>
    <row r="71" spans="1:11" x14ac:dyDescent="0.35">
      <c r="A71" s="48"/>
      <c r="D71" s="28">
        <f t="shared" ref="D71:D134" si="1">IF(OR(E71&gt;0, I71&gt;0),D70+1,"")</f>
        <v>67</v>
      </c>
      <c r="E71" s="27">
        <f>IF((E70*(1+Utgifter!$E$5/12)-G70)&gt;0,E70*(1+Utgifter!$E$5/12)-G70,0)</f>
        <v>1181402.293291277</v>
      </c>
      <c r="F71" s="26"/>
      <c r="G71" s="24">
        <f>IF((E71*(Utgifter!$E$4+Utgifter!$E$5)/12)&gt;$S$4,(E71*(Utgifter!$E$4+Utgifter!$E$5)/12),IF(E71&gt; 0,$S$4,0))</f>
        <v>3938.0076443042567</v>
      </c>
      <c r="I71" s="27">
        <f>IF((I70*(1+Utgifter!$E$5/12)-K70)&gt;0,I70*(1+Utgifter!$E$5/12)-K70,0)</f>
        <v>897244.84946553945</v>
      </c>
      <c r="J71" s="26"/>
      <c r="K71" s="24">
        <f>IF((I71*(Utgifter!$E$4+Utgifter!$E$5)/12)&gt;$S$4,(I71*(Utgifter!$E$4+Utgifter!$E$5)/12),IF(I71&gt; 0,$S$4,0))</f>
        <v>2990.8161648851315</v>
      </c>
    </row>
    <row r="72" spans="1:11" x14ac:dyDescent="0.35">
      <c r="A72" s="48"/>
      <c r="D72" s="28">
        <f t="shared" si="1"/>
        <v>68</v>
      </c>
      <c r="E72" s="27">
        <f>IF((E71*(1+Utgifter!$E$5/12)-G71)&gt;0,E71*(1+Utgifter!$E$5/12)-G71,0)</f>
        <v>1179433.289469125</v>
      </c>
      <c r="F72" s="26"/>
      <c r="G72" s="24">
        <f>IF((E72*(Utgifter!$E$4+Utgifter!$E$5)/12)&gt;$S$4,(E72*(Utgifter!$E$4+Utgifter!$E$5)/12),IF(E72&gt; 0,$S$4,0))</f>
        <v>3931.4442982304167</v>
      </c>
      <c r="I72" s="27">
        <f>IF((I71*(1+Utgifter!$E$5/12)-K71)&gt;0,I71*(1+Utgifter!$E$5/12)-K71,0)</f>
        <v>895749.44138309686</v>
      </c>
      <c r="J72" s="26"/>
      <c r="K72" s="24">
        <f>IF((I72*(Utgifter!$E$4+Utgifter!$E$5)/12)&gt;$S$4,(I72*(Utgifter!$E$4+Utgifter!$E$5)/12),IF(I72&gt; 0,$S$4,0))</f>
        <v>2985.8314712769898</v>
      </c>
    </row>
    <row r="73" spans="1:11" x14ac:dyDescent="0.35">
      <c r="A73" s="48"/>
      <c r="D73" s="28">
        <f t="shared" si="1"/>
        <v>69</v>
      </c>
      <c r="E73" s="27">
        <f>IF((E72*(1+Utgifter!$E$5/12)-G72)&gt;0,E72*(1+Utgifter!$E$5/12)-G72,0)</f>
        <v>1177467.5673200099</v>
      </c>
      <c r="F73" s="26"/>
      <c r="G73" s="24">
        <f>IF((E73*(Utgifter!$E$4+Utgifter!$E$5)/12)&gt;$S$4,(E73*(Utgifter!$E$4+Utgifter!$E$5)/12),IF(E73&gt; 0,$S$4,0))</f>
        <v>3924.8918910666998</v>
      </c>
      <c r="I73" s="27">
        <f>IF((I72*(1+Utgifter!$E$5/12)-K72)&gt;0,I72*(1+Utgifter!$E$5/12)-K72,0)</f>
        <v>894256.5256474585</v>
      </c>
      <c r="J73" s="26"/>
      <c r="K73" s="24">
        <f>IF((I73*(Utgifter!$E$4+Utgifter!$E$5)/12)&gt;$S$4,(I73*(Utgifter!$E$4+Utgifter!$E$5)/12),IF(I73&gt; 0,$S$4,0))</f>
        <v>2980.8550854915284</v>
      </c>
    </row>
    <row r="74" spans="1:11" x14ac:dyDescent="0.35">
      <c r="A74" s="48"/>
      <c r="D74" s="28">
        <f t="shared" si="1"/>
        <v>70</v>
      </c>
      <c r="E74" s="27">
        <f>IF((E73*(1+Utgifter!$E$5/12)-G73)&gt;0,E73*(1+Utgifter!$E$5/12)-G73,0)</f>
        <v>1175505.1213744767</v>
      </c>
      <c r="F74" s="26"/>
      <c r="G74" s="24">
        <f>IF((E74*(Utgifter!$E$4+Utgifter!$E$5)/12)&gt;$S$4,(E74*(Utgifter!$E$4+Utgifter!$E$5)/12),IF(E74&gt; 0,$S$4,0))</f>
        <v>3918.3504045815894</v>
      </c>
      <c r="I74" s="27">
        <f>IF((I73*(1+Utgifter!$E$5/12)-K73)&gt;0,I73*(1+Utgifter!$E$5/12)-K73,0)</f>
        <v>892766.09810471279</v>
      </c>
      <c r="J74" s="26"/>
      <c r="K74" s="24">
        <f>IF((I74*(Utgifter!$E$4+Utgifter!$E$5)/12)&gt;$S$4,(I74*(Utgifter!$E$4+Utgifter!$E$5)/12),IF(I74&gt; 0,$S$4,0))</f>
        <v>2975.8869936823758</v>
      </c>
    </row>
    <row r="75" spans="1:11" x14ac:dyDescent="0.35">
      <c r="A75" s="48"/>
      <c r="D75" s="28">
        <f t="shared" si="1"/>
        <v>71</v>
      </c>
      <c r="E75" s="27">
        <f>IF((E74*(1+Utgifter!$E$5/12)-G74)&gt;0,E74*(1+Utgifter!$E$5/12)-G74,0)</f>
        <v>1173545.9461721859</v>
      </c>
      <c r="F75" s="26"/>
      <c r="G75" s="24">
        <f>IF((E75*(Utgifter!$E$4+Utgifter!$E$5)/12)&gt;$S$4,(E75*(Utgifter!$E$4+Utgifter!$E$5)/12),IF(E75&gt; 0,$S$4,0))</f>
        <v>3911.8198205739532</v>
      </c>
      <c r="I75" s="27">
        <f>IF((I74*(1+Utgifter!$E$5/12)-K74)&gt;0,I74*(1+Utgifter!$E$5/12)-K74,0)</f>
        <v>891278.15460787166</v>
      </c>
      <c r="J75" s="26"/>
      <c r="K75" s="24">
        <f>IF((I75*(Utgifter!$E$4+Utgifter!$E$5)/12)&gt;$S$4,(I75*(Utgifter!$E$4+Utgifter!$E$5)/12),IF(I75&gt; 0,$S$4,0))</f>
        <v>2970.9271820262388</v>
      </c>
    </row>
    <row r="76" spans="1:11" x14ac:dyDescent="0.35">
      <c r="A76" s="48"/>
      <c r="D76" s="28">
        <f t="shared" si="1"/>
        <v>72</v>
      </c>
      <c r="E76" s="27">
        <f>IF((E75*(1+Utgifter!$E$5/12)-G75)&gt;0,E75*(1+Utgifter!$E$5/12)-G75,0)</f>
        <v>1171590.0362618989</v>
      </c>
      <c r="F76" s="26"/>
      <c r="G76" s="24">
        <f>IF((E76*(Utgifter!$E$4+Utgifter!$E$5)/12)&gt;$S$4,(E76*(Utgifter!$E$4+Utgifter!$E$5)/12),IF(E76&gt; 0,$S$4,0))</f>
        <v>3905.3001208729966</v>
      </c>
      <c r="I76" s="27">
        <f>IF((I75*(1+Utgifter!$E$5/12)-K75)&gt;0,I75*(1+Utgifter!$E$5/12)-K75,0)</f>
        <v>889792.69101685856</v>
      </c>
      <c r="J76" s="26"/>
      <c r="K76" s="24">
        <f>IF((I76*(Utgifter!$E$4+Utgifter!$E$5)/12)&gt;$S$4,(I76*(Utgifter!$E$4+Utgifter!$E$5)/12),IF(I76&gt; 0,$S$4,0))</f>
        <v>2965.975636722862</v>
      </c>
    </row>
    <row r="77" spans="1:11" x14ac:dyDescent="0.35">
      <c r="A77" s="45">
        <v>2024</v>
      </c>
      <c r="D77" s="28">
        <f t="shared" si="1"/>
        <v>73</v>
      </c>
      <c r="E77" s="27">
        <f>IF((E76*(1+Utgifter!$E$5/12)-G76)&gt;0,E76*(1+Utgifter!$E$5/12)-G76,0)</f>
        <v>1169637.3862014625</v>
      </c>
      <c r="F77" s="26"/>
      <c r="G77" s="24">
        <f>IF((E77*(Utgifter!$E$4+Utgifter!$E$5)/12)&gt;$S$4,(E77*(Utgifter!$E$4+Utgifter!$E$5)/12),IF(E77&gt; 0,$S$4,0))</f>
        <v>3898.7912873382083</v>
      </c>
      <c r="I77" s="27">
        <f>IF((I76*(1+Utgifter!$E$5/12)-K76)&gt;0,I76*(1+Utgifter!$E$5/12)-K76,0)</f>
        <v>888309.70319849718</v>
      </c>
      <c r="J77" s="26"/>
      <c r="K77" s="24">
        <f>IF((I77*(Utgifter!$E$4+Utgifter!$E$5)/12)&gt;$S$4,(I77*(Utgifter!$E$4+Utgifter!$E$5)/12),IF(I77&gt; 0,$S$4,0))</f>
        <v>2961.0323439949902</v>
      </c>
    </row>
    <row r="78" spans="1:11" x14ac:dyDescent="0.35">
      <c r="A78" s="45"/>
      <c r="D78" s="28">
        <f t="shared" si="1"/>
        <v>74</v>
      </c>
      <c r="E78" s="27">
        <f>IF((E77*(1+Utgifter!$E$5/12)-G77)&gt;0,E77*(1+Utgifter!$E$5/12)-G77,0)</f>
        <v>1167687.9905577935</v>
      </c>
      <c r="F78" s="26"/>
      <c r="G78" s="24">
        <f>IF((E78*(Utgifter!$E$4+Utgifter!$E$5)/12)&gt;$S$4,(E78*(Utgifter!$E$4+Utgifter!$E$5)/12),IF(E78&gt; 0,$S$4,0))</f>
        <v>3892.2933018593121</v>
      </c>
      <c r="I78" s="27">
        <f>IF((I77*(1+Utgifter!$E$5/12)-K77)&gt;0,I77*(1+Utgifter!$E$5/12)-K77,0)</f>
        <v>886829.18702649977</v>
      </c>
      <c r="J78" s="26"/>
      <c r="K78" s="24">
        <f>IF((I78*(Utgifter!$E$4+Utgifter!$E$5)/12)&gt;$S$4,(I78*(Utgifter!$E$4+Utgifter!$E$5)/12),IF(I78&gt; 0,$S$4,0))</f>
        <v>2956.097290088333</v>
      </c>
    </row>
    <row r="79" spans="1:11" x14ac:dyDescent="0.35">
      <c r="A79" s="45"/>
      <c r="D79" s="28">
        <f t="shared" si="1"/>
        <v>75</v>
      </c>
      <c r="E79" s="27">
        <f>IF((E78*(1+Utgifter!$E$5/12)-G78)&gt;0,E78*(1+Utgifter!$E$5/12)-G78,0)</f>
        <v>1165741.8439068638</v>
      </c>
      <c r="F79" s="26"/>
      <c r="G79" s="24">
        <f>IF((E79*(Utgifter!$E$4+Utgifter!$E$5)/12)&gt;$S$4,(E79*(Utgifter!$E$4+Utgifter!$E$5)/12),IF(E79&gt; 0,$S$4,0))</f>
        <v>3885.806146356213</v>
      </c>
      <c r="I79" s="27">
        <f>IF((I78*(1+Utgifter!$E$5/12)-K78)&gt;0,I78*(1+Utgifter!$E$5/12)-K78,0)</f>
        <v>885351.13838145568</v>
      </c>
      <c r="J79" s="26"/>
      <c r="K79" s="24">
        <f>IF((I79*(Utgifter!$E$4+Utgifter!$E$5)/12)&gt;$S$4,(I79*(Utgifter!$E$4+Utgifter!$E$5)/12),IF(I79&gt; 0,$S$4,0))</f>
        <v>2951.1704612715189</v>
      </c>
    </row>
    <row r="80" spans="1:11" x14ac:dyDescent="0.35">
      <c r="A80" s="45"/>
      <c r="D80" s="28">
        <f t="shared" si="1"/>
        <v>76</v>
      </c>
      <c r="E80" s="27">
        <f>IF((E79*(1+Utgifter!$E$5/12)-G79)&gt;0,E79*(1+Utgifter!$E$5/12)-G79,0)</f>
        <v>1163798.9408336857</v>
      </c>
      <c r="F80" s="26"/>
      <c r="G80" s="24">
        <f>IF((E80*(Utgifter!$E$4+Utgifter!$E$5)/12)&gt;$S$4,(E80*(Utgifter!$E$4+Utgifter!$E$5)/12),IF(E80&gt; 0,$S$4,0))</f>
        <v>3879.3298027789519</v>
      </c>
      <c r="I80" s="27">
        <f>IF((I79*(1+Utgifter!$E$5/12)-K79)&gt;0,I79*(1+Utgifter!$E$5/12)-K79,0)</f>
        <v>883875.55315081996</v>
      </c>
      <c r="J80" s="26"/>
      <c r="K80" s="24">
        <f>IF((I80*(Utgifter!$E$4+Utgifter!$E$5)/12)&gt;$S$4,(I80*(Utgifter!$E$4+Utgifter!$E$5)/12),IF(I80&gt; 0,$S$4,0))</f>
        <v>2946.2518438360662</v>
      </c>
    </row>
    <row r="81" spans="1:11" x14ac:dyDescent="0.35">
      <c r="A81" s="45"/>
      <c r="D81" s="28">
        <f t="shared" si="1"/>
        <v>77</v>
      </c>
      <c r="E81" s="27">
        <f>IF((E80*(1+Utgifter!$E$5/12)-G80)&gt;0,E80*(1+Utgifter!$E$5/12)-G80,0)</f>
        <v>1161859.2759322962</v>
      </c>
      <c r="F81" s="26"/>
      <c r="G81" s="24">
        <f>IF((E81*(Utgifter!$E$4+Utgifter!$E$5)/12)&gt;$S$4,(E81*(Utgifter!$E$4+Utgifter!$E$5)/12),IF(E81&gt; 0,$S$4,0))</f>
        <v>3872.8642531076543</v>
      </c>
      <c r="I81" s="27">
        <f>IF((I80*(1+Utgifter!$E$5/12)-K80)&gt;0,I80*(1+Utgifter!$E$5/12)-K80,0)</f>
        <v>882402.427228902</v>
      </c>
      <c r="J81" s="26"/>
      <c r="K81" s="24">
        <f>IF((I81*(Utgifter!$E$4+Utgifter!$E$5)/12)&gt;$S$4,(I81*(Utgifter!$E$4+Utgifter!$E$5)/12),IF(I81&gt; 0,$S$4,0))</f>
        <v>2941.3414240963398</v>
      </c>
    </row>
    <row r="82" spans="1:11" x14ac:dyDescent="0.35">
      <c r="A82" s="45"/>
      <c r="D82" s="28">
        <f t="shared" si="1"/>
        <v>78</v>
      </c>
      <c r="E82" s="27">
        <f>IF((E81*(1+Utgifter!$E$5/12)-G81)&gt;0,E81*(1+Utgifter!$E$5/12)-G81,0)</f>
        <v>1159922.8438057425</v>
      </c>
      <c r="F82" s="26"/>
      <c r="G82" s="24">
        <f>IF((E82*(Utgifter!$E$4+Utgifter!$E$5)/12)&gt;$S$4,(E82*(Utgifter!$E$4+Utgifter!$E$5)/12),IF(E82&gt; 0,$S$4,0))</f>
        <v>3866.409479352475</v>
      </c>
      <c r="I82" s="27">
        <f>IF((I81*(1+Utgifter!$E$5/12)-K81)&gt;0,I81*(1+Utgifter!$E$5/12)-K81,0)</f>
        <v>880931.75651685381</v>
      </c>
      <c r="J82" s="26"/>
      <c r="K82" s="24">
        <f>IF((I82*(Utgifter!$E$4+Utgifter!$E$5)/12)&gt;$S$4,(I82*(Utgifter!$E$4+Utgifter!$E$5)/12),IF(I82&gt; 0,$S$4,0))</f>
        <v>2936.4391883895128</v>
      </c>
    </row>
    <row r="83" spans="1:11" x14ac:dyDescent="0.35">
      <c r="A83" s="45"/>
      <c r="D83" s="28">
        <f t="shared" si="1"/>
        <v>79</v>
      </c>
      <c r="E83" s="27">
        <f>IF((E82*(1+Utgifter!$E$5/12)-G82)&gt;0,E82*(1+Utgifter!$E$5/12)-G82,0)</f>
        <v>1157989.6390660664</v>
      </c>
      <c r="F83" s="26"/>
      <c r="G83" s="24">
        <f>IF((E83*(Utgifter!$E$4+Utgifter!$E$5)/12)&gt;$S$4,(E83*(Utgifter!$E$4+Utgifter!$E$5)/12),IF(E83&gt; 0,$S$4,0))</f>
        <v>3859.9654635535549</v>
      </c>
      <c r="I83" s="27">
        <f>IF((I82*(1+Utgifter!$E$5/12)-K82)&gt;0,I82*(1+Utgifter!$E$5/12)-K82,0)</f>
        <v>879463.53692265914</v>
      </c>
      <c r="J83" s="26"/>
      <c r="K83" s="24">
        <f>IF((I83*(Utgifter!$E$4+Utgifter!$E$5)/12)&gt;$S$4,(I83*(Utgifter!$E$4+Utgifter!$E$5)/12),IF(I83&gt; 0,$S$4,0))</f>
        <v>2931.5451230755302</v>
      </c>
    </row>
    <row r="84" spans="1:11" x14ac:dyDescent="0.35">
      <c r="A84" s="45"/>
      <c r="D84" s="28">
        <f t="shared" si="1"/>
        <v>80</v>
      </c>
      <c r="E84" s="27">
        <f>IF((E83*(1+Utgifter!$E$5/12)-G83)&gt;0,E83*(1+Utgifter!$E$5/12)-G83,0)</f>
        <v>1156059.6563342896</v>
      </c>
      <c r="F84" s="26"/>
      <c r="G84" s="24">
        <f>IF((E84*(Utgifter!$E$4+Utgifter!$E$5)/12)&gt;$S$4,(E84*(Utgifter!$E$4+Utgifter!$E$5)/12),IF(E84&gt; 0,$S$4,0))</f>
        <v>3853.5321877809656</v>
      </c>
      <c r="I84" s="27">
        <f>IF((I83*(1+Utgifter!$E$5/12)-K83)&gt;0,I83*(1+Utgifter!$E$5/12)-K83,0)</f>
        <v>877997.76436112146</v>
      </c>
      <c r="J84" s="26"/>
      <c r="K84" s="24">
        <f>IF((I84*(Utgifter!$E$4+Utgifter!$E$5)/12)&gt;$S$4,(I84*(Utgifter!$E$4+Utgifter!$E$5)/12),IF(I84&gt; 0,$S$4,0))</f>
        <v>2926.6592145370719</v>
      </c>
    </row>
    <row r="85" spans="1:11" x14ac:dyDescent="0.35">
      <c r="A85" s="45"/>
      <c r="D85" s="28">
        <f t="shared" si="1"/>
        <v>81</v>
      </c>
      <c r="E85" s="27">
        <f>IF((E84*(1+Utgifter!$E$5/12)-G84)&gt;0,E84*(1+Utgifter!$E$5/12)-G84,0)</f>
        <v>1154132.8902403989</v>
      </c>
      <c r="F85" s="26"/>
      <c r="G85" s="24">
        <f>IF((E85*(Utgifter!$E$4+Utgifter!$E$5)/12)&gt;$S$4,(E85*(Utgifter!$E$4+Utgifter!$E$5)/12),IF(E85&gt; 0,$S$4,0))</f>
        <v>3847.1096341346633</v>
      </c>
      <c r="I85" s="27">
        <f>IF((I84*(1+Utgifter!$E$5/12)-K84)&gt;0,I84*(1+Utgifter!$E$5/12)-K84,0)</f>
        <v>876534.4347538529</v>
      </c>
      <c r="J85" s="26"/>
      <c r="K85" s="24">
        <f>IF((I85*(Utgifter!$E$4+Utgifter!$E$5)/12)&gt;$S$4,(I85*(Utgifter!$E$4+Utgifter!$E$5)/12),IF(I85&gt; 0,$S$4,0))</f>
        <v>2921.7814491795093</v>
      </c>
    </row>
    <row r="86" spans="1:11" x14ac:dyDescent="0.35">
      <c r="A86" s="45"/>
      <c r="D86" s="28">
        <f t="shared" si="1"/>
        <v>82</v>
      </c>
      <c r="E86" s="27">
        <f>IF((E85*(1+Utgifter!$E$5/12)-G85)&gt;0,E85*(1+Utgifter!$E$5/12)-G85,0)</f>
        <v>1152209.3354233317</v>
      </c>
      <c r="F86" s="26"/>
      <c r="G86" s="24">
        <f>IF((E86*(Utgifter!$E$4+Utgifter!$E$5)/12)&gt;$S$4,(E86*(Utgifter!$E$4+Utgifter!$E$5)/12),IF(E86&gt; 0,$S$4,0))</f>
        <v>3840.6977847444391</v>
      </c>
      <c r="I86" s="27">
        <f>IF((I85*(1+Utgifter!$E$5/12)-K85)&gt;0,I85*(1+Utgifter!$E$5/12)-K85,0)</f>
        <v>875073.5440292632</v>
      </c>
      <c r="J86" s="26"/>
      <c r="K86" s="24">
        <f>IF((I86*(Utgifter!$E$4+Utgifter!$E$5)/12)&gt;$S$4,(I86*(Utgifter!$E$4+Utgifter!$E$5)/12),IF(I86&gt; 0,$S$4,0))</f>
        <v>2916.9118134308774</v>
      </c>
    </row>
    <row r="87" spans="1:11" x14ac:dyDescent="0.35">
      <c r="A87" s="45"/>
      <c r="D87" s="28">
        <f t="shared" si="1"/>
        <v>83</v>
      </c>
      <c r="E87" s="27">
        <f>IF((E86*(1+Utgifter!$E$5/12)-G86)&gt;0,E86*(1+Utgifter!$E$5/12)-G86,0)</f>
        <v>1150288.9865309596</v>
      </c>
      <c r="F87" s="26"/>
      <c r="G87" s="24">
        <f>IF((E87*(Utgifter!$E$4+Utgifter!$E$5)/12)&gt;$S$4,(E87*(Utgifter!$E$4+Utgifter!$E$5)/12),IF(E87&gt; 0,$S$4,0))</f>
        <v>3834.2966217698654</v>
      </c>
      <c r="I87" s="27">
        <f>IF((I86*(1+Utgifter!$E$5/12)-K86)&gt;0,I86*(1+Utgifter!$E$5/12)-K86,0)</f>
        <v>873615.08812254784</v>
      </c>
      <c r="J87" s="26"/>
      <c r="K87" s="24">
        <f>IF((I87*(Utgifter!$E$4+Utgifter!$E$5)/12)&gt;$S$4,(I87*(Utgifter!$E$4+Utgifter!$E$5)/12),IF(I87&gt; 0,$S$4,0))</f>
        <v>2912.050293741826</v>
      </c>
    </row>
    <row r="88" spans="1:11" x14ac:dyDescent="0.35">
      <c r="A88" s="45"/>
      <c r="D88" s="28">
        <f t="shared" si="1"/>
        <v>84</v>
      </c>
      <c r="E88" s="27">
        <f>IF((E87*(1+Utgifter!$E$5/12)-G87)&gt;0,E87*(1+Utgifter!$E$5/12)-G87,0)</f>
        <v>1148371.8382200748</v>
      </c>
      <c r="F88" s="26"/>
      <c r="G88" s="24">
        <f>IF((E88*(Utgifter!$E$4+Utgifter!$E$5)/12)&gt;$S$4,(E88*(Utgifter!$E$4+Utgifter!$E$5)/12),IF(E88&gt; 0,$S$4,0))</f>
        <v>3827.9061274002493</v>
      </c>
      <c r="I88" s="27">
        <f>IF((I87*(1+Utgifter!$E$5/12)-K87)&gt;0,I87*(1+Utgifter!$E$5/12)-K87,0)</f>
        <v>872159.06297567696</v>
      </c>
      <c r="J88" s="26"/>
      <c r="K88" s="24">
        <f>IF((I88*(Utgifter!$E$4+Utgifter!$E$5)/12)&gt;$S$4,(I88*(Utgifter!$E$4+Utgifter!$E$5)/12),IF(I88&gt; 0,$S$4,0))</f>
        <v>2907.1968765855895</v>
      </c>
    </row>
    <row r="89" spans="1:11" x14ac:dyDescent="0.35">
      <c r="A89" s="46">
        <v>2025</v>
      </c>
      <c r="D89" s="28">
        <f t="shared" si="1"/>
        <v>85</v>
      </c>
      <c r="E89" s="27">
        <f>IF((E88*(1+Utgifter!$E$5/12)-G88)&gt;0,E88*(1+Utgifter!$E$5/12)-G88,0)</f>
        <v>1146457.8851563747</v>
      </c>
      <c r="F89" s="26"/>
      <c r="G89" s="24">
        <f>IF((E89*(Utgifter!$E$4+Utgifter!$E$5)/12)&gt;$S$4,(E89*(Utgifter!$E$4+Utgifter!$E$5)/12),IF(E89&gt; 0,$S$4,0))</f>
        <v>3821.5262838545823</v>
      </c>
      <c r="I89" s="27">
        <f>IF((I88*(1+Utgifter!$E$5/12)-K88)&gt;0,I88*(1+Utgifter!$E$5/12)-K88,0)</f>
        <v>870705.46453738422</v>
      </c>
      <c r="J89" s="26"/>
      <c r="K89" s="24">
        <f>IF((I89*(Utgifter!$E$4+Utgifter!$E$5)/12)&gt;$S$4,(I89*(Utgifter!$E$4+Utgifter!$E$5)/12),IF(I89&gt; 0,$S$4,0))</f>
        <v>2902.3515484579475</v>
      </c>
    </row>
    <row r="90" spans="1:11" x14ac:dyDescent="0.35">
      <c r="A90" s="46"/>
      <c r="D90" s="28">
        <f t="shared" si="1"/>
        <v>86</v>
      </c>
      <c r="E90" s="27">
        <f>IF((E89*(1+Utgifter!$E$5/12)-G89)&gt;0,E89*(1+Utgifter!$E$5/12)-G89,0)</f>
        <v>1144547.1220144473</v>
      </c>
      <c r="F90" s="26"/>
      <c r="G90" s="24">
        <f>IF((E90*(Utgifter!$E$4+Utgifter!$E$5)/12)&gt;$S$4,(E90*(Utgifter!$E$4+Utgifter!$E$5)/12),IF(E90&gt; 0,$S$4,0))</f>
        <v>3815.1570733814915</v>
      </c>
      <c r="I90" s="27">
        <f>IF((I89*(1+Utgifter!$E$5/12)-K89)&gt;0,I89*(1+Utgifter!$E$5/12)-K89,0)</f>
        <v>869254.28876315523</v>
      </c>
      <c r="J90" s="26"/>
      <c r="K90" s="24">
        <f>IF((I90*(Utgifter!$E$4+Utgifter!$E$5)/12)&gt;$S$4,(I90*(Utgifter!$E$4+Utgifter!$E$5)/12),IF(I90&gt; 0,$S$4,0))</f>
        <v>2897.5142958771844</v>
      </c>
    </row>
    <row r="91" spans="1:11" x14ac:dyDescent="0.35">
      <c r="A91" s="46"/>
      <c r="D91" s="28">
        <f t="shared" si="1"/>
        <v>87</v>
      </c>
      <c r="E91" s="27">
        <f>IF((E90*(1+Utgifter!$E$5/12)-G90)&gt;0,E90*(1+Utgifter!$E$5/12)-G90,0)</f>
        <v>1142639.5434777564</v>
      </c>
      <c r="F91" s="26"/>
      <c r="G91" s="24">
        <f>IF((E91*(Utgifter!$E$4+Utgifter!$E$5)/12)&gt;$S$4,(E91*(Utgifter!$E$4+Utgifter!$E$5)/12),IF(E91&gt; 0,$S$4,0))</f>
        <v>3808.7984782591884</v>
      </c>
      <c r="I91" s="27">
        <f>IF((I90*(1+Utgifter!$E$5/12)-K90)&gt;0,I90*(1+Utgifter!$E$5/12)-K90,0)</f>
        <v>867805.53161521663</v>
      </c>
      <c r="J91" s="26"/>
      <c r="K91" s="24">
        <f>IF((I91*(Utgifter!$E$4+Utgifter!$E$5)/12)&gt;$S$4,(I91*(Utgifter!$E$4+Utgifter!$E$5)/12),IF(I91&gt; 0,$S$4,0))</f>
        <v>2892.6851053840551</v>
      </c>
    </row>
    <row r="92" spans="1:11" x14ac:dyDescent="0.35">
      <c r="A92" s="46"/>
      <c r="D92" s="28">
        <f t="shared" si="1"/>
        <v>88</v>
      </c>
      <c r="E92" s="27">
        <f>IF((E91*(1+Utgifter!$E$5/12)-G91)&gt;0,E91*(1+Utgifter!$E$5/12)-G91,0)</f>
        <v>1140735.1442386268</v>
      </c>
      <c r="F92" s="26"/>
      <c r="G92" s="24">
        <f>IF((E92*(Utgifter!$E$4+Utgifter!$E$5)/12)&gt;$S$4,(E92*(Utgifter!$E$4+Utgifter!$E$5)/12),IF(E92&gt; 0,$S$4,0))</f>
        <v>3802.4504807954231</v>
      </c>
      <c r="I92" s="27">
        <f>IF((I91*(1+Utgifter!$E$5/12)-K91)&gt;0,I91*(1+Utgifter!$E$5/12)-K91,0)</f>
        <v>866359.18906252459</v>
      </c>
      <c r="J92" s="26"/>
      <c r="K92" s="24">
        <f>IF((I92*(Utgifter!$E$4+Utgifter!$E$5)/12)&gt;$S$4,(I92*(Utgifter!$E$4+Utgifter!$E$5)/12),IF(I92&gt; 0,$S$4,0))</f>
        <v>2887.8639635417489</v>
      </c>
    </row>
    <row r="93" spans="1:11" x14ac:dyDescent="0.35">
      <c r="A93" s="46"/>
      <c r="D93" s="28">
        <f t="shared" si="1"/>
        <v>89</v>
      </c>
      <c r="E93" s="27">
        <f>IF((E92*(1+Utgifter!$E$5/12)-G92)&gt;0,E92*(1+Utgifter!$E$5/12)-G92,0)</f>
        <v>1138833.9189982291</v>
      </c>
      <c r="F93" s="26"/>
      <c r="G93" s="24">
        <f>IF((E93*(Utgifter!$E$4+Utgifter!$E$5)/12)&gt;$S$4,(E93*(Utgifter!$E$4+Utgifter!$E$5)/12),IF(E93&gt; 0,$S$4,0))</f>
        <v>3796.1130633274302</v>
      </c>
      <c r="I93" s="27">
        <f>IF((I92*(1+Utgifter!$E$5/12)-K92)&gt;0,I92*(1+Utgifter!$E$5/12)-K92,0)</f>
        <v>864915.2570807538</v>
      </c>
      <c r="J93" s="26"/>
      <c r="K93" s="24">
        <f>IF((I93*(Utgifter!$E$4+Utgifter!$E$5)/12)&gt;$S$4,(I93*(Utgifter!$E$4+Utgifter!$E$5)/12),IF(I93&gt; 0,$S$4,0))</f>
        <v>2883.0508569358462</v>
      </c>
    </row>
    <row r="94" spans="1:11" x14ac:dyDescent="0.35">
      <c r="A94" s="46"/>
      <c r="D94" s="28">
        <f t="shared" si="1"/>
        <v>90</v>
      </c>
      <c r="E94" s="27">
        <f>IF((E93*(1+Utgifter!$E$5/12)-G93)&gt;0,E93*(1+Utgifter!$E$5/12)-G93,0)</f>
        <v>1136935.8624665653</v>
      </c>
      <c r="F94" s="26"/>
      <c r="G94" s="24">
        <f>IF((E94*(Utgifter!$E$4+Utgifter!$E$5)/12)&gt;$S$4,(E94*(Utgifter!$E$4+Utgifter!$E$5)/12),IF(E94&gt; 0,$S$4,0))</f>
        <v>3789.7862082218849</v>
      </c>
      <c r="I94" s="27">
        <f>IF((I93*(1+Utgifter!$E$5/12)-K93)&gt;0,I93*(1+Utgifter!$E$5/12)-K93,0)</f>
        <v>863473.73165228602</v>
      </c>
      <c r="J94" s="26"/>
      <c r="K94" s="24">
        <f>IF((I94*(Utgifter!$E$4+Utgifter!$E$5)/12)&gt;$S$4,(I94*(Utgifter!$E$4+Utgifter!$E$5)/12),IF(I94&gt; 0,$S$4,0))</f>
        <v>2878.2457721742867</v>
      </c>
    </row>
    <row r="95" spans="1:11" x14ac:dyDescent="0.35">
      <c r="A95" s="46"/>
      <c r="D95" s="28">
        <f t="shared" si="1"/>
        <v>91</v>
      </c>
      <c r="E95" s="27">
        <f>IF((E94*(1+Utgifter!$E$5/12)-G94)&gt;0,E94*(1+Utgifter!$E$5/12)-G94,0)</f>
        <v>1135040.9693624545</v>
      </c>
      <c r="F95" s="26"/>
      <c r="G95" s="24">
        <f>IF((E95*(Utgifter!$E$4+Utgifter!$E$5)/12)&gt;$S$4,(E95*(Utgifter!$E$4+Utgifter!$E$5)/12),IF(E95&gt; 0,$S$4,0))</f>
        <v>3783.4698978748488</v>
      </c>
      <c r="I95" s="27">
        <f>IF((I94*(1+Utgifter!$E$5/12)-K94)&gt;0,I94*(1+Utgifter!$E$5/12)-K94,0)</f>
        <v>862034.60876619886</v>
      </c>
      <c r="J95" s="26"/>
      <c r="K95" s="24">
        <f>IF((I95*(Utgifter!$E$4+Utgifter!$E$5)/12)&gt;$S$4,(I95*(Utgifter!$E$4+Utgifter!$E$5)/12),IF(I95&gt; 0,$S$4,0))</f>
        <v>2873.4486958873294</v>
      </c>
    </row>
    <row r="96" spans="1:11" x14ac:dyDescent="0.35">
      <c r="A96" s="46"/>
      <c r="D96" s="28">
        <f t="shared" si="1"/>
        <v>92</v>
      </c>
      <c r="E96" s="27">
        <f>IF((E95*(1+Utgifter!$E$5/12)-G95)&gt;0,E95*(1+Utgifter!$E$5/12)-G95,0)</f>
        <v>1133149.2344135172</v>
      </c>
      <c r="F96" s="26"/>
      <c r="G96" s="24">
        <f>IF((E96*(Utgifter!$E$4+Utgifter!$E$5)/12)&gt;$S$4,(E96*(Utgifter!$E$4+Utgifter!$E$5)/12),IF(E96&gt; 0,$S$4,0))</f>
        <v>3777.1641147117239</v>
      </c>
      <c r="I96" s="27">
        <f>IF((I95*(1+Utgifter!$E$5/12)-K95)&gt;0,I95*(1+Utgifter!$E$5/12)-K95,0)</f>
        <v>860597.88441825518</v>
      </c>
      <c r="J96" s="26"/>
      <c r="K96" s="24">
        <f>IF((I96*(Utgifter!$E$4+Utgifter!$E$5)/12)&gt;$S$4,(I96*(Utgifter!$E$4+Utgifter!$E$5)/12),IF(I96&gt; 0,$S$4,0))</f>
        <v>2868.6596147275172</v>
      </c>
    </row>
    <row r="97" spans="1:11" x14ac:dyDescent="0.35">
      <c r="A97" s="46"/>
      <c r="D97" s="28">
        <f t="shared" si="1"/>
        <v>93</v>
      </c>
      <c r="E97" s="27">
        <f>IF((E96*(1+Utgifter!$E$5/12)-G96)&gt;0,E96*(1+Utgifter!$E$5/12)-G96,0)</f>
        <v>1131260.6523561613</v>
      </c>
      <c r="F97" s="26"/>
      <c r="G97" s="24">
        <f>IF((E97*(Utgifter!$E$4+Utgifter!$E$5)/12)&gt;$S$4,(E97*(Utgifter!$E$4+Utgifter!$E$5)/12),IF(E97&gt; 0,$S$4,0))</f>
        <v>3770.8688411872045</v>
      </c>
      <c r="I97" s="27">
        <f>IF((I96*(1+Utgifter!$E$5/12)-K96)&gt;0,I96*(1+Utgifter!$E$5/12)-K96,0)</f>
        <v>859163.5546108915</v>
      </c>
      <c r="J97" s="26"/>
      <c r="K97" s="24">
        <f>IF((I97*(Utgifter!$E$4+Utgifter!$E$5)/12)&gt;$S$4,(I97*(Utgifter!$E$4+Utgifter!$E$5)/12),IF(I97&gt; 0,$S$4,0))</f>
        <v>2863.8785153696385</v>
      </c>
    </row>
    <row r="98" spans="1:11" x14ac:dyDescent="0.35">
      <c r="A98" s="46"/>
      <c r="D98" s="28">
        <f t="shared" si="1"/>
        <v>94</v>
      </c>
      <c r="E98" s="27">
        <f>IF((E97*(1+Utgifter!$E$5/12)-G97)&gt;0,E97*(1+Utgifter!$E$5/12)-G97,0)</f>
        <v>1129375.2179355677</v>
      </c>
      <c r="F98" s="26"/>
      <c r="G98" s="24">
        <f>IF((E98*(Utgifter!$E$4+Utgifter!$E$5)/12)&gt;$S$4,(E98*(Utgifter!$E$4+Utgifter!$E$5)/12),IF(E98&gt; 0,$S$4,0))</f>
        <v>3764.5840597852257</v>
      </c>
      <c r="I98" s="27">
        <f>IF((I97*(1+Utgifter!$E$5/12)-K97)&gt;0,I97*(1+Utgifter!$E$5/12)-K97,0)</f>
        <v>857731.61535320675</v>
      </c>
      <c r="J98" s="26"/>
      <c r="K98" s="24">
        <f>IF((I98*(Utgifter!$E$4+Utgifter!$E$5)/12)&gt;$S$4,(I98*(Utgifter!$E$4+Utgifter!$E$5)/12),IF(I98&gt; 0,$S$4,0))</f>
        <v>2859.105384510689</v>
      </c>
    </row>
    <row r="99" spans="1:11" x14ac:dyDescent="0.35">
      <c r="A99" s="46"/>
      <c r="D99" s="28">
        <f t="shared" si="1"/>
        <v>95</v>
      </c>
      <c r="E99" s="27">
        <f>IF((E98*(1+Utgifter!$E$5/12)-G98)&gt;0,E98*(1+Utgifter!$E$5/12)-G98,0)</f>
        <v>1127492.9259056752</v>
      </c>
      <c r="F99" s="26"/>
      <c r="G99" s="24">
        <f>IF((E99*(Utgifter!$E$4+Utgifter!$E$5)/12)&gt;$S$4,(E99*(Utgifter!$E$4+Utgifter!$E$5)/12),IF(E99&gt; 0,$S$4,0))</f>
        <v>3758.309753018917</v>
      </c>
      <c r="I99" s="27">
        <f>IF((I98*(1+Utgifter!$E$5/12)-K98)&gt;0,I98*(1+Utgifter!$E$5/12)-K98,0)</f>
        <v>856302.0626609514</v>
      </c>
      <c r="J99" s="26"/>
      <c r="K99" s="24">
        <f>IF((I99*(Utgifter!$E$4+Utgifter!$E$5)/12)&gt;$S$4,(I99*(Utgifter!$E$4+Utgifter!$E$5)/12),IF(I99&gt; 0,$S$4,0))</f>
        <v>2854.3402088698381</v>
      </c>
    </row>
    <row r="100" spans="1:11" x14ac:dyDescent="0.35">
      <c r="A100" s="46"/>
      <c r="D100" s="28">
        <f t="shared" si="1"/>
        <v>96</v>
      </c>
      <c r="E100" s="27">
        <f>IF((E99*(1+Utgifter!$E$5/12)-G99)&gt;0,E99*(1+Utgifter!$E$5/12)-G99,0)</f>
        <v>1125613.7710291657</v>
      </c>
      <c r="F100" s="26"/>
      <c r="G100" s="24">
        <f>IF((E100*(Utgifter!$E$4+Utgifter!$E$5)/12)&gt;$S$4,(E100*(Utgifter!$E$4+Utgifter!$E$5)/12),IF(E100&gt; 0,$S$4,0))</f>
        <v>3752.0459034305527</v>
      </c>
      <c r="I100" s="27">
        <f>IF((I99*(1+Utgifter!$E$5/12)-K99)&gt;0,I99*(1+Utgifter!$E$5/12)-K99,0)</f>
        <v>854874.89255651645</v>
      </c>
      <c r="J100" s="26"/>
      <c r="K100" s="24">
        <f>IF((I100*(Utgifter!$E$4+Utgifter!$E$5)/12)&gt;$S$4,(I100*(Utgifter!$E$4+Utgifter!$E$5)/12),IF(I100&gt; 0,$S$4,0))</f>
        <v>2849.5829751883884</v>
      </c>
    </row>
    <row r="101" spans="1:11" x14ac:dyDescent="0.35">
      <c r="A101" s="47">
        <v>2026</v>
      </c>
      <c r="D101" s="28">
        <f t="shared" si="1"/>
        <v>97</v>
      </c>
      <c r="E101" s="27">
        <f>IF((E100*(1+Utgifter!$E$5/12)-G100)&gt;0,E100*(1+Utgifter!$E$5/12)-G100,0)</f>
        <v>1123737.7480774506</v>
      </c>
      <c r="F101" s="26"/>
      <c r="G101" s="24">
        <f>IF((E101*(Utgifter!$E$4+Utgifter!$E$5)/12)&gt;$S$4,(E101*(Utgifter!$E$4+Utgifter!$E$5)/12),IF(E101&gt; 0,$S$4,0))</f>
        <v>3745.7924935915016</v>
      </c>
      <c r="I101" s="27">
        <f>IF((I100*(1+Utgifter!$E$5/12)-K100)&gt;0,I100*(1+Utgifter!$E$5/12)-K100,0)</f>
        <v>853450.10106892232</v>
      </c>
      <c r="J101" s="26"/>
      <c r="K101" s="24">
        <f>IF((I101*(Utgifter!$E$4+Utgifter!$E$5)/12)&gt;$S$4,(I101*(Utgifter!$E$4+Utgifter!$E$5)/12),IF(I101&gt; 0,$S$4,0))</f>
        <v>2844.8336702297415</v>
      </c>
    </row>
    <row r="102" spans="1:11" x14ac:dyDescent="0.35">
      <c r="A102" s="47"/>
      <c r="D102" s="28">
        <f t="shared" si="1"/>
        <v>98</v>
      </c>
      <c r="E102" s="27">
        <f>IF((E101*(1+Utgifter!$E$5/12)-G101)&gt;0,E101*(1+Utgifter!$E$5/12)-G101,0)</f>
        <v>1121864.8518306548</v>
      </c>
      <c r="F102" s="26"/>
      <c r="G102" s="24">
        <f>IF((E102*(Utgifter!$E$4+Utgifter!$E$5)/12)&gt;$S$4,(E102*(Utgifter!$E$4+Utgifter!$E$5)/12),IF(E102&gt; 0,$S$4,0))</f>
        <v>3739.5495061021829</v>
      </c>
      <c r="I102" s="27">
        <f>IF((I101*(1+Utgifter!$E$5/12)-K101)&gt;0,I101*(1+Utgifter!$E$5/12)-K101,0)</f>
        <v>852027.68423380749</v>
      </c>
      <c r="J102" s="26"/>
      <c r="K102" s="24">
        <f>IF((I102*(Utgifter!$E$4+Utgifter!$E$5)/12)&gt;$S$4,(I102*(Utgifter!$E$4+Utgifter!$E$5)/12),IF(I102&gt; 0,$S$4,0))</f>
        <v>2840.0922807793581</v>
      </c>
    </row>
    <row r="103" spans="1:11" x14ac:dyDescent="0.35">
      <c r="A103" s="47"/>
      <c r="D103" s="28">
        <f t="shared" si="1"/>
        <v>99</v>
      </c>
      <c r="E103" s="27">
        <f>IF((E102*(1+Utgifter!$E$5/12)-G102)&gt;0,E102*(1+Utgifter!$E$5/12)-G102,0)</f>
        <v>1119995.0770776037</v>
      </c>
      <c r="F103" s="26"/>
      <c r="G103" s="24">
        <f>IF((E103*(Utgifter!$E$4+Utgifter!$E$5)/12)&gt;$S$4,(E103*(Utgifter!$E$4+Utgifter!$E$5)/12),IF(E103&gt; 0,$S$4,0))</f>
        <v>3733.3169235920122</v>
      </c>
      <c r="I103" s="27">
        <f>IF((I102*(1+Utgifter!$E$5/12)-K102)&gt;0,I102*(1+Utgifter!$E$5/12)-K102,0)</f>
        <v>850607.63809341786</v>
      </c>
      <c r="J103" s="26"/>
      <c r="K103" s="24">
        <f>IF((I103*(Utgifter!$E$4+Utgifter!$E$5)/12)&gt;$S$4,(I103*(Utgifter!$E$4+Utgifter!$E$5)/12),IF(I103&gt; 0,$S$4,0))</f>
        <v>2835.3587936447261</v>
      </c>
    </row>
    <row r="104" spans="1:11" x14ac:dyDescent="0.35">
      <c r="A104" s="47"/>
      <c r="D104" s="28">
        <f t="shared" si="1"/>
        <v>100</v>
      </c>
      <c r="E104" s="27">
        <f>IF((E103*(1+Utgifter!$E$5/12)-G103)&gt;0,E103*(1+Utgifter!$E$5/12)-G103,0)</f>
        <v>1118128.4186158078</v>
      </c>
      <c r="F104" s="26"/>
      <c r="G104" s="24">
        <f>IF((E104*(Utgifter!$E$4+Utgifter!$E$5)/12)&gt;$S$4,(E104*(Utgifter!$E$4+Utgifter!$E$5)/12),IF(E104&gt; 0,$S$4,0))</f>
        <v>3727.0947287193594</v>
      </c>
      <c r="I104" s="27">
        <f>IF((I103*(1+Utgifter!$E$5/12)-K103)&gt;0,I103*(1+Utgifter!$E$5/12)-K103,0)</f>
        <v>849189.95869659551</v>
      </c>
      <c r="J104" s="26"/>
      <c r="K104" s="24">
        <f>IF((I104*(Utgifter!$E$4+Utgifter!$E$5)/12)&gt;$S$4,(I104*(Utgifter!$E$4+Utgifter!$E$5)/12),IF(I104&gt; 0,$S$4,0))</f>
        <v>2830.6331956553186</v>
      </c>
    </row>
    <row r="105" spans="1:11" x14ac:dyDescent="0.35">
      <c r="A105" s="47"/>
      <c r="D105" s="28">
        <f t="shared" si="1"/>
        <v>101</v>
      </c>
      <c r="E105" s="27">
        <f>IF((E104*(1+Utgifter!$E$5/12)-G104)&gt;0,E104*(1+Utgifter!$E$5/12)-G104,0)</f>
        <v>1116264.8712514481</v>
      </c>
      <c r="F105" s="26"/>
      <c r="G105" s="24">
        <f>IF((E105*(Utgifter!$E$4+Utgifter!$E$5)/12)&gt;$S$4,(E105*(Utgifter!$E$4+Utgifter!$E$5)/12),IF(E105&gt; 0,$S$4,0))</f>
        <v>3720.8829041714939</v>
      </c>
      <c r="I105" s="27">
        <f>IF((I104*(1+Utgifter!$E$5/12)-K104)&gt;0,I104*(1+Utgifter!$E$5/12)-K104,0)</f>
        <v>847774.64209876792</v>
      </c>
      <c r="J105" s="26"/>
      <c r="K105" s="24">
        <f>IF((I105*(Utgifter!$E$4+Utgifter!$E$5)/12)&gt;$S$4,(I105*(Utgifter!$E$4+Utgifter!$E$5)/12),IF(I105&gt; 0,$S$4,0))</f>
        <v>2825.9154736625601</v>
      </c>
    </row>
    <row r="106" spans="1:11" x14ac:dyDescent="0.35">
      <c r="A106" s="47"/>
      <c r="D106" s="28">
        <f t="shared" si="1"/>
        <v>102</v>
      </c>
      <c r="E106" s="27">
        <f>IF((E105*(1+Utgifter!$E$5/12)-G105)&gt;0,E105*(1+Utgifter!$E$5/12)-G105,0)</f>
        <v>1114404.4297993623</v>
      </c>
      <c r="F106" s="26"/>
      <c r="G106" s="24">
        <f>IF((E106*(Utgifter!$E$4+Utgifter!$E$5)/12)&gt;$S$4,(E106*(Utgifter!$E$4+Utgifter!$E$5)/12),IF(E106&gt; 0,$S$4,0))</f>
        <v>3714.6814326645413</v>
      </c>
      <c r="I106" s="27">
        <f>IF((I105*(1+Utgifter!$E$5/12)-K105)&gt;0,I105*(1+Utgifter!$E$5/12)-K105,0)</f>
        <v>846361.68436193664</v>
      </c>
      <c r="J106" s="26"/>
      <c r="K106" s="24">
        <f>IF((I106*(Utgifter!$E$4+Utgifter!$E$5)/12)&gt;$S$4,(I106*(Utgifter!$E$4+Utgifter!$E$5)/12),IF(I106&gt; 0,$S$4,0))</f>
        <v>2821.2056145397887</v>
      </c>
    </row>
    <row r="107" spans="1:11" x14ac:dyDescent="0.35">
      <c r="A107" s="47"/>
      <c r="D107" s="28">
        <f t="shared" si="1"/>
        <v>103</v>
      </c>
      <c r="E107" s="27">
        <f>IF((E106*(1+Utgifter!$E$5/12)-G106)&gt;0,E106*(1+Utgifter!$E$5/12)-G106,0)</f>
        <v>1112547.0890830299</v>
      </c>
      <c r="F107" s="26"/>
      <c r="G107" s="24">
        <f>IF((E107*(Utgifter!$E$4+Utgifter!$E$5)/12)&gt;$S$4,(E107*(Utgifter!$E$4+Utgifter!$E$5)/12),IF(E107&gt; 0,$S$4,0))</f>
        <v>3708.4902969434329</v>
      </c>
      <c r="I107" s="27">
        <f>IF((I106*(1+Utgifter!$E$5/12)-K106)&gt;0,I106*(1+Utgifter!$E$5/12)-K106,0)</f>
        <v>844951.08155466674</v>
      </c>
      <c r="J107" s="26"/>
      <c r="K107" s="24">
        <f>IF((I107*(Utgifter!$E$4+Utgifter!$E$5)/12)&gt;$S$4,(I107*(Utgifter!$E$4+Utgifter!$E$5)/12),IF(I107&gt; 0,$S$4,0))</f>
        <v>2816.5036051822226</v>
      </c>
    </row>
    <row r="108" spans="1:11" x14ac:dyDescent="0.35">
      <c r="A108" s="47"/>
      <c r="D108" s="28">
        <f t="shared" si="1"/>
        <v>104</v>
      </c>
      <c r="E108" s="27">
        <f>IF((E107*(1+Utgifter!$E$5/12)-G107)&gt;0,E107*(1+Utgifter!$E$5/12)-G107,0)</f>
        <v>1110692.8439345583</v>
      </c>
      <c r="F108" s="26"/>
      <c r="G108" s="24">
        <f>IF((E108*(Utgifter!$E$4+Utgifter!$E$5)/12)&gt;$S$4,(E108*(Utgifter!$E$4+Utgifter!$E$5)/12),IF(E108&gt; 0,$S$4,0))</f>
        <v>3702.3094797818612</v>
      </c>
      <c r="I108" s="27">
        <f>IF((I107*(1+Utgifter!$E$5/12)-K107)&gt;0,I107*(1+Utgifter!$E$5/12)-K107,0)</f>
        <v>843542.82975207572</v>
      </c>
      <c r="J108" s="26"/>
      <c r="K108" s="24">
        <f>IF((I108*(Utgifter!$E$4+Utgifter!$E$5)/12)&gt;$S$4,(I108*(Utgifter!$E$4+Utgifter!$E$5)/12),IF(I108&gt; 0,$S$4,0))</f>
        <v>2811.8094325069192</v>
      </c>
    </row>
    <row r="109" spans="1:11" x14ac:dyDescent="0.35">
      <c r="A109" s="47"/>
      <c r="D109" s="28">
        <f t="shared" si="1"/>
        <v>105</v>
      </c>
      <c r="E109" s="27">
        <f>IF((E108*(1+Utgifter!$E$5/12)-G108)&gt;0,E108*(1+Utgifter!$E$5/12)-G108,0)</f>
        <v>1108841.6891946674</v>
      </c>
      <c r="F109" s="26"/>
      <c r="G109" s="24">
        <f>IF((E109*(Utgifter!$E$4+Utgifter!$E$5)/12)&gt;$S$4,(E109*(Utgifter!$E$4+Utgifter!$E$5)/12),IF(E109&gt; 0,$S$4,0))</f>
        <v>3696.1389639822246</v>
      </c>
      <c r="I109" s="27">
        <f>IF((I108*(1+Utgifter!$E$5/12)-K108)&gt;0,I108*(1+Utgifter!$E$5/12)-K108,0)</f>
        <v>842136.92503582232</v>
      </c>
      <c r="J109" s="26"/>
      <c r="K109" s="24">
        <f>IF((I109*(Utgifter!$E$4+Utgifter!$E$5)/12)&gt;$S$4,(I109*(Utgifter!$E$4+Utgifter!$E$5)/12),IF(I109&gt; 0,$S$4,0))</f>
        <v>2807.1230834527414</v>
      </c>
    </row>
    <row r="110" spans="1:11" x14ac:dyDescent="0.35">
      <c r="A110" s="47"/>
      <c r="D110" s="28">
        <f t="shared" si="1"/>
        <v>106</v>
      </c>
      <c r="E110" s="27">
        <f>IF((E109*(1+Utgifter!$E$5/12)-G109)&gt;0,E109*(1+Utgifter!$E$5/12)-G109,0)</f>
        <v>1106993.6197126764</v>
      </c>
      <c r="F110" s="26"/>
      <c r="G110" s="24">
        <f>IF((E110*(Utgifter!$E$4+Utgifter!$E$5)/12)&gt;$S$4,(E110*(Utgifter!$E$4+Utgifter!$E$5)/12),IF(E110&gt; 0,$S$4,0))</f>
        <v>3689.9787323755882</v>
      </c>
      <c r="I110" s="27">
        <f>IF((I109*(1+Utgifter!$E$5/12)-K109)&gt;0,I109*(1+Utgifter!$E$5/12)-K109,0)</f>
        <v>840733.36349409597</v>
      </c>
      <c r="J110" s="26"/>
      <c r="K110" s="24">
        <f>IF((I110*(Utgifter!$E$4+Utgifter!$E$5)/12)&gt;$S$4,(I110*(Utgifter!$E$4+Utgifter!$E$5)/12),IF(I110&gt; 0,$S$4,0))</f>
        <v>2802.4445449803202</v>
      </c>
    </row>
    <row r="111" spans="1:11" x14ac:dyDescent="0.35">
      <c r="A111" s="47"/>
      <c r="D111" s="28">
        <f t="shared" si="1"/>
        <v>107</v>
      </c>
      <c r="E111" s="27">
        <f>IF((E110*(1+Utgifter!$E$5/12)-G110)&gt;0,E110*(1+Utgifter!$E$5/12)-G110,0)</f>
        <v>1105148.6303464887</v>
      </c>
      <c r="F111" s="26"/>
      <c r="G111" s="24">
        <f>IF((E111*(Utgifter!$E$4+Utgifter!$E$5)/12)&gt;$S$4,(E111*(Utgifter!$E$4+Utgifter!$E$5)/12),IF(E111&gt; 0,$S$4,0))</f>
        <v>3683.8287678216288</v>
      </c>
      <c r="I111" s="27">
        <f>IF((I110*(1+Utgifter!$E$5/12)-K110)&gt;0,I110*(1+Utgifter!$E$5/12)-K110,0)</f>
        <v>839332.14122160582</v>
      </c>
      <c r="J111" s="26"/>
      <c r="K111" s="24">
        <f>IF((I111*(Utgifter!$E$4+Utgifter!$E$5)/12)&gt;$S$4,(I111*(Utgifter!$E$4+Utgifter!$E$5)/12),IF(I111&gt; 0,$S$4,0))</f>
        <v>2797.7738040720196</v>
      </c>
    </row>
    <row r="112" spans="1:11" x14ac:dyDescent="0.35">
      <c r="A112" s="47"/>
      <c r="D112" s="28">
        <f t="shared" si="1"/>
        <v>108</v>
      </c>
      <c r="E112" s="27">
        <f>IF((E111*(1+Utgifter!$E$5/12)-G111)&gt;0,E111*(1+Utgifter!$E$5/12)-G111,0)</f>
        <v>1103306.7159625778</v>
      </c>
      <c r="F112" s="26"/>
      <c r="G112" s="24">
        <f>IF((E112*(Utgifter!$E$4+Utgifter!$E$5)/12)&gt;$S$4,(E112*(Utgifter!$E$4+Utgifter!$E$5)/12),IF(E112&gt; 0,$S$4,0))</f>
        <v>3677.6890532085927</v>
      </c>
      <c r="I112" s="27">
        <f>IF((I111*(1+Utgifter!$E$5/12)-K111)&gt;0,I111*(1+Utgifter!$E$5/12)-K111,0)</f>
        <v>837933.25431956979</v>
      </c>
      <c r="J112" s="26"/>
      <c r="K112" s="24">
        <f>IF((I112*(Utgifter!$E$4+Utgifter!$E$5)/12)&gt;$S$4,(I112*(Utgifter!$E$4+Utgifter!$E$5)/12),IF(I112&gt; 0,$S$4,0))</f>
        <v>2793.1108477318994</v>
      </c>
    </row>
    <row r="113" spans="1:11" x14ac:dyDescent="0.35">
      <c r="A113" s="47">
        <v>2027</v>
      </c>
      <c r="D113" s="28">
        <f t="shared" si="1"/>
        <v>109</v>
      </c>
      <c r="E113" s="27">
        <f>IF((E112*(1+Utgifter!$E$5/12)-G112)&gt;0,E112*(1+Utgifter!$E$5/12)-G112,0)</f>
        <v>1101467.8714359736</v>
      </c>
      <c r="F113" s="26"/>
      <c r="G113" s="24">
        <f>IF((E113*(Utgifter!$E$4+Utgifter!$E$5)/12)&gt;$S$4,(E113*(Utgifter!$E$4+Utgifter!$E$5)/12),IF(E113&gt; 0,$S$4,0))</f>
        <v>3671.5595714532451</v>
      </c>
      <c r="I113" s="27">
        <f>IF((I112*(1+Utgifter!$E$5/12)-K112)&gt;0,I112*(1+Utgifter!$E$5/12)-K112,0)</f>
        <v>836536.69889570388</v>
      </c>
      <c r="J113" s="26"/>
      <c r="K113" s="24">
        <f>IF((I113*(Utgifter!$E$4+Utgifter!$E$5)/12)&gt;$S$4,(I113*(Utgifter!$E$4+Utgifter!$E$5)/12),IF(I113&gt; 0,$S$4,0))</f>
        <v>2788.4556629856797</v>
      </c>
    </row>
    <row r="114" spans="1:11" x14ac:dyDescent="0.35">
      <c r="A114" s="47"/>
      <c r="D114" s="28">
        <f t="shared" si="1"/>
        <v>110</v>
      </c>
      <c r="E114" s="27">
        <f>IF((E113*(1+Utgifter!$E$5/12)-G113)&gt;0,E113*(1+Utgifter!$E$5/12)-G113,0)</f>
        <v>1099632.0916502471</v>
      </c>
      <c r="F114" s="26"/>
      <c r="G114" s="24">
        <f>IF((E114*(Utgifter!$E$4+Utgifter!$E$5)/12)&gt;$S$4,(E114*(Utgifter!$E$4+Utgifter!$E$5)/12),IF(E114&gt; 0,$S$4,0))</f>
        <v>3665.4403055008238</v>
      </c>
      <c r="I114" s="27">
        <f>IF((I113*(1+Utgifter!$E$5/12)-K113)&gt;0,I113*(1+Utgifter!$E$5/12)-K113,0)</f>
        <v>835142.4710642111</v>
      </c>
      <c r="J114" s="26"/>
      <c r="K114" s="24">
        <f>IF((I114*(Utgifter!$E$4+Utgifter!$E$5)/12)&gt;$S$4,(I114*(Utgifter!$E$4+Utgifter!$E$5)/12),IF(I114&gt; 0,$S$4,0))</f>
        <v>2783.808236880704</v>
      </c>
    </row>
    <row r="115" spans="1:11" x14ac:dyDescent="0.35">
      <c r="A115" s="47"/>
      <c r="D115" s="28">
        <f t="shared" si="1"/>
        <v>111</v>
      </c>
      <c r="E115" s="27">
        <f>IF((E114*(1+Utgifter!$E$5/12)-G114)&gt;0,E114*(1+Utgifter!$E$5/12)-G114,0)</f>
        <v>1097799.3714974967</v>
      </c>
      <c r="F115" s="26"/>
      <c r="G115" s="24">
        <f>IF((E115*(Utgifter!$E$4+Utgifter!$E$5)/12)&gt;$S$4,(E115*(Utgifter!$E$4+Utgifter!$E$5)/12),IF(E115&gt; 0,$S$4,0))</f>
        <v>3659.331238324989</v>
      </c>
      <c r="I115" s="27">
        <f>IF((I114*(1+Utgifter!$E$5/12)-K114)&gt;0,I114*(1+Utgifter!$E$5/12)-K114,0)</f>
        <v>833750.56694577076</v>
      </c>
      <c r="J115" s="26"/>
      <c r="K115" s="24">
        <f>IF((I115*(Utgifter!$E$4+Utgifter!$E$5)/12)&gt;$S$4,(I115*(Utgifter!$E$4+Utgifter!$E$5)/12),IF(I115&gt; 0,$S$4,0))</f>
        <v>2779.1685564859022</v>
      </c>
    </row>
    <row r="116" spans="1:11" x14ac:dyDescent="0.35">
      <c r="A116" s="47"/>
      <c r="D116" s="28">
        <f t="shared" si="1"/>
        <v>112</v>
      </c>
      <c r="E116" s="27">
        <f>IF((E115*(1+Utgifter!$E$5/12)-G115)&gt;0,E115*(1+Utgifter!$E$5/12)-G115,0)</f>
        <v>1095969.7058783344</v>
      </c>
      <c r="F116" s="26"/>
      <c r="G116" s="24">
        <f>IF((E116*(Utgifter!$E$4+Utgifter!$E$5)/12)&gt;$S$4,(E116*(Utgifter!$E$4+Utgifter!$E$5)/12),IF(E116&gt; 0,$S$4,0))</f>
        <v>3653.2323529277814</v>
      </c>
      <c r="I116" s="27">
        <f>IF((I115*(1+Utgifter!$E$5/12)-K115)&gt;0,I115*(1+Utgifter!$E$5/12)-K115,0)</f>
        <v>832360.98266752786</v>
      </c>
      <c r="J116" s="26"/>
      <c r="K116" s="24">
        <f>IF((I116*(Utgifter!$E$4+Utgifter!$E$5)/12)&gt;$S$4,(I116*(Utgifter!$E$4+Utgifter!$E$5)/12),IF(I116&gt; 0,$S$4,0))</f>
        <v>2774.5366088917594</v>
      </c>
    </row>
    <row r="117" spans="1:11" x14ac:dyDescent="0.35">
      <c r="A117" s="47"/>
      <c r="D117" s="28">
        <f t="shared" si="1"/>
        <v>113</v>
      </c>
      <c r="E117" s="27">
        <f>IF((E116*(1+Utgifter!$E$5/12)-G116)&gt;0,E116*(1+Utgifter!$E$5/12)-G116,0)</f>
        <v>1094143.0897018705</v>
      </c>
      <c r="F117" s="26"/>
      <c r="G117" s="24">
        <f>IF((E117*(Utgifter!$E$4+Utgifter!$E$5)/12)&gt;$S$4,(E117*(Utgifter!$E$4+Utgifter!$E$5)/12),IF(E117&gt; 0,$S$4,0))</f>
        <v>3647.1436323395683</v>
      </c>
      <c r="I117" s="27">
        <f>IF((I116*(1+Utgifter!$E$5/12)-K116)&gt;0,I116*(1+Utgifter!$E$5/12)-K116,0)</f>
        <v>830973.71436308196</v>
      </c>
      <c r="J117" s="26"/>
      <c r="K117" s="24">
        <f>IF((I117*(Utgifter!$E$4+Utgifter!$E$5)/12)&gt;$S$4,(I117*(Utgifter!$E$4+Utgifter!$E$5)/12),IF(I117&gt; 0,$S$4,0))</f>
        <v>2769.9123812102735</v>
      </c>
    </row>
    <row r="118" spans="1:11" x14ac:dyDescent="0.35">
      <c r="A118" s="47"/>
      <c r="D118" s="28">
        <f t="shared" si="1"/>
        <v>114</v>
      </c>
      <c r="E118" s="27">
        <f>IF((E117*(1+Utgifter!$E$5/12)-G117)&gt;0,E117*(1+Utgifter!$E$5/12)-G117,0)</f>
        <v>1092319.5178857008</v>
      </c>
      <c r="F118" s="26"/>
      <c r="G118" s="24">
        <f>IF((E118*(Utgifter!$E$4+Utgifter!$E$5)/12)&gt;$S$4,(E118*(Utgifter!$E$4+Utgifter!$E$5)/12),IF(E118&gt; 0,$S$4,0))</f>
        <v>3641.0650596190026</v>
      </c>
      <c r="I118" s="27">
        <f>IF((I117*(1+Utgifter!$E$5/12)-K117)&gt;0,I117*(1+Utgifter!$E$5/12)-K117,0)</f>
        <v>829588.7581724769</v>
      </c>
      <c r="J118" s="26"/>
      <c r="K118" s="24">
        <f>IF((I118*(Utgifter!$E$4+Utgifter!$E$5)/12)&gt;$S$4,(I118*(Utgifter!$E$4+Utgifter!$E$5)/12),IF(I118&gt; 0,$S$4,0))</f>
        <v>2765.2958605749232</v>
      </c>
    </row>
    <row r="119" spans="1:11" x14ac:dyDescent="0.35">
      <c r="A119" s="47"/>
      <c r="D119" s="28">
        <f t="shared" si="1"/>
        <v>115</v>
      </c>
      <c r="E119" s="27">
        <f>IF((E118*(1+Utgifter!$E$5/12)-G118)&gt;0,E118*(1+Utgifter!$E$5/12)-G118,0)</f>
        <v>1090498.9853558913</v>
      </c>
      <c r="F119" s="26"/>
      <c r="G119" s="24">
        <f>IF((E119*(Utgifter!$E$4+Utgifter!$E$5)/12)&gt;$S$4,(E119*(Utgifter!$E$4+Utgifter!$E$5)/12),IF(E119&gt; 0,$S$4,0))</f>
        <v>3634.9966178529708</v>
      </c>
      <c r="I119" s="27">
        <f>IF((I118*(1+Utgifter!$E$5/12)-K118)&gt;0,I118*(1+Utgifter!$E$5/12)-K118,0)</f>
        <v>828206.11024218949</v>
      </c>
      <c r="J119" s="26"/>
      <c r="K119" s="24">
        <f>IF((I119*(Utgifter!$E$4+Utgifter!$E$5)/12)&gt;$S$4,(I119*(Utgifter!$E$4+Utgifter!$E$5)/12),IF(I119&gt; 0,$S$4,0))</f>
        <v>2760.6870341406316</v>
      </c>
    </row>
    <row r="120" spans="1:11" x14ac:dyDescent="0.35">
      <c r="A120" s="47"/>
      <c r="D120" s="28">
        <f t="shared" si="1"/>
        <v>116</v>
      </c>
      <c r="E120" s="27">
        <f>IF((E119*(1+Utgifter!$E$5/12)-G119)&gt;0,E119*(1+Utgifter!$E$5/12)-G119,0)</f>
        <v>1088681.4870469649</v>
      </c>
      <c r="F120" s="26"/>
      <c r="G120" s="24">
        <f>IF((E120*(Utgifter!$E$4+Utgifter!$E$5)/12)&gt;$S$4,(E120*(Utgifter!$E$4+Utgifter!$E$5)/12),IF(E120&gt; 0,$S$4,0))</f>
        <v>3628.9382901565496</v>
      </c>
      <c r="I120" s="27">
        <f>IF((I119*(1+Utgifter!$E$5/12)-K119)&gt;0,I119*(1+Utgifter!$E$5/12)-K119,0)</f>
        <v>826825.76672511932</v>
      </c>
      <c r="J120" s="26"/>
      <c r="K120" s="24">
        <f>IF((I120*(Utgifter!$E$4+Utgifter!$E$5)/12)&gt;$S$4,(I120*(Utgifter!$E$4+Utgifter!$E$5)/12),IF(I120&gt; 0,$S$4,0))</f>
        <v>2756.0858890837312</v>
      </c>
    </row>
    <row r="121" spans="1:11" x14ac:dyDescent="0.35">
      <c r="A121" s="47"/>
      <c r="D121" s="28">
        <f t="shared" si="1"/>
        <v>117</v>
      </c>
      <c r="E121" s="27">
        <f>IF((E120*(1+Utgifter!$E$5/12)-G120)&gt;0,E120*(1+Utgifter!$E$5/12)-G120,0)</f>
        <v>1086867.0179018865</v>
      </c>
      <c r="F121" s="26"/>
      <c r="G121" s="24">
        <f>IF((E121*(Utgifter!$E$4+Utgifter!$E$5)/12)&gt;$S$4,(E121*(Utgifter!$E$4+Utgifter!$E$5)/12),IF(E121&gt; 0,$S$4,0))</f>
        <v>3622.890059672955</v>
      </c>
      <c r="I121" s="27">
        <f>IF((I120*(1+Utgifter!$E$5/12)-K120)&gt;0,I120*(1+Utgifter!$E$5/12)-K120,0)</f>
        <v>825447.72378057754</v>
      </c>
      <c r="J121" s="26"/>
      <c r="K121" s="24">
        <f>IF((I121*(Utgifter!$E$4+Utgifter!$E$5)/12)&gt;$S$4,(I121*(Utgifter!$E$4+Utgifter!$E$5)/12),IF(I121&gt; 0,$S$4,0))</f>
        <v>2751.492412601925</v>
      </c>
    </row>
    <row r="122" spans="1:11" x14ac:dyDescent="0.35">
      <c r="A122" s="47"/>
      <c r="D122" s="28">
        <f t="shared" si="1"/>
        <v>118</v>
      </c>
      <c r="E122" s="27">
        <f>IF((E121*(1+Utgifter!$E$5/12)-G121)&gt;0,E121*(1+Utgifter!$E$5/12)-G121,0)</f>
        <v>1085055.5728720501</v>
      </c>
      <c r="F122" s="26"/>
      <c r="G122" s="24">
        <f>IF((E122*(Utgifter!$E$4+Utgifter!$E$5)/12)&gt;$S$4,(E122*(Utgifter!$E$4+Utgifter!$E$5)/12),IF(E122&gt; 0,$S$4,0))</f>
        <v>3616.8519095735005</v>
      </c>
      <c r="I122" s="27">
        <f>IF((I121*(1+Utgifter!$E$5/12)-K121)&gt;0,I121*(1+Utgifter!$E$5/12)-K121,0)</f>
        <v>824071.97757427662</v>
      </c>
      <c r="J122" s="26"/>
      <c r="K122" s="24">
        <f>IF((I122*(Utgifter!$E$4+Utgifter!$E$5)/12)&gt;$S$4,(I122*(Utgifter!$E$4+Utgifter!$E$5)/12),IF(I122&gt; 0,$S$4,0))</f>
        <v>2746.9065919142554</v>
      </c>
    </row>
    <row r="123" spans="1:11" x14ac:dyDescent="0.35">
      <c r="A123" s="47"/>
      <c r="D123" s="28">
        <f t="shared" si="1"/>
        <v>119</v>
      </c>
      <c r="E123" s="27">
        <f>IF((E122*(1+Utgifter!$E$5/12)-G122)&gt;0,E122*(1+Utgifter!$E$5/12)-G122,0)</f>
        <v>1083247.1469172635</v>
      </c>
      <c r="F123" s="26"/>
      <c r="G123" s="24">
        <f>IF((E123*(Utgifter!$E$4+Utgifter!$E$5)/12)&gt;$S$4,(E123*(Utgifter!$E$4+Utgifter!$E$5)/12),IF(E123&gt; 0,$S$4,0))</f>
        <v>3610.8238230575448</v>
      </c>
      <c r="I123" s="27">
        <f>IF((I122*(1+Utgifter!$E$5/12)-K122)&gt;0,I122*(1+Utgifter!$E$5/12)-K122,0)</f>
        <v>822698.52427831956</v>
      </c>
      <c r="J123" s="26"/>
      <c r="K123" s="24">
        <f>IF((I123*(Utgifter!$E$4+Utgifter!$E$5)/12)&gt;$S$4,(I123*(Utgifter!$E$4+Utgifter!$E$5)/12),IF(I123&gt; 0,$S$4,0))</f>
        <v>2742.3284142610651</v>
      </c>
    </row>
    <row r="124" spans="1:11" x14ac:dyDescent="0.35">
      <c r="A124" s="47"/>
      <c r="D124" s="28">
        <f t="shared" si="1"/>
        <v>120</v>
      </c>
      <c r="E124" s="27">
        <f>IF((E123*(1+Utgifter!$E$5/12)-G123)&gt;0,E123*(1+Utgifter!$E$5/12)-G123,0)</f>
        <v>1081441.7350057347</v>
      </c>
      <c r="F124" s="26"/>
      <c r="G124" s="24">
        <f>IF((E124*(Utgifter!$E$4+Utgifter!$E$5)/12)&gt;$S$4,(E124*(Utgifter!$E$4+Utgifter!$E$5)/12),IF(E124&gt; 0,$S$4,0))</f>
        <v>3604.805783352449</v>
      </c>
      <c r="I124" s="27">
        <f>IF((I123*(1+Utgifter!$E$5/12)-K123)&gt;0,I123*(1+Utgifter!$E$5/12)-K123,0)</f>
        <v>821327.360071189</v>
      </c>
      <c r="J124" s="26"/>
      <c r="K124" s="24">
        <f>IF((I124*(Utgifter!$E$4+Utgifter!$E$5)/12)&gt;$S$4,(I124*(Utgifter!$E$4+Utgifter!$E$5)/12),IF(I124&gt; 0,$S$4,0))</f>
        <v>2737.7578669039635</v>
      </c>
    </row>
    <row r="125" spans="1:11" x14ac:dyDescent="0.35">
      <c r="A125" s="47">
        <v>2028</v>
      </c>
      <c r="D125" s="28">
        <f t="shared" si="1"/>
        <v>121</v>
      </c>
      <c r="E125" s="27">
        <f>IF((E124*(1+Utgifter!$E$5/12)-G124)&gt;0,E124*(1+Utgifter!$E$5/12)-G124,0)</f>
        <v>1079639.3321140585</v>
      </c>
      <c r="F125" s="26"/>
      <c r="G125" s="24">
        <f>IF((E125*(Utgifter!$E$4+Utgifter!$E$5)/12)&gt;$S$4,(E125*(Utgifter!$E$4+Utgifter!$E$5)/12),IF(E125&gt; 0,$S$4,0))</f>
        <v>3598.7977737135284</v>
      </c>
      <c r="I125" s="27">
        <f>IF((I124*(1+Utgifter!$E$5/12)-K124)&gt;0,I124*(1+Utgifter!$E$5/12)-K124,0)</f>
        <v>819958.48113773717</v>
      </c>
      <c r="J125" s="26"/>
      <c r="K125" s="24">
        <f>IF((I125*(Utgifter!$E$4+Utgifter!$E$5)/12)&gt;$S$4,(I125*(Utgifter!$E$4+Utgifter!$E$5)/12),IF(I125&gt; 0,$S$4,0))</f>
        <v>2733.1949371257906</v>
      </c>
    </row>
    <row r="126" spans="1:11" x14ac:dyDescent="0.35">
      <c r="A126" s="47"/>
      <c r="D126" s="28">
        <f t="shared" si="1"/>
        <v>122</v>
      </c>
      <c r="E126" s="27">
        <f>IF((E125*(1+Utgifter!$E$5/12)-G125)&gt;0,E125*(1+Utgifter!$E$5/12)-G125,0)</f>
        <v>1077839.9332272019</v>
      </c>
      <c r="F126" s="26"/>
      <c r="G126" s="24">
        <f>IF((E126*(Utgifter!$E$4+Utgifter!$E$5)/12)&gt;$S$4,(E126*(Utgifter!$E$4+Utgifter!$E$5)/12),IF(E126&gt; 0,$S$4,0))</f>
        <v>3592.7997774240066</v>
      </c>
      <c r="I126" s="27">
        <f>IF((I125*(1+Utgifter!$E$5/12)-K125)&gt;0,I125*(1+Utgifter!$E$5/12)-K125,0)</f>
        <v>818591.88366917428</v>
      </c>
      <c r="J126" s="26"/>
      <c r="K126" s="24">
        <f>IF((I126*(Utgifter!$E$4+Utgifter!$E$5)/12)&gt;$S$4,(I126*(Utgifter!$E$4+Utgifter!$E$5)/12),IF(I126&gt; 0,$S$4,0))</f>
        <v>2728.639612230581</v>
      </c>
    </row>
    <row r="127" spans="1:11" x14ac:dyDescent="0.35">
      <c r="A127" s="47"/>
      <c r="D127" s="28">
        <f t="shared" si="1"/>
        <v>123</v>
      </c>
      <c r="E127" s="27">
        <f>IF((E126*(1+Utgifter!$E$5/12)-G126)&gt;0,E126*(1+Utgifter!$E$5/12)-G126,0)</f>
        <v>1076043.5333384899</v>
      </c>
      <c r="F127" s="26"/>
      <c r="G127" s="24">
        <f>IF((E127*(Utgifter!$E$4+Utgifter!$E$5)/12)&gt;$S$4,(E127*(Utgifter!$E$4+Utgifter!$E$5)/12),IF(E127&gt; 0,$S$4,0))</f>
        <v>3586.8117777949665</v>
      </c>
      <c r="I127" s="27">
        <f>IF((I126*(1+Utgifter!$E$5/12)-K126)&gt;0,I126*(1+Utgifter!$E$5/12)-K126,0)</f>
        <v>817227.56386305904</v>
      </c>
      <c r="J127" s="26"/>
      <c r="K127" s="24">
        <f>IF((I127*(Utgifter!$E$4+Utgifter!$E$5)/12)&gt;$S$4,(I127*(Utgifter!$E$4+Utgifter!$E$5)/12),IF(I127&gt; 0,$S$4,0))</f>
        <v>2724.0918795435305</v>
      </c>
    </row>
    <row r="128" spans="1:11" x14ac:dyDescent="0.35">
      <c r="A128" s="47"/>
      <c r="D128" s="28">
        <f t="shared" si="1"/>
        <v>124</v>
      </c>
      <c r="E128" s="27">
        <f>IF((E127*(1+Utgifter!$E$5/12)-G127)&gt;0,E127*(1+Utgifter!$E$5/12)-G127,0)</f>
        <v>1074250.1274495926</v>
      </c>
      <c r="F128" s="26"/>
      <c r="G128" s="24">
        <f>IF((E128*(Utgifter!$E$4+Utgifter!$E$5)/12)&gt;$S$4,(E128*(Utgifter!$E$4+Utgifter!$E$5)/12),IF(E128&gt; 0,$S$4,0))</f>
        <v>3580.8337581653086</v>
      </c>
      <c r="I128" s="27">
        <f>IF((I127*(1+Utgifter!$E$5/12)-K127)&gt;0,I127*(1+Utgifter!$E$5/12)-K127,0)</f>
        <v>815865.51792328735</v>
      </c>
      <c r="J128" s="26"/>
      <c r="K128" s="24">
        <f>IF((I128*(Utgifter!$E$4+Utgifter!$E$5)/12)&gt;$S$4,(I128*(Utgifter!$E$4+Utgifter!$E$5)/12),IF(I128&gt; 0,$S$4,0))</f>
        <v>2719.5517264109581</v>
      </c>
    </row>
    <row r="129" spans="1:11" x14ac:dyDescent="0.35">
      <c r="A129" s="47"/>
      <c r="D129" s="28">
        <f t="shared" si="1"/>
        <v>125</v>
      </c>
      <c r="E129" s="27">
        <f>IF((E128*(1+Utgifter!$E$5/12)-G128)&gt;0,E128*(1+Utgifter!$E$5/12)-G128,0)</f>
        <v>1072459.71057051</v>
      </c>
      <c r="F129" s="26"/>
      <c r="G129" s="24">
        <f>IF((E129*(Utgifter!$E$4+Utgifter!$E$5)/12)&gt;$S$4,(E129*(Utgifter!$E$4+Utgifter!$E$5)/12),IF(E129&gt; 0,$S$4,0))</f>
        <v>3574.8657019017005</v>
      </c>
      <c r="I129" s="27">
        <f>IF((I128*(1+Utgifter!$E$5/12)-K128)&gt;0,I128*(1+Utgifter!$E$5/12)-K128,0)</f>
        <v>814505.74206008192</v>
      </c>
      <c r="J129" s="26"/>
      <c r="K129" s="24">
        <f>IF((I129*(Utgifter!$E$4+Utgifter!$E$5)/12)&gt;$S$4,(I129*(Utgifter!$E$4+Utgifter!$E$5)/12),IF(I129&gt; 0,$S$4,0))</f>
        <v>2715.0191402002733</v>
      </c>
    </row>
    <row r="130" spans="1:11" x14ac:dyDescent="0.35">
      <c r="A130" s="47"/>
      <c r="D130" s="28">
        <f t="shared" si="1"/>
        <v>126</v>
      </c>
      <c r="E130" s="27">
        <f>IF((E129*(1+Utgifter!$E$5/12)-G129)&gt;0,E129*(1+Utgifter!$E$5/12)-G129,0)</f>
        <v>1070672.2777195591</v>
      </c>
      <c r="F130" s="26"/>
      <c r="G130" s="24">
        <f>IF((E130*(Utgifter!$E$4+Utgifter!$E$5)/12)&gt;$S$4,(E130*(Utgifter!$E$4+Utgifter!$E$5)/12),IF(E130&gt; 0,$S$4,0))</f>
        <v>3568.9075923985306</v>
      </c>
      <c r="I130" s="27">
        <f>IF((I129*(1+Utgifter!$E$5/12)-K129)&gt;0,I129*(1+Utgifter!$E$5/12)-K129,0)</f>
        <v>813148.2324899818</v>
      </c>
      <c r="J130" s="26"/>
      <c r="K130" s="24">
        <f>IF((I130*(Utgifter!$E$4+Utgifter!$E$5)/12)&gt;$S$4,(I130*(Utgifter!$E$4+Utgifter!$E$5)/12),IF(I130&gt; 0,$S$4,0))</f>
        <v>2710.4941082999394</v>
      </c>
    </row>
    <row r="131" spans="1:11" x14ac:dyDescent="0.35">
      <c r="A131" s="47"/>
      <c r="D131" s="28">
        <f t="shared" si="1"/>
        <v>127</v>
      </c>
      <c r="E131" s="27">
        <f>IF((E130*(1+Utgifter!$E$5/12)-G130)&gt;0,E130*(1+Utgifter!$E$5/12)-G130,0)</f>
        <v>1068887.8239233599</v>
      </c>
      <c r="F131" s="26"/>
      <c r="G131" s="24">
        <f>IF((E131*(Utgifter!$E$4+Utgifter!$E$5)/12)&gt;$S$4,(E131*(Utgifter!$E$4+Utgifter!$E$5)/12),IF(E131&gt; 0,$S$4,0))</f>
        <v>3562.959413077866</v>
      </c>
      <c r="I131" s="27">
        <f>IF((I130*(1+Utgifter!$E$5/12)-K130)&gt;0,I130*(1+Utgifter!$E$5/12)-K130,0)</f>
        <v>811792.98543583183</v>
      </c>
      <c r="J131" s="26"/>
      <c r="K131" s="24">
        <f>IF((I131*(Utgifter!$E$4+Utgifter!$E$5)/12)&gt;$S$4,(I131*(Utgifter!$E$4+Utgifter!$E$5)/12),IF(I131&gt; 0,$S$4,0))</f>
        <v>2705.9766181194395</v>
      </c>
    </row>
    <row r="132" spans="1:11" x14ac:dyDescent="0.35">
      <c r="A132" s="47"/>
      <c r="D132" s="28">
        <f t="shared" si="1"/>
        <v>128</v>
      </c>
      <c r="E132" s="27">
        <f>IF((E131*(1+Utgifter!$E$5/12)-G131)&gt;0,E131*(1+Utgifter!$E$5/12)-G131,0)</f>
        <v>1067106.344216821</v>
      </c>
      <c r="F132" s="26"/>
      <c r="G132" s="24">
        <f>IF((E132*(Utgifter!$E$4+Utgifter!$E$5)/12)&gt;$S$4,(E132*(Utgifter!$E$4+Utgifter!$E$5)/12),IF(E132&gt; 0,$S$4,0))</f>
        <v>3557.0211473894033</v>
      </c>
      <c r="I132" s="27">
        <f>IF((I131*(1+Utgifter!$E$5/12)-K131)&gt;0,I131*(1+Utgifter!$E$5/12)-K131,0)</f>
        <v>810439.99712677218</v>
      </c>
      <c r="J132" s="26"/>
      <c r="K132" s="24">
        <f>IF((I132*(Utgifter!$E$4+Utgifter!$E$5)/12)&gt;$S$4,(I132*(Utgifter!$E$4+Utgifter!$E$5)/12),IF(I132&gt; 0,$S$4,0))</f>
        <v>2701.4666570892409</v>
      </c>
    </row>
    <row r="133" spans="1:11" x14ac:dyDescent="0.35">
      <c r="A133" s="47"/>
      <c r="D133" s="28">
        <f t="shared" si="1"/>
        <v>129</v>
      </c>
      <c r="E133" s="27">
        <f>IF((E132*(1+Utgifter!$E$5/12)-G132)&gt;0,E132*(1+Utgifter!$E$5/12)-G132,0)</f>
        <v>1065327.8336431263</v>
      </c>
      <c r="F133" s="26"/>
      <c r="G133" s="24">
        <f>IF((E133*(Utgifter!$E$4+Utgifter!$E$5)/12)&gt;$S$4,(E133*(Utgifter!$E$4+Utgifter!$E$5)/12),IF(E133&gt; 0,$S$4,0))</f>
        <v>3551.0927788104214</v>
      </c>
      <c r="I133" s="27">
        <f>IF((I132*(1+Utgifter!$E$5/12)-K132)&gt;0,I132*(1+Utgifter!$E$5/12)-K132,0)</f>
        <v>809089.26379822765</v>
      </c>
      <c r="J133" s="26"/>
      <c r="K133" s="24">
        <f>IF((I133*(Utgifter!$E$4+Utgifter!$E$5)/12)&gt;$S$4,(I133*(Utgifter!$E$4+Utgifter!$E$5)/12),IF(I133&gt; 0,$S$4,0))</f>
        <v>2696.9642126607591</v>
      </c>
    </row>
    <row r="134" spans="1:11" x14ac:dyDescent="0.35">
      <c r="A134" s="47"/>
      <c r="D134" s="28">
        <f t="shared" si="1"/>
        <v>130</v>
      </c>
      <c r="E134" s="27">
        <f>IF((E133*(1+Utgifter!$E$5/12)-G133)&gt;0,E133*(1+Utgifter!$E$5/12)-G133,0)</f>
        <v>1063552.2872537209</v>
      </c>
      <c r="F134" s="26"/>
      <c r="G134" s="24">
        <f>IF((E134*(Utgifter!$E$4+Utgifter!$E$5)/12)&gt;$S$4,(E134*(Utgifter!$E$4+Utgifter!$E$5)/12),IF(E134&gt; 0,$S$4,0))</f>
        <v>3545.1742908457363</v>
      </c>
      <c r="I134" s="27">
        <f>IF((I133*(1+Utgifter!$E$5/12)-K133)&gt;0,I133*(1+Utgifter!$E$5/12)-K133,0)</f>
        <v>807740.78169189731</v>
      </c>
      <c r="J134" s="26"/>
      <c r="K134" s="24">
        <f>IF((I134*(Utgifter!$E$4+Utgifter!$E$5)/12)&gt;$S$4,(I134*(Utgifter!$E$4+Utgifter!$E$5)/12),IF(I134&gt; 0,$S$4,0))</f>
        <v>2692.4692723063245</v>
      </c>
    </row>
    <row r="135" spans="1:11" x14ac:dyDescent="0.35">
      <c r="A135" s="47"/>
      <c r="D135" s="28">
        <f t="shared" ref="D135:D198" si="2">IF(OR(E135&gt;0, I135&gt;0),D134+1,"")</f>
        <v>131</v>
      </c>
      <c r="E135" s="27">
        <f>IF((E134*(1+Utgifter!$E$5/12)-G134)&gt;0,E134*(1+Utgifter!$E$5/12)-G134,0)</f>
        <v>1061779.7001082981</v>
      </c>
      <c r="F135" s="26"/>
      <c r="G135" s="24">
        <f>IF((E135*(Utgifter!$E$4+Utgifter!$E$5)/12)&gt;$S$4,(E135*(Utgifter!$E$4+Utgifter!$E$5)/12),IF(E135&gt; 0,$S$4,0))</f>
        <v>3539.2656670276606</v>
      </c>
      <c r="I135" s="27">
        <f>IF((I134*(1+Utgifter!$E$5/12)-K134)&gt;0,I134*(1+Utgifter!$E$5/12)-K134,0)</f>
        <v>806394.54705574422</v>
      </c>
      <c r="J135" s="26"/>
      <c r="K135" s="24">
        <f>IF((I135*(Utgifter!$E$4+Utgifter!$E$5)/12)&gt;$S$4,(I135*(Utgifter!$E$4+Utgifter!$E$5)/12),IF(I135&gt; 0,$S$4,0))</f>
        <v>2687.9818235191474</v>
      </c>
    </row>
    <row r="136" spans="1:11" x14ac:dyDescent="0.35">
      <c r="A136" s="47"/>
      <c r="D136" s="28">
        <f t="shared" si="2"/>
        <v>132</v>
      </c>
      <c r="E136" s="27">
        <f>IF((E135*(1+Utgifter!$E$5/12)-G135)&gt;0,E135*(1+Utgifter!$E$5/12)-G135,0)</f>
        <v>1060010.0672747844</v>
      </c>
      <c r="F136" s="26"/>
      <c r="G136" s="24">
        <f>IF((E136*(Utgifter!$E$4+Utgifter!$E$5)/12)&gt;$S$4,(E136*(Utgifter!$E$4+Utgifter!$E$5)/12),IF(E136&gt; 0,$S$4,0))</f>
        <v>3533.3668909159483</v>
      </c>
      <c r="I136" s="27">
        <f>IF((I135*(1+Utgifter!$E$5/12)-K135)&gt;0,I135*(1+Utgifter!$E$5/12)-K135,0)</f>
        <v>805050.55614398466</v>
      </c>
      <c r="J136" s="26"/>
      <c r="K136" s="24">
        <f>IF((I136*(Utgifter!$E$4+Utgifter!$E$5)/12)&gt;$S$4,(I136*(Utgifter!$E$4+Utgifter!$E$5)/12),IF(I136&gt; 0,$S$4,0))</f>
        <v>2683.5018538132822</v>
      </c>
    </row>
    <row r="137" spans="1:11" x14ac:dyDescent="0.35">
      <c r="A137" s="47">
        <v>2029</v>
      </c>
      <c r="D137" s="28">
        <f t="shared" si="2"/>
        <v>133</v>
      </c>
      <c r="E137" s="27">
        <f>IF((E136*(1+Utgifter!$E$5/12)-G136)&gt;0,E136*(1+Utgifter!$E$5/12)-G136,0)</f>
        <v>1058243.3838293266</v>
      </c>
      <c r="F137" s="26"/>
      <c r="G137" s="24">
        <f>IF((E137*(Utgifter!$E$4+Utgifter!$E$5)/12)&gt;$S$4,(E137*(Utgifter!$E$4+Utgifter!$E$5)/12),IF(E137&gt; 0,$S$4,0))</f>
        <v>3527.4779460977552</v>
      </c>
      <c r="I137" s="27">
        <f>IF((I136*(1+Utgifter!$E$5/12)-K136)&gt;0,I136*(1+Utgifter!$E$5/12)-K136,0)</f>
        <v>803708.80521707807</v>
      </c>
      <c r="J137" s="26"/>
      <c r="K137" s="24">
        <f>IF((I137*(Utgifter!$E$4+Utgifter!$E$5)/12)&gt;$S$4,(I137*(Utgifter!$E$4+Utgifter!$E$5)/12),IF(I137&gt; 0,$S$4,0))</f>
        <v>2679.0293507235938</v>
      </c>
    </row>
    <row r="138" spans="1:11" x14ac:dyDescent="0.35">
      <c r="A138" s="47"/>
      <c r="D138" s="28">
        <f t="shared" si="2"/>
        <v>134</v>
      </c>
      <c r="E138" s="27">
        <f>IF((E137*(1+Utgifter!$E$5/12)-G137)&gt;0,E137*(1+Utgifter!$E$5/12)-G137,0)</f>
        <v>1056479.6448562779</v>
      </c>
      <c r="F138" s="26"/>
      <c r="G138" s="24">
        <f>IF((E138*(Utgifter!$E$4+Utgifter!$E$5)/12)&gt;$S$4,(E138*(Utgifter!$E$4+Utgifter!$E$5)/12),IF(E138&gt; 0,$S$4,0))</f>
        <v>3521.5988161875925</v>
      </c>
      <c r="I138" s="27">
        <f>IF((I137*(1+Utgifter!$E$5/12)-K137)&gt;0,I137*(1+Utgifter!$E$5/12)-K137,0)</f>
        <v>802369.29054171627</v>
      </c>
      <c r="J138" s="26"/>
      <c r="K138" s="24">
        <f>IF((I138*(Utgifter!$E$4+Utgifter!$E$5)/12)&gt;$S$4,(I138*(Utgifter!$E$4+Utgifter!$E$5)/12),IF(I138&gt; 0,$S$4,0))</f>
        <v>2674.5643018057212</v>
      </c>
    </row>
    <row r="139" spans="1:11" x14ac:dyDescent="0.35">
      <c r="A139" s="47"/>
      <c r="D139" s="28">
        <f t="shared" si="2"/>
        <v>135</v>
      </c>
      <c r="E139" s="27">
        <f>IF((E138*(1+Utgifter!$E$5/12)-G138)&gt;0,E138*(1+Utgifter!$E$5/12)-G138,0)</f>
        <v>1054718.8454481841</v>
      </c>
      <c r="F139" s="26"/>
      <c r="G139" s="24">
        <f>IF((E139*(Utgifter!$E$4+Utgifter!$E$5)/12)&gt;$S$4,(E139*(Utgifter!$E$4+Utgifter!$E$5)/12),IF(E139&gt; 0,$S$4,0))</f>
        <v>3515.72948482728</v>
      </c>
      <c r="I139" s="27">
        <f>IF((I138*(1+Utgifter!$E$5/12)-K138)&gt;0,I138*(1+Utgifter!$E$5/12)-K138,0)</f>
        <v>801032.00839081348</v>
      </c>
      <c r="J139" s="26"/>
      <c r="K139" s="24">
        <f>IF((I139*(Utgifter!$E$4+Utgifter!$E$5)/12)&gt;$S$4,(I139*(Utgifter!$E$4+Utgifter!$E$5)/12),IF(I139&gt; 0,$S$4,0))</f>
        <v>2670.1066946360447</v>
      </c>
    </row>
    <row r="140" spans="1:11" x14ac:dyDescent="0.35">
      <c r="A140" s="47"/>
      <c r="D140" s="28">
        <f t="shared" si="2"/>
        <v>136</v>
      </c>
      <c r="E140" s="27">
        <f>IF((E139*(1+Utgifter!$E$5/12)-G139)&gt;0,E139*(1+Utgifter!$E$5/12)-G139,0)</f>
        <v>1052960.9807057704</v>
      </c>
      <c r="F140" s="26"/>
      <c r="G140" s="24">
        <f>IF((E140*(Utgifter!$E$4+Utgifter!$E$5)/12)&gt;$S$4,(E140*(Utgifter!$E$4+Utgifter!$E$5)/12),IF(E140&gt; 0,$S$4,0))</f>
        <v>3509.8699356859015</v>
      </c>
      <c r="I140" s="27">
        <f>IF((I139*(1+Utgifter!$E$5/12)-K139)&gt;0,I139*(1+Utgifter!$E$5/12)-K139,0)</f>
        <v>799696.95504349552</v>
      </c>
      <c r="J140" s="26"/>
      <c r="K140" s="24">
        <f>IF((I140*(Utgifter!$E$4+Utgifter!$E$5)/12)&gt;$S$4,(I140*(Utgifter!$E$4+Utgifter!$E$5)/12),IF(I140&gt; 0,$S$4,0))</f>
        <v>2665.6565168116517</v>
      </c>
    </row>
    <row r="141" spans="1:11" x14ac:dyDescent="0.35">
      <c r="A141" s="47"/>
      <c r="D141" s="28">
        <f t="shared" si="2"/>
        <v>137</v>
      </c>
      <c r="E141" s="27">
        <f>IF((E140*(1+Utgifter!$E$5/12)-G140)&gt;0,E140*(1+Utgifter!$E$5/12)-G140,0)</f>
        <v>1051206.0457379273</v>
      </c>
      <c r="F141" s="26"/>
      <c r="G141" s="24">
        <f>IF((E141*(Utgifter!$E$4+Utgifter!$E$5)/12)&gt;$S$4,(E141*(Utgifter!$E$4+Utgifter!$E$5)/12),IF(E141&gt; 0,$S$4,0))</f>
        <v>3504.0201524597578</v>
      </c>
      <c r="I141" s="27">
        <f>IF((I140*(1+Utgifter!$E$5/12)-K140)&gt;0,I140*(1+Utgifter!$E$5/12)-K140,0)</f>
        <v>798364.12678508973</v>
      </c>
      <c r="J141" s="26"/>
      <c r="K141" s="24">
        <f>IF((I141*(Utgifter!$E$4+Utgifter!$E$5)/12)&gt;$S$4,(I141*(Utgifter!$E$4+Utgifter!$E$5)/12),IF(I141&gt; 0,$S$4,0))</f>
        <v>2661.2137559502994</v>
      </c>
    </row>
    <row r="142" spans="1:11" x14ac:dyDescent="0.35">
      <c r="A142" s="47"/>
      <c r="D142" s="28">
        <f t="shared" si="2"/>
        <v>138</v>
      </c>
      <c r="E142" s="27">
        <f>IF((E141*(1+Utgifter!$E$5/12)-G141)&gt;0,E141*(1+Utgifter!$E$5/12)-G141,0)</f>
        <v>1049454.0356616974</v>
      </c>
      <c r="F142" s="26"/>
      <c r="G142" s="24">
        <f>IF((E142*(Utgifter!$E$4+Utgifter!$E$5)/12)&gt;$S$4,(E142*(Utgifter!$E$4+Utgifter!$E$5)/12),IF(E142&gt; 0,$S$4,0))</f>
        <v>3498.1801188723243</v>
      </c>
      <c r="I142" s="27">
        <f>IF((I141*(1+Utgifter!$E$5/12)-K141)&gt;0,I141*(1+Utgifter!$E$5/12)-K141,0)</f>
        <v>797033.51990711456</v>
      </c>
      <c r="J142" s="26"/>
      <c r="K142" s="24">
        <f>IF((I142*(Utgifter!$E$4+Utgifter!$E$5)/12)&gt;$S$4,(I142*(Utgifter!$E$4+Utgifter!$E$5)/12),IF(I142&gt; 0,$S$4,0))</f>
        <v>2656.7783996903822</v>
      </c>
    </row>
    <row r="143" spans="1:11" x14ac:dyDescent="0.35">
      <c r="A143" s="47"/>
      <c r="D143" s="28">
        <f t="shared" si="2"/>
        <v>139</v>
      </c>
      <c r="E143" s="27">
        <f>IF((E142*(1+Utgifter!$E$5/12)-G142)&gt;0,E142*(1+Utgifter!$E$5/12)-G142,0)</f>
        <v>1047704.9456022612</v>
      </c>
      <c r="F143" s="26"/>
      <c r="G143" s="24">
        <f>IF((E143*(Utgifter!$E$4+Utgifter!$E$5)/12)&gt;$S$4,(E143*(Utgifter!$E$4+Utgifter!$E$5)/12),IF(E143&gt; 0,$S$4,0))</f>
        <v>3492.349818674204</v>
      </c>
      <c r="I143" s="27">
        <f>IF((I142*(1+Utgifter!$E$5/12)-K142)&gt;0,I142*(1+Utgifter!$E$5/12)-K142,0)</f>
        <v>795705.13070726942</v>
      </c>
      <c r="J143" s="26"/>
      <c r="K143" s="24">
        <f>IF((I143*(Utgifter!$E$4+Utgifter!$E$5)/12)&gt;$S$4,(I143*(Utgifter!$E$4+Utgifter!$E$5)/12),IF(I143&gt; 0,$S$4,0))</f>
        <v>2652.3504356908984</v>
      </c>
    </row>
    <row r="144" spans="1:11" x14ac:dyDescent="0.35">
      <c r="A144" s="47"/>
      <c r="D144" s="28">
        <f t="shared" si="2"/>
        <v>140</v>
      </c>
      <c r="E144" s="27">
        <f>IF((E143*(1+Utgifter!$E$5/12)-G143)&gt;0,E143*(1+Utgifter!$E$5/12)-G143,0)</f>
        <v>1045958.7706929243</v>
      </c>
      <c r="F144" s="26"/>
      <c r="G144" s="24">
        <f>IF((E144*(Utgifter!$E$4+Utgifter!$E$5)/12)&gt;$S$4,(E144*(Utgifter!$E$4+Utgifter!$E$5)/12),IF(E144&gt; 0,$S$4,0))</f>
        <v>3486.5292356430814</v>
      </c>
      <c r="I144" s="27">
        <f>IF((I143*(1+Utgifter!$E$5/12)-K143)&gt;0,I143*(1+Utgifter!$E$5/12)-K143,0)</f>
        <v>794378.95548942394</v>
      </c>
      <c r="J144" s="26"/>
      <c r="K144" s="24">
        <f>IF((I144*(Utgifter!$E$4+Utgifter!$E$5)/12)&gt;$S$4,(I144*(Utgifter!$E$4+Utgifter!$E$5)/12),IF(I144&gt; 0,$S$4,0))</f>
        <v>2647.9298516314134</v>
      </c>
    </row>
    <row r="145" spans="1:11" x14ac:dyDescent="0.35">
      <c r="A145" s="47"/>
      <c r="D145" s="28">
        <f t="shared" si="2"/>
        <v>141</v>
      </c>
      <c r="E145" s="27">
        <f>IF((E144*(1+Utgifter!$E$5/12)-G144)&gt;0,E144*(1+Utgifter!$E$5/12)-G144,0)</f>
        <v>1044215.5060751027</v>
      </c>
      <c r="F145" s="26"/>
      <c r="G145" s="24">
        <f>IF((E145*(Utgifter!$E$4+Utgifter!$E$5)/12)&gt;$S$4,(E145*(Utgifter!$E$4+Utgifter!$E$5)/12),IF(E145&gt; 0,$S$4,0))</f>
        <v>3480.7183535836757</v>
      </c>
      <c r="I145" s="27">
        <f>IF((I144*(1+Utgifter!$E$5/12)-K144)&gt;0,I144*(1+Utgifter!$E$5/12)-K144,0)</f>
        <v>793054.99056360824</v>
      </c>
      <c r="J145" s="26"/>
      <c r="K145" s="24">
        <f>IF((I145*(Utgifter!$E$4+Utgifter!$E$5)/12)&gt;$S$4,(I145*(Utgifter!$E$4+Utgifter!$E$5)/12),IF(I145&gt; 0,$S$4,0))</f>
        <v>2643.5166352120273</v>
      </c>
    </row>
    <row r="146" spans="1:11" x14ac:dyDescent="0.35">
      <c r="A146" s="47"/>
      <c r="D146" s="28">
        <f t="shared" si="2"/>
        <v>142</v>
      </c>
      <c r="E146" s="27">
        <f>IF((E145*(1+Utgifter!$E$5/12)-G145)&gt;0,E145*(1+Utgifter!$E$5/12)-G145,0)</f>
        <v>1042475.1468983109</v>
      </c>
      <c r="F146" s="26"/>
      <c r="G146" s="24">
        <f>IF((E146*(Utgifter!$E$4+Utgifter!$E$5)/12)&gt;$S$4,(E146*(Utgifter!$E$4+Utgifter!$E$5)/12),IF(E146&gt; 0,$S$4,0))</f>
        <v>3474.9171563277032</v>
      </c>
      <c r="I146" s="27">
        <f>IF((I145*(1+Utgifter!$E$5/12)-K145)&gt;0,I145*(1+Utgifter!$E$5/12)-K145,0)</f>
        <v>791733.2322460023</v>
      </c>
      <c r="J146" s="26"/>
      <c r="K146" s="24">
        <f>IF((I146*(Utgifter!$E$4+Utgifter!$E$5)/12)&gt;$S$4,(I146*(Utgifter!$E$4+Utgifter!$E$5)/12),IF(I146&gt; 0,$S$4,0))</f>
        <v>2639.110774153341</v>
      </c>
    </row>
    <row r="147" spans="1:11" x14ac:dyDescent="0.35">
      <c r="A147" s="47"/>
      <c r="D147" s="28">
        <f t="shared" si="2"/>
        <v>143</v>
      </c>
      <c r="E147" s="27">
        <f>IF((E146*(1+Utgifter!$E$5/12)-G146)&gt;0,E146*(1+Utgifter!$E$5/12)-G146,0)</f>
        <v>1040737.688320147</v>
      </c>
      <c r="F147" s="26"/>
      <c r="G147" s="24">
        <f>IF((E147*(Utgifter!$E$4+Utgifter!$E$5)/12)&gt;$S$4,(E147*(Utgifter!$E$4+Utgifter!$E$5)/12),IF(E147&gt; 0,$S$4,0))</f>
        <v>3469.1256277338234</v>
      </c>
      <c r="I147" s="27">
        <f>IF((I146*(1+Utgifter!$E$5/12)-K146)&gt;0,I146*(1+Utgifter!$E$5/12)-K146,0)</f>
        <v>790413.67685892561</v>
      </c>
      <c r="J147" s="26"/>
      <c r="K147" s="24">
        <f>IF((I147*(Utgifter!$E$4+Utgifter!$E$5)/12)&gt;$S$4,(I147*(Utgifter!$E$4+Utgifter!$E$5)/12),IF(I147&gt; 0,$S$4,0))</f>
        <v>2634.7122561964188</v>
      </c>
    </row>
    <row r="148" spans="1:11" x14ac:dyDescent="0.35">
      <c r="A148" s="47"/>
      <c r="D148" s="28">
        <f t="shared" si="2"/>
        <v>144</v>
      </c>
      <c r="E148" s="27">
        <f>IF((E147*(1+Utgifter!$E$5/12)-G147)&gt;0,E147*(1+Utgifter!$E$5/12)-G147,0)</f>
        <v>1039003.1255062802</v>
      </c>
      <c r="F148" s="26"/>
      <c r="G148" s="24">
        <f>IF((E148*(Utgifter!$E$4+Utgifter!$E$5)/12)&gt;$S$4,(E148*(Utgifter!$E$4+Utgifter!$E$5)/12),IF(E148&gt; 0,$S$4,0))</f>
        <v>3463.3437516876006</v>
      </c>
      <c r="I148" s="27">
        <f>IF((I147*(1+Utgifter!$E$5/12)-K147)&gt;0,I147*(1+Utgifter!$E$5/12)-K147,0)</f>
        <v>789096.3207308274</v>
      </c>
      <c r="J148" s="26"/>
      <c r="K148" s="24">
        <f>IF((I148*(Utgifter!$E$4+Utgifter!$E$5)/12)&gt;$S$4,(I148*(Utgifter!$E$4+Utgifter!$E$5)/12),IF(I148&gt; 0,$S$4,0))</f>
        <v>2630.321069102758</v>
      </c>
    </row>
    <row r="149" spans="1:11" x14ac:dyDescent="0.35">
      <c r="A149" s="47">
        <v>2030</v>
      </c>
      <c r="D149" s="28">
        <f t="shared" si="2"/>
        <v>145</v>
      </c>
      <c r="E149" s="27">
        <f>IF((E148*(1+Utgifter!$E$5/12)-G148)&gt;0,E148*(1+Utgifter!$E$5/12)-G148,0)</f>
        <v>1037271.4536304366</v>
      </c>
      <c r="F149" s="26"/>
      <c r="G149" s="24">
        <f>IF((E149*(Utgifter!$E$4+Utgifter!$E$5)/12)&gt;$S$4,(E149*(Utgifter!$E$4+Utgifter!$E$5)/12),IF(E149&gt; 0,$S$4,0))</f>
        <v>3457.571512101455</v>
      </c>
      <c r="I149" s="27">
        <f>IF((I148*(1+Utgifter!$E$5/12)-K148)&gt;0,I148*(1+Utgifter!$E$5/12)-K148,0)</f>
        <v>787781.16019627603</v>
      </c>
      <c r="J149" s="26"/>
      <c r="K149" s="24">
        <f>IF((I149*(Utgifter!$E$4+Utgifter!$E$5)/12)&gt;$S$4,(I149*(Utgifter!$E$4+Utgifter!$E$5)/12),IF(I149&gt; 0,$S$4,0))</f>
        <v>2625.9372006542535</v>
      </c>
    </row>
    <row r="150" spans="1:11" x14ac:dyDescent="0.35">
      <c r="A150" s="47"/>
      <c r="D150" s="28">
        <f t="shared" si="2"/>
        <v>146</v>
      </c>
      <c r="E150" s="27">
        <f>IF((E149*(1+Utgifter!$E$5/12)-G149)&gt;0,E149*(1+Utgifter!$E$5/12)-G149,0)</f>
        <v>1035542.6678743858</v>
      </c>
      <c r="F150" s="26"/>
      <c r="G150" s="24">
        <f>IF((E150*(Utgifter!$E$4+Utgifter!$E$5)/12)&gt;$S$4,(E150*(Utgifter!$E$4+Utgifter!$E$5)/12),IF(E150&gt; 0,$S$4,0))</f>
        <v>3451.8088929146197</v>
      </c>
      <c r="I150" s="27">
        <f>IF((I149*(1+Utgifter!$E$5/12)-K149)&gt;0,I149*(1+Utgifter!$E$5/12)-K149,0)</f>
        <v>786468.19159594888</v>
      </c>
      <c r="J150" s="26"/>
      <c r="K150" s="24">
        <f>IF((I150*(Utgifter!$E$4+Utgifter!$E$5)/12)&gt;$S$4,(I150*(Utgifter!$E$4+Utgifter!$E$5)/12),IF(I150&gt; 0,$S$4,0))</f>
        <v>2621.5606386531631</v>
      </c>
    </row>
    <row r="151" spans="1:11" x14ac:dyDescent="0.35">
      <c r="A151" s="47"/>
      <c r="D151" s="28">
        <f t="shared" si="2"/>
        <v>147</v>
      </c>
      <c r="E151" s="27">
        <f>IF((E150*(1+Utgifter!$E$5/12)-G150)&gt;0,E150*(1+Utgifter!$E$5/12)-G150,0)</f>
        <v>1033816.7634279286</v>
      </c>
      <c r="F151" s="26"/>
      <c r="G151" s="24">
        <f>IF((E151*(Utgifter!$E$4+Utgifter!$E$5)/12)&gt;$S$4,(E151*(Utgifter!$E$4+Utgifter!$E$5)/12),IF(E151&gt; 0,$S$4,0))</f>
        <v>3446.0558780930951</v>
      </c>
      <c r="I151" s="27">
        <f>IF((I150*(1+Utgifter!$E$5/12)-K150)&gt;0,I150*(1+Utgifter!$E$5/12)-K150,0)</f>
        <v>785157.41127662233</v>
      </c>
      <c r="J151" s="26"/>
      <c r="K151" s="24">
        <f>IF((I151*(Utgifter!$E$4+Utgifter!$E$5)/12)&gt;$S$4,(I151*(Utgifter!$E$4+Utgifter!$E$5)/12),IF(I151&gt; 0,$S$4,0))</f>
        <v>2617.1913709220744</v>
      </c>
    </row>
    <row r="152" spans="1:11" x14ac:dyDescent="0.35">
      <c r="A152" s="47"/>
      <c r="D152" s="28">
        <f t="shared" si="2"/>
        <v>148</v>
      </c>
      <c r="E152" s="27">
        <f>IF((E151*(1+Utgifter!$E$5/12)-G151)&gt;0,E151*(1+Utgifter!$E$5/12)-G151,0)</f>
        <v>1032093.7354888821</v>
      </c>
      <c r="F152" s="26"/>
      <c r="G152" s="24">
        <f>IF((E152*(Utgifter!$E$4+Utgifter!$E$5)/12)&gt;$S$4,(E152*(Utgifter!$E$4+Utgifter!$E$5)/12),IF(E152&gt; 0,$S$4,0))</f>
        <v>3440.312451629607</v>
      </c>
      <c r="I152" s="27">
        <f>IF((I151*(1+Utgifter!$E$5/12)-K151)&gt;0,I151*(1+Utgifter!$E$5/12)-K151,0)</f>
        <v>783848.81559116137</v>
      </c>
      <c r="J152" s="26"/>
      <c r="K152" s="24">
        <f>IF((I152*(Utgifter!$E$4+Utgifter!$E$5)/12)&gt;$S$4,(I152*(Utgifter!$E$4+Utgifter!$E$5)/12),IF(I152&gt; 0,$S$4,0))</f>
        <v>2612.8293853038713</v>
      </c>
    </row>
    <row r="153" spans="1:11" x14ac:dyDescent="0.35">
      <c r="A153" s="47"/>
      <c r="D153" s="28">
        <f t="shared" si="2"/>
        <v>149</v>
      </c>
      <c r="E153" s="27">
        <f>IF((E152*(1+Utgifter!$E$5/12)-G152)&gt;0,E152*(1+Utgifter!$E$5/12)-G152,0)</f>
        <v>1030373.5792630673</v>
      </c>
      <c r="F153" s="26"/>
      <c r="G153" s="24">
        <f>IF((E153*(Utgifter!$E$4+Utgifter!$E$5)/12)&gt;$S$4,(E153*(Utgifter!$E$4+Utgifter!$E$5)/12),IF(E153&gt; 0,$S$4,0))</f>
        <v>3434.5785975435579</v>
      </c>
      <c r="I153" s="27">
        <f>IF((I152*(1+Utgifter!$E$5/12)-K152)&gt;0,I152*(1+Utgifter!$E$5/12)-K152,0)</f>
        <v>782542.40089850943</v>
      </c>
      <c r="J153" s="26"/>
      <c r="K153" s="24">
        <f>IF((I153*(Utgifter!$E$4+Utgifter!$E$5)/12)&gt;$S$4,(I153*(Utgifter!$E$4+Utgifter!$E$5)/12),IF(I153&gt; 0,$S$4,0))</f>
        <v>2608.474669661698</v>
      </c>
    </row>
    <row r="154" spans="1:11" x14ac:dyDescent="0.35">
      <c r="A154" s="47"/>
      <c r="D154" s="28">
        <f t="shared" si="2"/>
        <v>150</v>
      </c>
      <c r="E154" s="27">
        <f>IF((E153*(1+Utgifter!$E$5/12)-G153)&gt;0,E153*(1+Utgifter!$E$5/12)-G153,0)</f>
        <v>1028656.2899642956</v>
      </c>
      <c r="F154" s="26"/>
      <c r="G154" s="24">
        <f>IF((E154*(Utgifter!$E$4+Utgifter!$E$5)/12)&gt;$S$4,(E154*(Utgifter!$E$4+Utgifter!$E$5)/12),IF(E154&gt; 0,$S$4,0))</f>
        <v>3428.8542998809858</v>
      </c>
      <c r="I154" s="27">
        <f>IF((I153*(1+Utgifter!$E$5/12)-K153)&gt;0,I153*(1+Utgifter!$E$5/12)-K153,0)</f>
        <v>781238.16356367862</v>
      </c>
      <c r="J154" s="26"/>
      <c r="K154" s="24">
        <f>IF((I154*(Utgifter!$E$4+Utgifter!$E$5)/12)&gt;$S$4,(I154*(Utgifter!$E$4+Utgifter!$E$5)/12),IF(I154&gt; 0,$S$4,0))</f>
        <v>2604.1272118789288</v>
      </c>
    </row>
    <row r="155" spans="1:11" x14ac:dyDescent="0.35">
      <c r="A155" s="47"/>
      <c r="D155" s="28">
        <f t="shared" si="2"/>
        <v>151</v>
      </c>
      <c r="E155" s="27">
        <f>IF((E154*(1+Utgifter!$E$5/12)-G154)&gt;0,E154*(1+Utgifter!$E$5/12)-G154,0)</f>
        <v>1026941.8628143551</v>
      </c>
      <c r="F155" s="26"/>
      <c r="G155" s="24">
        <f>IF((E155*(Utgifter!$E$4+Utgifter!$E$5)/12)&gt;$S$4,(E155*(Utgifter!$E$4+Utgifter!$E$5)/12),IF(E155&gt; 0,$S$4,0))</f>
        <v>3423.1395427145167</v>
      </c>
      <c r="I155" s="27">
        <f>IF((I154*(1+Utgifter!$E$5/12)-K154)&gt;0,I154*(1+Utgifter!$E$5/12)-K154,0)</f>
        <v>779936.09995773924</v>
      </c>
      <c r="J155" s="26"/>
      <c r="K155" s="24">
        <f>IF((I155*(Utgifter!$E$4+Utgifter!$E$5)/12)&gt;$S$4,(I155*(Utgifter!$E$4+Utgifter!$E$5)/12),IF(I155&gt; 0,$S$4,0))</f>
        <v>2599.7869998591309</v>
      </c>
    </row>
    <row r="156" spans="1:11" x14ac:dyDescent="0.35">
      <c r="A156" s="47"/>
      <c r="D156" s="28">
        <f t="shared" si="2"/>
        <v>152</v>
      </c>
      <c r="E156" s="27">
        <f>IF((E155*(1+Utgifter!$E$5/12)-G155)&gt;0,E155*(1+Utgifter!$E$5/12)-G155,0)</f>
        <v>1025230.2930429979</v>
      </c>
      <c r="F156" s="26"/>
      <c r="G156" s="24">
        <f>IF((E156*(Utgifter!$E$4+Utgifter!$E$5)/12)&gt;$S$4,(E156*(Utgifter!$E$4+Utgifter!$E$5)/12),IF(E156&gt; 0,$S$4,0))</f>
        <v>3417.4343101433265</v>
      </c>
      <c r="I156" s="27">
        <f>IF((I155*(1+Utgifter!$E$5/12)-K155)&gt;0,I155*(1+Utgifter!$E$5/12)-K155,0)</f>
        <v>778636.20645780966</v>
      </c>
      <c r="J156" s="26"/>
      <c r="K156" s="24">
        <f>IF((I156*(Utgifter!$E$4+Utgifter!$E$5)/12)&gt;$S$4,(I156*(Utgifter!$E$4+Utgifter!$E$5)/12),IF(I156&gt; 0,$S$4,0))</f>
        <v>2595.4540215260322</v>
      </c>
    </row>
    <row r="157" spans="1:11" x14ac:dyDescent="0.35">
      <c r="A157" s="47"/>
      <c r="D157" s="28">
        <f t="shared" si="2"/>
        <v>153</v>
      </c>
      <c r="E157" s="27">
        <f>IF((E156*(1+Utgifter!$E$5/12)-G156)&gt;0,E156*(1+Utgifter!$E$5/12)-G156,0)</f>
        <v>1023521.5758879263</v>
      </c>
      <c r="F157" s="26"/>
      <c r="G157" s="24">
        <f>IF((E157*(Utgifter!$E$4+Utgifter!$E$5)/12)&gt;$S$4,(E157*(Utgifter!$E$4+Utgifter!$E$5)/12),IF(E157&gt; 0,$S$4,0))</f>
        <v>3411.7385862930878</v>
      </c>
      <c r="I157" s="27">
        <f>IF((I156*(1+Utgifter!$E$5/12)-K156)&gt;0,I156*(1+Utgifter!$E$5/12)-K156,0)</f>
        <v>777338.47944704664</v>
      </c>
      <c r="J157" s="26"/>
      <c r="K157" s="24">
        <f>IF((I157*(Utgifter!$E$4+Utgifter!$E$5)/12)&gt;$S$4,(I157*(Utgifter!$E$4+Utgifter!$E$5)/12),IF(I157&gt; 0,$S$4,0))</f>
        <v>2591.1282648234887</v>
      </c>
    </row>
    <row r="158" spans="1:11" x14ac:dyDescent="0.35">
      <c r="A158" s="47"/>
      <c r="D158" s="28">
        <f t="shared" si="2"/>
        <v>154</v>
      </c>
      <c r="E158" s="27">
        <f>IF((E157*(1+Utgifter!$E$5/12)-G157)&gt;0,E157*(1+Utgifter!$E$5/12)-G157,0)</f>
        <v>1021815.7065947797</v>
      </c>
      <c r="F158" s="26"/>
      <c r="G158" s="24">
        <f>IF((E158*(Utgifter!$E$4+Utgifter!$E$5)/12)&gt;$S$4,(E158*(Utgifter!$E$4+Utgifter!$E$5)/12),IF(E158&gt; 0,$S$4,0))</f>
        <v>3406.0523553159328</v>
      </c>
      <c r="I158" s="27">
        <f>IF((I157*(1+Utgifter!$E$5/12)-K157)&gt;0,I157*(1+Utgifter!$E$5/12)-K157,0)</f>
        <v>776042.91531463491</v>
      </c>
      <c r="J158" s="26"/>
      <c r="K158" s="24">
        <f>IF((I158*(Utgifter!$E$4+Utgifter!$E$5)/12)&gt;$S$4,(I158*(Utgifter!$E$4+Utgifter!$E$5)/12),IF(I158&gt; 0,$S$4,0))</f>
        <v>2586.80971771545</v>
      </c>
    </row>
    <row r="159" spans="1:11" x14ac:dyDescent="0.35">
      <c r="A159" s="47"/>
      <c r="D159" s="28">
        <f t="shared" si="2"/>
        <v>155</v>
      </c>
      <c r="E159" s="27">
        <f>IF((E158*(1+Utgifter!$E$5/12)-G158)&gt;0,E158*(1+Utgifter!$E$5/12)-G158,0)</f>
        <v>1020112.6804171219</v>
      </c>
      <c r="F159" s="26"/>
      <c r="G159" s="24">
        <f>IF((E159*(Utgifter!$E$4+Utgifter!$E$5)/12)&gt;$S$4,(E159*(Utgifter!$E$4+Utgifter!$E$5)/12),IF(E159&gt; 0,$S$4,0))</f>
        <v>3400.3756013904062</v>
      </c>
      <c r="I159" s="27">
        <f>IF((I158*(1+Utgifter!$E$5/12)-K158)&gt;0,I158*(1+Utgifter!$E$5/12)-K158,0)</f>
        <v>774749.51045577717</v>
      </c>
      <c r="J159" s="26"/>
      <c r="K159" s="24">
        <f>IF((I159*(Utgifter!$E$4+Utgifter!$E$5)/12)&gt;$S$4,(I159*(Utgifter!$E$4+Utgifter!$E$5)/12),IF(I159&gt; 0,$S$4,0))</f>
        <v>2582.4983681859239</v>
      </c>
    </row>
    <row r="160" spans="1:11" x14ac:dyDescent="0.35">
      <c r="A160" s="47"/>
      <c r="D160" s="28">
        <f t="shared" si="2"/>
        <v>156</v>
      </c>
      <c r="E160" s="27">
        <f>IF((E159*(1+Utgifter!$E$5/12)-G159)&gt;0,E159*(1+Utgifter!$E$5/12)-G159,0)</f>
        <v>1018412.4926164267</v>
      </c>
      <c r="F160" s="26"/>
      <c r="G160" s="24">
        <f>IF((E160*(Utgifter!$E$4+Utgifter!$E$5)/12)&gt;$S$4,(E160*(Utgifter!$E$4+Utgifter!$E$5)/12),IF(E160&gt; 0,$S$4,0))</f>
        <v>3394.7083087214219</v>
      </c>
      <c r="I160" s="27">
        <f>IF((I159*(1+Utgifter!$E$5/12)-K159)&gt;0,I159*(1+Utgifter!$E$5/12)-K159,0)</f>
        <v>773458.2612716842</v>
      </c>
      <c r="J160" s="26"/>
      <c r="K160" s="24">
        <f>IF((I160*(Utgifter!$E$4+Utgifter!$E$5)/12)&gt;$S$4,(I160*(Utgifter!$E$4+Utgifter!$E$5)/12),IF(I160&gt; 0,$S$4,0))</f>
        <v>2578.1942042389473</v>
      </c>
    </row>
    <row r="161" spans="1:11" x14ac:dyDescent="0.35">
      <c r="A161" s="47">
        <v>2031</v>
      </c>
      <c r="D161" s="28">
        <f t="shared" si="2"/>
        <v>157</v>
      </c>
      <c r="E161" s="27">
        <f>IF((E160*(1+Utgifter!$E$5/12)-G160)&gt;0,E160*(1+Utgifter!$E$5/12)-G160,0)</f>
        <v>1016715.138462066</v>
      </c>
      <c r="F161" s="26"/>
      <c r="G161" s="24">
        <f>IF((E161*(Utgifter!$E$4+Utgifter!$E$5)/12)&gt;$S$4,(E161*(Utgifter!$E$4+Utgifter!$E$5)/12),IF(E161&gt; 0,$S$4,0))</f>
        <v>3389.0504615402201</v>
      </c>
      <c r="I161" s="27">
        <f>IF((I160*(1+Utgifter!$E$5/12)-K160)&gt;0,I160*(1+Utgifter!$E$5/12)-K160,0)</f>
        <v>772169.16416956473</v>
      </c>
      <c r="J161" s="26"/>
      <c r="K161" s="24">
        <f>IF((I161*(Utgifter!$E$4+Utgifter!$E$5)/12)&gt;$S$4,(I161*(Utgifter!$E$4+Utgifter!$E$5)/12),IF(I161&gt; 0,$S$4,0))</f>
        <v>2573.8972138985491</v>
      </c>
    </row>
    <row r="162" spans="1:11" x14ac:dyDescent="0.35">
      <c r="A162" s="47"/>
      <c r="D162" s="28">
        <f t="shared" si="2"/>
        <v>158</v>
      </c>
      <c r="E162" s="27">
        <f>IF((E161*(1+Utgifter!$E$5/12)-G161)&gt;0,E161*(1+Utgifter!$E$5/12)-G161,0)</f>
        <v>1015020.6132312958</v>
      </c>
      <c r="F162" s="26"/>
      <c r="G162" s="24">
        <f>IF((E162*(Utgifter!$E$4+Utgifter!$E$5)/12)&gt;$S$4,(E162*(Utgifter!$E$4+Utgifter!$E$5)/12),IF(E162&gt; 0,$S$4,0))</f>
        <v>3383.4020441043194</v>
      </c>
      <c r="I162" s="27">
        <f>IF((I161*(1+Utgifter!$E$5/12)-K161)&gt;0,I161*(1+Utgifter!$E$5/12)-K161,0)</f>
        <v>770882.21556261543</v>
      </c>
      <c r="J162" s="26"/>
      <c r="K162" s="24">
        <f>IF((I162*(Utgifter!$E$4+Utgifter!$E$5)/12)&gt;$S$4,(I162*(Utgifter!$E$4+Utgifter!$E$5)/12),IF(I162&gt; 0,$S$4,0))</f>
        <v>2569.6073852087179</v>
      </c>
    </row>
    <row r="163" spans="1:11" x14ac:dyDescent="0.35">
      <c r="A163" s="47"/>
      <c r="D163" s="28">
        <f t="shared" si="2"/>
        <v>159</v>
      </c>
      <c r="E163" s="27">
        <f>IF((E162*(1+Utgifter!$E$5/12)-G162)&gt;0,E162*(1+Utgifter!$E$5/12)-G162,0)</f>
        <v>1013328.9122092437</v>
      </c>
      <c r="F163" s="26"/>
      <c r="G163" s="24">
        <f>IF((E163*(Utgifter!$E$4+Utgifter!$E$5)/12)&gt;$S$4,(E163*(Utgifter!$E$4+Utgifter!$E$5)/12),IF(E163&gt; 0,$S$4,0))</f>
        <v>3377.763040697479</v>
      </c>
      <c r="I163" s="27">
        <f>IF((I162*(1+Utgifter!$E$5/12)-K162)&gt;0,I162*(1+Utgifter!$E$5/12)-K162,0)</f>
        <v>769597.41187001113</v>
      </c>
      <c r="J163" s="26"/>
      <c r="K163" s="24">
        <f>IF((I163*(Utgifter!$E$4+Utgifter!$E$5)/12)&gt;$S$4,(I163*(Utgifter!$E$4+Utgifter!$E$5)/12),IF(I163&gt; 0,$S$4,0))</f>
        <v>2565.3247062333708</v>
      </c>
    </row>
    <row r="164" spans="1:11" x14ac:dyDescent="0.35">
      <c r="A164" s="47"/>
      <c r="D164" s="28">
        <f t="shared" si="2"/>
        <v>160</v>
      </c>
      <c r="E164" s="27">
        <f>IF((E163*(1+Utgifter!$E$5/12)-G163)&gt;0,E163*(1+Utgifter!$E$5/12)-G163,0)</f>
        <v>1011640.0306888951</v>
      </c>
      <c r="F164" s="26"/>
      <c r="G164" s="24">
        <f>IF((E164*(Utgifter!$E$4+Utgifter!$E$5)/12)&gt;$S$4,(E164*(Utgifter!$E$4+Utgifter!$E$5)/12),IF(E164&gt; 0,$S$4,0))</f>
        <v>3372.1334356296506</v>
      </c>
      <c r="I164" s="27">
        <f>IF((I163*(1+Utgifter!$E$5/12)-K163)&gt;0,I163*(1+Utgifter!$E$5/12)-K163,0)</f>
        <v>768314.74951689446</v>
      </c>
      <c r="J164" s="26"/>
      <c r="K164" s="24">
        <f>IF((I164*(Utgifter!$E$4+Utgifter!$E$5)/12)&gt;$S$4,(I164*(Utgifter!$E$4+Utgifter!$E$5)/12),IF(I164&gt; 0,$S$4,0))</f>
        <v>2561.0491650563149</v>
      </c>
    </row>
    <row r="165" spans="1:11" x14ac:dyDescent="0.35">
      <c r="A165" s="47"/>
      <c r="D165" s="28">
        <f t="shared" si="2"/>
        <v>161</v>
      </c>
      <c r="E165" s="27">
        <f>IF((E164*(1+Utgifter!$E$5/12)-G164)&gt;0,E164*(1+Utgifter!$E$5/12)-G164,0)</f>
        <v>1009953.9639710804</v>
      </c>
      <c r="F165" s="26"/>
      <c r="G165" s="24">
        <f>IF((E165*(Utgifter!$E$4+Utgifter!$E$5)/12)&gt;$S$4,(E165*(Utgifter!$E$4+Utgifter!$E$5)/12),IF(E165&gt; 0,$S$4,0))</f>
        <v>3366.5132132369345</v>
      </c>
      <c r="I165" s="27">
        <f>IF((I164*(1+Utgifter!$E$5/12)-K164)&gt;0,I164*(1+Utgifter!$E$5/12)-K164,0)</f>
        <v>767034.2249343663</v>
      </c>
      <c r="J165" s="26"/>
      <c r="K165" s="24">
        <f>IF((I165*(Utgifter!$E$4+Utgifter!$E$5)/12)&gt;$S$4,(I165*(Utgifter!$E$4+Utgifter!$E$5)/12),IF(I165&gt; 0,$S$4,0))</f>
        <v>2556.7807497812209</v>
      </c>
    </row>
    <row r="166" spans="1:11" x14ac:dyDescent="0.35">
      <c r="A166" s="47"/>
      <c r="D166" s="28">
        <f t="shared" si="2"/>
        <v>162</v>
      </c>
      <c r="E166" s="27">
        <f>IF((E165*(1+Utgifter!$E$5/12)-G165)&gt;0,E165*(1+Utgifter!$E$5/12)-G165,0)</f>
        <v>1008270.707364462</v>
      </c>
      <c r="F166" s="26"/>
      <c r="G166" s="24">
        <f>IF((E166*(Utgifter!$E$4+Utgifter!$E$5)/12)&gt;$S$4,(E166*(Utgifter!$E$4+Utgifter!$E$5)/12),IF(E166&gt; 0,$S$4,0))</f>
        <v>3360.90235788154</v>
      </c>
      <c r="I166" s="27">
        <f>IF((I165*(1+Utgifter!$E$5/12)-K165)&gt;0,I165*(1+Utgifter!$E$5/12)-K165,0)</f>
        <v>765755.83455947577</v>
      </c>
      <c r="J166" s="26"/>
      <c r="K166" s="24">
        <f>IF((I166*(Utgifter!$E$4+Utgifter!$E$5)/12)&gt;$S$4,(I166*(Utgifter!$E$4+Utgifter!$E$5)/12),IF(I166&gt; 0,$S$4,0))</f>
        <v>2552.519448531586</v>
      </c>
    </row>
    <row r="167" spans="1:11" x14ac:dyDescent="0.35">
      <c r="A167" s="47"/>
      <c r="D167" s="28">
        <f t="shared" si="2"/>
        <v>163</v>
      </c>
      <c r="E167" s="27">
        <f>IF((E166*(1+Utgifter!$E$5/12)-G166)&gt;0,E166*(1+Utgifter!$E$5/12)-G166,0)</f>
        <v>1006590.2561855213</v>
      </c>
      <c r="F167" s="26"/>
      <c r="G167" s="24">
        <f>IF((E167*(Utgifter!$E$4+Utgifter!$E$5)/12)&gt;$S$4,(E167*(Utgifter!$E$4+Utgifter!$E$5)/12),IF(E167&gt; 0,$S$4,0))</f>
        <v>3355.3008539517377</v>
      </c>
      <c r="I167" s="27">
        <f>IF((I166*(1+Utgifter!$E$5/12)-K166)&gt;0,I166*(1+Utgifter!$E$5/12)-K166,0)</f>
        <v>764479.57483520999</v>
      </c>
      <c r="J167" s="26"/>
      <c r="K167" s="24">
        <f>IF((I167*(Utgifter!$E$4+Utgifter!$E$5)/12)&gt;$S$4,(I167*(Utgifter!$E$4+Utgifter!$E$5)/12),IF(I167&gt; 0,$S$4,0))</f>
        <v>2548.2652494507001</v>
      </c>
    </row>
    <row r="168" spans="1:11" x14ac:dyDescent="0.35">
      <c r="A168" s="47"/>
      <c r="D168" s="28">
        <f t="shared" si="2"/>
        <v>164</v>
      </c>
      <c r="E168" s="27">
        <f>IF((E167*(1+Utgifter!$E$5/12)-G167)&gt;0,E167*(1+Utgifter!$E$5/12)-G167,0)</f>
        <v>1004912.6057585455</v>
      </c>
      <c r="F168" s="26"/>
      <c r="G168" s="24">
        <f>IF((E168*(Utgifter!$E$4+Utgifter!$E$5)/12)&gt;$S$4,(E168*(Utgifter!$E$4+Utgifter!$E$5)/12),IF(E168&gt; 0,$S$4,0))</f>
        <v>3349.7086858618181</v>
      </c>
      <c r="I168" s="27">
        <f>IF((I167*(1+Utgifter!$E$5/12)-K167)&gt;0,I167*(1+Utgifter!$E$5/12)-K167,0)</f>
        <v>763205.44221048465</v>
      </c>
      <c r="J168" s="26"/>
      <c r="K168" s="24">
        <f>IF((I168*(Utgifter!$E$4+Utgifter!$E$5)/12)&gt;$S$4,(I168*(Utgifter!$E$4+Utgifter!$E$5)/12),IF(I168&gt; 0,$S$4,0))</f>
        <v>2544.0181407016157</v>
      </c>
    </row>
    <row r="169" spans="1:11" x14ac:dyDescent="0.35">
      <c r="A169" s="47"/>
      <c r="D169" s="28">
        <f t="shared" si="2"/>
        <v>165</v>
      </c>
      <c r="E169" s="27">
        <f>IF((E168*(1+Utgifter!$E$5/12)-G168)&gt;0,E168*(1+Utgifter!$E$5/12)-G168,0)</f>
        <v>1003237.7514156146</v>
      </c>
      <c r="F169" s="26"/>
      <c r="G169" s="24">
        <f>IF((E169*(Utgifter!$E$4+Utgifter!$E$5)/12)&gt;$S$4,(E169*(Utgifter!$E$4+Utgifter!$E$5)/12),IF(E169&gt; 0,$S$4,0))</f>
        <v>3344.1258380520489</v>
      </c>
      <c r="I169" s="27">
        <f>IF((I168*(1+Utgifter!$E$5/12)-K168)&gt;0,I168*(1+Utgifter!$E$5/12)-K168,0)</f>
        <v>761933.43314013386</v>
      </c>
      <c r="J169" s="26"/>
      <c r="K169" s="24">
        <f>IF((I169*(Utgifter!$E$4+Utgifter!$E$5)/12)&gt;$S$4,(I169*(Utgifter!$E$4+Utgifter!$E$5)/12),IF(I169&gt; 0,$S$4,0))</f>
        <v>2539.778110467113</v>
      </c>
    </row>
    <row r="170" spans="1:11" x14ac:dyDescent="0.35">
      <c r="A170" s="47"/>
      <c r="D170" s="28">
        <f t="shared" si="2"/>
        <v>166</v>
      </c>
      <c r="E170" s="27">
        <f>IF((E169*(1+Utgifter!$E$5/12)-G169)&gt;0,E169*(1+Utgifter!$E$5/12)-G169,0)</f>
        <v>1001565.6884965886</v>
      </c>
      <c r="F170" s="26"/>
      <c r="G170" s="24">
        <f>IF((E170*(Utgifter!$E$4+Utgifter!$E$5)/12)&gt;$S$4,(E170*(Utgifter!$E$4+Utgifter!$E$5)/12),IF(E170&gt; 0,$S$4,0))</f>
        <v>3338.552294988629</v>
      </c>
      <c r="I170" s="27">
        <f>IF((I169*(1+Utgifter!$E$5/12)-K169)&gt;0,I169*(1+Utgifter!$E$5/12)-K169,0)</f>
        <v>760663.54408490029</v>
      </c>
      <c r="J170" s="26"/>
      <c r="K170" s="24">
        <f>IF((I170*(Utgifter!$E$4+Utgifter!$E$5)/12)&gt;$S$4,(I170*(Utgifter!$E$4+Utgifter!$E$5)/12),IF(I170&gt; 0,$S$4,0))</f>
        <v>2535.5451469496679</v>
      </c>
    </row>
    <row r="171" spans="1:11" x14ac:dyDescent="0.35">
      <c r="A171" s="47"/>
      <c r="D171" s="28">
        <f t="shared" si="2"/>
        <v>167</v>
      </c>
      <c r="E171" s="27">
        <f>IF((E170*(1+Utgifter!$E$5/12)-G170)&gt;0,E170*(1+Utgifter!$E$5/12)-G170,0)</f>
        <v>999896.41234909429</v>
      </c>
      <c r="F171" s="26"/>
      <c r="G171" s="24">
        <f>IF((E171*(Utgifter!$E$4+Utgifter!$E$5)/12)&gt;$S$4,(E171*(Utgifter!$E$4+Utgifter!$E$5)/12),IF(E171&gt; 0,$S$4,0))</f>
        <v>3332.9880411636477</v>
      </c>
      <c r="I171" s="27">
        <f>IF((I170*(1+Utgifter!$E$5/12)-K170)&gt;0,I170*(1+Utgifter!$E$5/12)-K170,0)</f>
        <v>759395.7715114255</v>
      </c>
      <c r="J171" s="26"/>
      <c r="K171" s="24">
        <f>IF((I171*(Utgifter!$E$4+Utgifter!$E$5)/12)&gt;$S$4,(I171*(Utgifter!$E$4+Utgifter!$E$5)/12),IF(I171&gt; 0,$S$4,0))</f>
        <v>2531.3192383714181</v>
      </c>
    </row>
    <row r="172" spans="1:11" x14ac:dyDescent="0.35">
      <c r="A172" s="47"/>
      <c r="D172" s="28">
        <f t="shared" si="2"/>
        <v>168</v>
      </c>
      <c r="E172" s="27">
        <f>IF((E171*(1+Utgifter!$E$5/12)-G171)&gt;0,E171*(1+Utgifter!$E$5/12)-G171,0)</f>
        <v>998229.91832851246</v>
      </c>
      <c r="F172" s="26"/>
      <c r="G172" s="24">
        <f>IF((E172*(Utgifter!$E$4+Utgifter!$E$5)/12)&gt;$S$4,(E172*(Utgifter!$E$4+Utgifter!$E$5)/12),IF(E172&gt; 0,$S$4,0))</f>
        <v>3327.4330610950415</v>
      </c>
      <c r="I172" s="27">
        <f>IF((I171*(1+Utgifter!$E$5/12)-K171)&gt;0,I171*(1+Utgifter!$E$5/12)-K171,0)</f>
        <v>758130.11189223977</v>
      </c>
      <c r="J172" s="26"/>
      <c r="K172" s="24">
        <f>IF((I172*(Utgifter!$E$4+Utgifter!$E$5)/12)&gt;$S$4,(I172*(Utgifter!$E$4+Utgifter!$E$5)/12),IF(I172&gt; 0,$S$4,0))</f>
        <v>2527.1003729741328</v>
      </c>
    </row>
    <row r="173" spans="1:11" x14ac:dyDescent="0.35">
      <c r="A173" s="47">
        <v>2032</v>
      </c>
      <c r="D173" s="28">
        <f t="shared" si="2"/>
        <v>169</v>
      </c>
      <c r="E173" s="27">
        <f>IF((E172*(1+Utgifter!$E$5/12)-G172)&gt;0,E172*(1+Utgifter!$E$5/12)-G172,0)</f>
        <v>996566.20179796498</v>
      </c>
      <c r="F173" s="26"/>
      <c r="G173" s="24">
        <f>IF((E173*(Utgifter!$E$4+Utgifter!$E$5)/12)&gt;$S$4,(E173*(Utgifter!$E$4+Utgifter!$E$5)/12),IF(E173&gt; 0,$S$4,0))</f>
        <v>3321.8873393265499</v>
      </c>
      <c r="I173" s="27">
        <f>IF((I172*(1+Utgifter!$E$5/12)-K172)&gt;0,I172*(1+Utgifter!$E$5/12)-K172,0)</f>
        <v>756866.56170575274</v>
      </c>
      <c r="J173" s="26"/>
      <c r="K173" s="24">
        <f>IF((I173*(Utgifter!$E$4+Utgifter!$E$5)/12)&gt;$S$4,(I173*(Utgifter!$E$4+Utgifter!$E$5)/12),IF(I173&gt; 0,$S$4,0))</f>
        <v>2522.8885390191758</v>
      </c>
    </row>
    <row r="174" spans="1:11" x14ac:dyDescent="0.35">
      <c r="A174" s="47"/>
      <c r="D174" s="28">
        <f t="shared" si="2"/>
        <v>170</v>
      </c>
      <c r="E174" s="27">
        <f>IF((E173*(1+Utgifter!$E$5/12)-G173)&gt;0,E173*(1+Utgifter!$E$5/12)-G173,0)</f>
        <v>994905.25812830171</v>
      </c>
      <c r="F174" s="26"/>
      <c r="G174" s="24">
        <f>IF((E174*(Utgifter!$E$4+Utgifter!$E$5)/12)&gt;$S$4,(E174*(Utgifter!$E$4+Utgifter!$E$5)/12),IF(E174&gt; 0,$S$4,0))</f>
        <v>3316.3508604276722</v>
      </c>
      <c r="I174" s="27">
        <f>IF((I173*(1+Utgifter!$E$5/12)-K173)&gt;0,I173*(1+Utgifter!$E$5/12)-K173,0)</f>
        <v>755605.11743624322</v>
      </c>
      <c r="J174" s="26"/>
      <c r="K174" s="24">
        <f>IF((I174*(Utgifter!$E$4+Utgifter!$E$5)/12)&gt;$S$4,(I174*(Utgifter!$E$4+Utgifter!$E$5)/12),IF(I174&gt; 0,$S$4,0))</f>
        <v>2518.6837247874773</v>
      </c>
    </row>
    <row r="175" spans="1:11" x14ac:dyDescent="0.35">
      <c r="A175" s="47"/>
      <c r="D175" s="28">
        <f t="shared" si="2"/>
        <v>171</v>
      </c>
      <c r="E175" s="27">
        <f>IF((E174*(1+Utgifter!$E$5/12)-G174)&gt;0,E174*(1+Utgifter!$E$5/12)-G174,0)</f>
        <v>993247.08269808791</v>
      </c>
      <c r="F175" s="26"/>
      <c r="G175" s="24">
        <f>IF((E175*(Utgifter!$E$4+Utgifter!$E$5)/12)&gt;$S$4,(E175*(Utgifter!$E$4+Utgifter!$E$5)/12),IF(E175&gt; 0,$S$4,0))</f>
        <v>3310.8236089936267</v>
      </c>
      <c r="I175" s="27">
        <f>IF((I174*(1+Utgifter!$E$5/12)-K174)&gt;0,I174*(1+Utgifter!$E$5/12)-K174,0)</f>
        <v>754345.77557384956</v>
      </c>
      <c r="J175" s="26"/>
      <c r="K175" s="24">
        <f>IF((I175*(Utgifter!$E$4+Utgifter!$E$5)/12)&gt;$S$4,(I175*(Utgifter!$E$4+Utgifter!$E$5)/12),IF(I175&gt; 0,$S$4,0))</f>
        <v>2514.4859185794985</v>
      </c>
    </row>
    <row r="176" spans="1:11" x14ac:dyDescent="0.35">
      <c r="A176" s="47"/>
      <c r="D176" s="28">
        <f t="shared" si="2"/>
        <v>172</v>
      </c>
      <c r="E176" s="27">
        <f>IF((E175*(1+Utgifter!$E$5/12)-G175)&gt;0,E175*(1+Utgifter!$E$5/12)-G175,0)</f>
        <v>991591.67089359113</v>
      </c>
      <c r="F176" s="26"/>
      <c r="G176" s="24">
        <f>IF((E176*(Utgifter!$E$4+Utgifter!$E$5)/12)&gt;$S$4,(E176*(Utgifter!$E$4+Utgifter!$E$5)/12),IF(E176&gt; 0,$S$4,0))</f>
        <v>3305.3055696453034</v>
      </c>
      <c r="I176" s="27">
        <f>IF((I175*(1+Utgifter!$E$5/12)-K175)&gt;0,I175*(1+Utgifter!$E$5/12)-K175,0)</f>
        <v>753088.53261455987</v>
      </c>
      <c r="J176" s="26"/>
      <c r="K176" s="24">
        <f>IF((I176*(Utgifter!$E$4+Utgifter!$E$5)/12)&gt;$S$4,(I176*(Utgifter!$E$4+Utgifter!$E$5)/12),IF(I176&gt; 0,$S$4,0))</f>
        <v>2510.2951087151996</v>
      </c>
    </row>
    <row r="177" spans="1:11" x14ac:dyDescent="0.35">
      <c r="A177" s="47"/>
      <c r="D177" s="28">
        <f t="shared" si="2"/>
        <v>173</v>
      </c>
      <c r="E177" s="27">
        <f>IF((E176*(1+Utgifter!$E$5/12)-G176)&gt;0,E176*(1+Utgifter!$E$5/12)-G176,0)</f>
        <v>989939.01810876862</v>
      </c>
      <c r="F177" s="26"/>
      <c r="G177" s="24">
        <f>IF((E177*(Utgifter!$E$4+Utgifter!$E$5)/12)&gt;$S$4,(E177*(Utgifter!$E$4+Utgifter!$E$5)/12),IF(E177&gt; 0,$S$4,0))</f>
        <v>3299.7967270292288</v>
      </c>
      <c r="I177" s="27">
        <f>IF((I176*(1+Utgifter!$E$5/12)-K176)&gt;0,I176*(1+Utgifter!$E$5/12)-K176,0)</f>
        <v>751833.38506020233</v>
      </c>
      <c r="J177" s="26"/>
      <c r="K177" s="24">
        <f>IF((I177*(Utgifter!$E$4+Utgifter!$E$5)/12)&gt;$S$4,(I177*(Utgifter!$E$4+Utgifter!$E$5)/12),IF(I177&gt; 0,$S$4,0))</f>
        <v>2506.1112835340077</v>
      </c>
    </row>
    <row r="178" spans="1:11" x14ac:dyDescent="0.35">
      <c r="A178" s="47"/>
      <c r="D178" s="28">
        <f t="shared" si="2"/>
        <v>174</v>
      </c>
      <c r="E178" s="27">
        <f>IF((E177*(1+Utgifter!$E$5/12)-G177)&gt;0,E177*(1+Utgifter!$E$5/12)-G177,0)</f>
        <v>988289.11974525405</v>
      </c>
      <c r="F178" s="26"/>
      <c r="G178" s="24">
        <f>IF((E178*(Utgifter!$E$4+Utgifter!$E$5)/12)&gt;$S$4,(E178*(Utgifter!$E$4+Utgifter!$E$5)/12),IF(E178&gt; 0,$S$4,0))</f>
        <v>3294.2970658175132</v>
      </c>
      <c r="I178" s="27">
        <f>IF((I177*(1+Utgifter!$E$5/12)-K177)&gt;0,I177*(1+Utgifter!$E$5/12)-K177,0)</f>
        <v>750580.32941843534</v>
      </c>
      <c r="J178" s="26"/>
      <c r="K178" s="24">
        <f>IF((I178*(Utgifter!$E$4+Utgifter!$E$5)/12)&gt;$S$4,(I178*(Utgifter!$E$4+Utgifter!$E$5)/12),IF(I178&gt; 0,$S$4,0))</f>
        <v>2501.9344313947845</v>
      </c>
    </row>
    <row r="179" spans="1:11" x14ac:dyDescent="0.35">
      <c r="A179" s="47"/>
      <c r="D179" s="28">
        <f t="shared" si="2"/>
        <v>175</v>
      </c>
      <c r="E179" s="27">
        <f>IF((E178*(1+Utgifter!$E$5/12)-G178)&gt;0,E178*(1+Utgifter!$E$5/12)-G178,0)</f>
        <v>986641.97121234529</v>
      </c>
      <c r="F179" s="26"/>
      <c r="G179" s="24">
        <f>IF((E179*(Utgifter!$E$4+Utgifter!$E$5)/12)&gt;$S$4,(E179*(Utgifter!$E$4+Utgifter!$E$5)/12),IF(E179&gt; 0,$S$4,0))</f>
        <v>3288.8065707078181</v>
      </c>
      <c r="I179" s="27">
        <f>IF((I178*(1+Utgifter!$E$5/12)-K178)&gt;0,I178*(1+Utgifter!$E$5/12)-K178,0)</f>
        <v>749329.36220273795</v>
      </c>
      <c r="J179" s="26"/>
      <c r="K179" s="24">
        <f>IF((I179*(Utgifter!$E$4+Utgifter!$E$5)/12)&gt;$S$4,(I179*(Utgifter!$E$4+Utgifter!$E$5)/12),IF(I179&gt; 0,$S$4,0))</f>
        <v>2497.7645406757933</v>
      </c>
    </row>
    <row r="180" spans="1:11" x14ac:dyDescent="0.35">
      <c r="A180" s="47"/>
      <c r="D180" s="28">
        <f t="shared" si="2"/>
        <v>176</v>
      </c>
      <c r="E180" s="27">
        <f>IF((E179*(1+Utgifter!$E$5/12)-G179)&gt;0,E179*(1+Utgifter!$E$5/12)-G179,0)</f>
        <v>984997.56792699138</v>
      </c>
      <c r="F180" s="26"/>
      <c r="G180" s="24">
        <f>IF((E180*(Utgifter!$E$4+Utgifter!$E$5)/12)&gt;$S$4,(E180*(Utgifter!$E$4+Utgifter!$E$5)/12),IF(E180&gt; 0,$S$4,0))</f>
        <v>3283.3252264233047</v>
      </c>
      <c r="I180" s="27">
        <f>IF((I179*(1+Utgifter!$E$5/12)-K179)&gt;0,I179*(1+Utgifter!$E$5/12)-K179,0)</f>
        <v>748080.47993240005</v>
      </c>
      <c r="J180" s="26"/>
      <c r="K180" s="24">
        <f>IF((I180*(Utgifter!$E$4+Utgifter!$E$5)/12)&gt;$S$4,(I180*(Utgifter!$E$4+Utgifter!$E$5)/12),IF(I180&gt; 0,$S$4,0))</f>
        <v>2493.6015997746667</v>
      </c>
    </row>
    <row r="181" spans="1:11" x14ac:dyDescent="0.35">
      <c r="A181" s="47"/>
      <c r="D181" s="28">
        <f t="shared" si="2"/>
        <v>177</v>
      </c>
      <c r="E181" s="27">
        <f>IF((E180*(1+Utgifter!$E$5/12)-G180)&gt;0,E180*(1+Utgifter!$E$5/12)-G180,0)</f>
        <v>983355.90531377972</v>
      </c>
      <c r="F181" s="26"/>
      <c r="G181" s="24">
        <f>IF((E181*(Utgifter!$E$4+Utgifter!$E$5)/12)&gt;$S$4,(E181*(Utgifter!$E$4+Utgifter!$E$5)/12),IF(E181&gt; 0,$S$4,0))</f>
        <v>3277.853017712599</v>
      </c>
      <c r="I181" s="27">
        <f>IF((I180*(1+Utgifter!$E$5/12)-K180)&gt;0,I180*(1+Utgifter!$E$5/12)-K180,0)</f>
        <v>746833.67913251277</v>
      </c>
      <c r="J181" s="26"/>
      <c r="K181" s="24">
        <f>IF((I181*(Utgifter!$E$4+Utgifter!$E$5)/12)&gt;$S$4,(I181*(Utgifter!$E$4+Utgifter!$E$5)/12),IF(I181&gt; 0,$S$4,0))</f>
        <v>2489.4455971083758</v>
      </c>
    </row>
    <row r="182" spans="1:11" x14ac:dyDescent="0.35">
      <c r="A182" s="47"/>
      <c r="D182" s="28">
        <f t="shared" si="2"/>
        <v>178</v>
      </c>
      <c r="E182" s="27">
        <f>IF((E181*(1+Utgifter!$E$5/12)-G181)&gt;0,E181*(1+Utgifter!$E$5/12)-G181,0)</f>
        <v>981716.97880492348</v>
      </c>
      <c r="F182" s="26"/>
      <c r="G182" s="24">
        <f>IF((E182*(Utgifter!$E$4+Utgifter!$E$5)/12)&gt;$S$4,(E182*(Utgifter!$E$4+Utgifter!$E$5)/12),IF(E182&gt; 0,$S$4,0))</f>
        <v>3272.3899293497452</v>
      </c>
      <c r="I182" s="27">
        <f>IF((I181*(1+Utgifter!$E$5/12)-K181)&gt;0,I181*(1+Utgifter!$E$5/12)-K181,0)</f>
        <v>745588.95633395866</v>
      </c>
      <c r="J182" s="26"/>
      <c r="K182" s="24">
        <f>IF((I182*(Utgifter!$E$4+Utgifter!$E$5)/12)&gt;$S$4,(I182*(Utgifter!$E$4+Utgifter!$E$5)/12),IF(I182&gt; 0,$S$4,0))</f>
        <v>2485.2965211131955</v>
      </c>
    </row>
    <row r="183" spans="1:11" x14ac:dyDescent="0.35">
      <c r="A183" s="47"/>
      <c r="D183" s="28">
        <f t="shared" si="2"/>
        <v>179</v>
      </c>
      <c r="E183" s="27">
        <f>IF((E182*(1+Utgifter!$E$5/12)-G182)&gt;0,E182*(1+Utgifter!$E$5/12)-G182,0)</f>
        <v>980080.78384024859</v>
      </c>
      <c r="F183" s="26"/>
      <c r="G183" s="24">
        <f>IF((E183*(Utgifter!$E$4+Utgifter!$E$5)/12)&gt;$S$4,(E183*(Utgifter!$E$4+Utgifter!$E$5)/12),IF(E183&gt; 0,$S$4,0))</f>
        <v>3266.9359461341624</v>
      </c>
      <c r="I183" s="27">
        <f>IF((I182*(1+Utgifter!$E$5/12)-K182)&gt;0,I182*(1+Utgifter!$E$5/12)-K182,0)</f>
        <v>744346.30807340215</v>
      </c>
      <c r="J183" s="26"/>
      <c r="K183" s="24">
        <f>IF((I183*(Utgifter!$E$4+Utgifter!$E$5)/12)&gt;$S$4,(I183*(Utgifter!$E$4+Utgifter!$E$5)/12),IF(I183&gt; 0,$S$4,0))</f>
        <v>2481.1543602446741</v>
      </c>
    </row>
    <row r="184" spans="1:11" x14ac:dyDescent="0.35">
      <c r="A184" s="47"/>
      <c r="D184" s="28">
        <f t="shared" si="2"/>
        <v>180</v>
      </c>
      <c r="E184" s="27">
        <f>IF((E183*(1+Utgifter!$E$5/12)-G183)&gt;0,E183*(1+Utgifter!$E$5/12)-G183,0)</f>
        <v>978447.31586718152</v>
      </c>
      <c r="F184" s="26"/>
      <c r="G184" s="24">
        <f>IF((E184*(Utgifter!$E$4+Utgifter!$E$5)/12)&gt;$S$4,(E184*(Utgifter!$E$4+Utgifter!$E$5)/12),IF(E184&gt; 0,$S$4,0))</f>
        <v>3261.4910528906053</v>
      </c>
      <c r="I184" s="27">
        <f>IF((I183*(1+Utgifter!$E$5/12)-K183)&gt;0,I183*(1+Utgifter!$E$5/12)-K183,0)</f>
        <v>743105.73089327989</v>
      </c>
      <c r="J184" s="26"/>
      <c r="K184" s="24">
        <f>IF((I184*(Utgifter!$E$4+Utgifter!$E$5)/12)&gt;$S$4,(I184*(Utgifter!$E$4+Utgifter!$E$5)/12),IF(I184&gt; 0,$S$4,0))</f>
        <v>2477.0191029775997</v>
      </c>
    </row>
    <row r="185" spans="1:11" x14ac:dyDescent="0.35">
      <c r="A185" s="47">
        <v>2033</v>
      </c>
      <c r="D185" s="28">
        <f t="shared" si="2"/>
        <v>181</v>
      </c>
      <c r="E185" s="27">
        <f>IF((E184*(1+Utgifter!$E$5/12)-G184)&gt;0,E184*(1+Utgifter!$E$5/12)-G184,0)</f>
        <v>976816.57034073619</v>
      </c>
      <c r="F185" s="26"/>
      <c r="G185" s="24">
        <f>IF((E185*(Utgifter!$E$4+Utgifter!$E$5)/12)&gt;$S$4,(E185*(Utgifter!$E$4+Utgifter!$E$5)/12),IF(E185&gt; 0,$S$4,0))</f>
        <v>3256.0552344691205</v>
      </c>
      <c r="I185" s="27">
        <f>IF((I184*(1+Utgifter!$E$5/12)-K184)&gt;0,I184*(1+Utgifter!$E$5/12)-K184,0)</f>
        <v>741867.2213417911</v>
      </c>
      <c r="J185" s="26"/>
      <c r="K185" s="24">
        <f>IF((I185*(Utgifter!$E$4+Utgifter!$E$5)/12)&gt;$S$4,(I185*(Utgifter!$E$4+Utgifter!$E$5)/12),IF(I185&gt; 0,$S$4,0))</f>
        <v>2472.8907378059703</v>
      </c>
    </row>
    <row r="186" spans="1:11" x14ac:dyDescent="0.35">
      <c r="A186" s="47"/>
      <c r="D186" s="28">
        <f t="shared" si="2"/>
        <v>182</v>
      </c>
      <c r="E186" s="27">
        <f>IF((E185*(1+Utgifter!$E$5/12)-G185)&gt;0,E185*(1+Utgifter!$E$5/12)-G185,0)</f>
        <v>975188.54272350168</v>
      </c>
      <c r="F186" s="26"/>
      <c r="G186" s="24">
        <f>IF((E186*(Utgifter!$E$4+Utgifter!$E$5)/12)&gt;$S$4,(E186*(Utgifter!$E$4+Utgifter!$E$5)/12),IF(E186&gt; 0,$S$4,0))</f>
        <v>3250.6284757450053</v>
      </c>
      <c r="I186" s="27">
        <f>IF((I185*(1+Utgifter!$E$5/12)-K185)&gt;0,I185*(1+Utgifter!$E$5/12)-K185,0)</f>
        <v>740630.77597288811</v>
      </c>
      <c r="J186" s="26"/>
      <c r="K186" s="24">
        <f>IF((I186*(Utgifter!$E$4+Utgifter!$E$5)/12)&gt;$S$4,(I186*(Utgifter!$E$4+Utgifter!$E$5)/12),IF(I186&gt; 0,$S$4,0))</f>
        <v>2468.7692532429605</v>
      </c>
    </row>
    <row r="187" spans="1:11" x14ac:dyDescent="0.35">
      <c r="A187" s="47"/>
      <c r="D187" s="28">
        <f t="shared" si="2"/>
        <v>183</v>
      </c>
      <c r="E187" s="27">
        <f>IF((E186*(1+Utgifter!$E$5/12)-G186)&gt;0,E186*(1+Utgifter!$E$5/12)-G186,0)</f>
        <v>973563.2284856292</v>
      </c>
      <c r="F187" s="26"/>
      <c r="G187" s="24">
        <f>IF((E187*(Utgifter!$E$4+Utgifter!$E$5)/12)&gt;$S$4,(E187*(Utgifter!$E$4+Utgifter!$E$5)/12),IF(E187&gt; 0,$S$4,0))</f>
        <v>3245.2107616187641</v>
      </c>
      <c r="I187" s="27">
        <f>IF((I186*(1+Utgifter!$E$5/12)-K186)&gt;0,I186*(1+Utgifter!$E$5/12)-K186,0)</f>
        <v>739396.39134626661</v>
      </c>
      <c r="J187" s="26"/>
      <c r="K187" s="24">
        <f>IF((I187*(Utgifter!$E$4+Utgifter!$E$5)/12)&gt;$S$4,(I187*(Utgifter!$E$4+Utgifter!$E$5)/12),IF(I187&gt; 0,$S$4,0))</f>
        <v>2464.6546378208886</v>
      </c>
    </row>
    <row r="188" spans="1:11" x14ac:dyDescent="0.35">
      <c r="A188" s="47"/>
      <c r="D188" s="28">
        <f t="shared" si="2"/>
        <v>184</v>
      </c>
      <c r="E188" s="27">
        <f>IF((E187*(1+Utgifter!$E$5/12)-G187)&gt;0,E187*(1+Utgifter!$E$5/12)-G187,0)</f>
        <v>971940.6231048198</v>
      </c>
      <c r="F188" s="26"/>
      <c r="G188" s="24">
        <f>IF((E188*(Utgifter!$E$4+Utgifter!$E$5)/12)&gt;$S$4,(E188*(Utgifter!$E$4+Utgifter!$E$5)/12),IF(E188&gt; 0,$S$4,0))</f>
        <v>3239.8020770160661</v>
      </c>
      <c r="I188" s="27">
        <f>IF((I187*(1+Utgifter!$E$5/12)-K187)&gt;0,I187*(1+Utgifter!$E$5/12)-K187,0)</f>
        <v>738164.06402735622</v>
      </c>
      <c r="J188" s="26"/>
      <c r="K188" s="24">
        <f>IF((I188*(Utgifter!$E$4+Utgifter!$E$5)/12)&gt;$S$4,(I188*(Utgifter!$E$4+Utgifter!$E$5)/12),IF(I188&gt; 0,$S$4,0))</f>
        <v>2460.5468800911872</v>
      </c>
    </row>
    <row r="189" spans="1:11" x14ac:dyDescent="0.35">
      <c r="A189" s="47"/>
      <c r="D189" s="28">
        <f t="shared" si="2"/>
        <v>185</v>
      </c>
      <c r="E189" s="27">
        <f>IF((E188*(1+Utgifter!$E$5/12)-G188)&gt;0,E188*(1+Utgifter!$E$5/12)-G188,0)</f>
        <v>970320.72206631175</v>
      </c>
      <c r="F189" s="26"/>
      <c r="G189" s="24">
        <f>IF((E189*(Utgifter!$E$4+Utgifter!$E$5)/12)&gt;$S$4,(E189*(Utgifter!$E$4+Utgifter!$E$5)/12),IF(E189&gt; 0,$S$4,0))</f>
        <v>3234.4024068877061</v>
      </c>
      <c r="I189" s="27">
        <f>IF((I188*(1+Utgifter!$E$5/12)-K188)&gt;0,I188*(1+Utgifter!$E$5/12)-K188,0)</f>
        <v>736933.79058731068</v>
      </c>
      <c r="J189" s="26"/>
      <c r="K189" s="24">
        <f>IF((I189*(Utgifter!$E$4+Utgifter!$E$5)/12)&gt;$S$4,(I189*(Utgifter!$E$4+Utgifter!$E$5)/12),IF(I189&gt; 0,$S$4,0))</f>
        <v>2456.445968624369</v>
      </c>
    </row>
    <row r="190" spans="1:11" x14ac:dyDescent="0.35">
      <c r="A190" s="47"/>
      <c r="D190" s="28">
        <f t="shared" si="2"/>
        <v>186</v>
      </c>
      <c r="E190" s="27">
        <f>IF((E189*(1+Utgifter!$E$5/12)-G189)&gt;0,E189*(1+Utgifter!$E$5/12)-G189,0)</f>
        <v>968703.52086286794</v>
      </c>
      <c r="F190" s="26"/>
      <c r="G190" s="24">
        <f>IF((E190*(Utgifter!$E$4+Utgifter!$E$5)/12)&gt;$S$4,(E190*(Utgifter!$E$4+Utgifter!$E$5)/12),IF(E190&gt; 0,$S$4,0))</f>
        <v>3229.0117362095602</v>
      </c>
      <c r="I190" s="27">
        <f>IF((I189*(1+Utgifter!$E$5/12)-K189)&gt;0,I189*(1+Utgifter!$E$5/12)-K189,0)</f>
        <v>735705.56760299858</v>
      </c>
      <c r="J190" s="26"/>
      <c r="K190" s="24">
        <f>IF((I190*(Utgifter!$E$4+Utgifter!$E$5)/12)&gt;$S$4,(I190*(Utgifter!$E$4+Utgifter!$E$5)/12),IF(I190&gt; 0,$S$4,0))</f>
        <v>2452.3518920099955</v>
      </c>
    </row>
    <row r="191" spans="1:11" x14ac:dyDescent="0.35">
      <c r="A191" s="47"/>
      <c r="D191" s="28">
        <f t="shared" si="2"/>
        <v>187</v>
      </c>
      <c r="E191" s="27">
        <f>IF((E190*(1+Utgifter!$E$5/12)-G190)&gt;0,E190*(1+Utgifter!$E$5/12)-G190,0)</f>
        <v>967089.0149947633</v>
      </c>
      <c r="F191" s="26"/>
      <c r="G191" s="24">
        <f>IF((E191*(Utgifter!$E$4+Utgifter!$E$5)/12)&gt;$S$4,(E191*(Utgifter!$E$4+Utgifter!$E$5)/12),IF(E191&gt; 0,$S$4,0))</f>
        <v>3223.6300499825443</v>
      </c>
      <c r="I191" s="27">
        <f>IF((I190*(1+Utgifter!$E$5/12)-K190)&gt;0,I190*(1+Utgifter!$E$5/12)-K190,0)</f>
        <v>734479.39165699366</v>
      </c>
      <c r="J191" s="26"/>
      <c r="K191" s="24">
        <f>IF((I191*(Utgifter!$E$4+Utgifter!$E$5)/12)&gt;$S$4,(I191*(Utgifter!$E$4+Utgifter!$E$5)/12),IF(I191&gt; 0,$S$4,0))</f>
        <v>2448.2646388566454</v>
      </c>
    </row>
    <row r="192" spans="1:11" x14ac:dyDescent="0.35">
      <c r="A192" s="47"/>
      <c r="D192" s="28">
        <f t="shared" si="2"/>
        <v>188</v>
      </c>
      <c r="E192" s="27">
        <f>IF((E191*(1+Utgifter!$E$5/12)-G191)&gt;0,E191*(1+Utgifter!$E$5/12)-G191,0)</f>
        <v>965477.19996977202</v>
      </c>
      <c r="F192" s="26"/>
      <c r="G192" s="24">
        <f>IF((E192*(Utgifter!$E$4+Utgifter!$E$5)/12)&gt;$S$4,(E192*(Utgifter!$E$4+Utgifter!$E$5)/12),IF(E192&gt; 0,$S$4,0))</f>
        <v>3218.2573332325737</v>
      </c>
      <c r="I192" s="27">
        <f>IF((I191*(1+Utgifter!$E$5/12)-K191)&gt;0,I191*(1+Utgifter!$E$5/12)-K191,0)</f>
        <v>733255.2593375654</v>
      </c>
      <c r="J192" s="26"/>
      <c r="K192" s="24">
        <f>IF((I192*(Utgifter!$E$4+Utgifter!$E$5)/12)&gt;$S$4,(I192*(Utgifter!$E$4+Utgifter!$E$5)/12),IF(I192&gt; 0,$S$4,0))</f>
        <v>2444.1841977918848</v>
      </c>
    </row>
    <row r="193" spans="1:11" x14ac:dyDescent="0.35">
      <c r="A193" s="47"/>
      <c r="D193" s="28">
        <f t="shared" si="2"/>
        <v>189</v>
      </c>
      <c r="E193" s="27">
        <f>IF((E192*(1+Utgifter!$E$5/12)-G192)&gt;0,E192*(1+Utgifter!$E$5/12)-G192,0)</f>
        <v>963868.07130315574</v>
      </c>
      <c r="F193" s="26"/>
      <c r="G193" s="24">
        <f>IF((E193*(Utgifter!$E$4+Utgifter!$E$5)/12)&gt;$S$4,(E193*(Utgifter!$E$4+Utgifter!$E$5)/12),IF(E193&gt; 0,$S$4,0))</f>
        <v>3212.8935710105193</v>
      </c>
      <c r="I193" s="27">
        <f>IF((I192*(1+Utgifter!$E$5/12)-K192)&gt;0,I192*(1+Utgifter!$E$5/12)-K192,0)</f>
        <v>732033.16723866947</v>
      </c>
      <c r="J193" s="26"/>
      <c r="K193" s="24">
        <f>IF((I193*(Utgifter!$E$4+Utgifter!$E$5)/12)&gt;$S$4,(I193*(Utgifter!$E$4+Utgifter!$E$5)/12),IF(I193&gt; 0,$S$4,0))</f>
        <v>2440.1105574622316</v>
      </c>
    </row>
    <row r="194" spans="1:11" x14ac:dyDescent="0.35">
      <c r="A194" s="47"/>
      <c r="D194" s="28">
        <f t="shared" si="2"/>
        <v>190</v>
      </c>
      <c r="E194" s="27">
        <f>IF((E193*(1+Utgifter!$E$5/12)-G193)&gt;0,E193*(1+Utgifter!$E$5/12)-G193,0)</f>
        <v>962261.62451765046</v>
      </c>
      <c r="F194" s="26"/>
      <c r="G194" s="24">
        <f>IF((E194*(Utgifter!$E$4+Utgifter!$E$5)/12)&gt;$S$4,(E194*(Utgifter!$E$4+Utgifter!$E$5)/12),IF(E194&gt; 0,$S$4,0))</f>
        <v>3207.5387483921681</v>
      </c>
      <c r="I194" s="27">
        <f>IF((I193*(1+Utgifter!$E$5/12)-K193)&gt;0,I193*(1+Utgifter!$E$5/12)-K193,0)</f>
        <v>730813.11195993843</v>
      </c>
      <c r="J194" s="26"/>
      <c r="K194" s="24">
        <f>IF((I194*(Utgifter!$E$4+Utgifter!$E$5)/12)&gt;$S$4,(I194*(Utgifter!$E$4+Utgifter!$E$5)/12),IF(I194&gt; 0,$S$4,0))</f>
        <v>2436.043706533128</v>
      </c>
    </row>
    <row r="195" spans="1:11" x14ac:dyDescent="0.35">
      <c r="A195" s="47"/>
      <c r="D195" s="28">
        <f t="shared" si="2"/>
        <v>191</v>
      </c>
      <c r="E195" s="27">
        <f>IF((E194*(1+Utgifter!$E$5/12)-G194)&gt;0,E194*(1+Utgifter!$E$5/12)-G194,0)</f>
        <v>960657.85514345439</v>
      </c>
      <c r="F195" s="26"/>
      <c r="G195" s="24">
        <f>IF((E195*(Utgifter!$E$4+Utgifter!$E$5)/12)&gt;$S$4,(E195*(Utgifter!$E$4+Utgifter!$E$5)/12),IF(E195&gt; 0,$S$4,0))</f>
        <v>3202.1928504781813</v>
      </c>
      <c r="I195" s="27">
        <f>IF((I194*(1+Utgifter!$E$5/12)-K194)&gt;0,I194*(1+Utgifter!$E$5/12)-K194,0)</f>
        <v>729595.09010667191</v>
      </c>
      <c r="J195" s="26"/>
      <c r="K195" s="24">
        <f>IF((I195*(Utgifter!$E$4+Utgifter!$E$5)/12)&gt;$S$4,(I195*(Utgifter!$E$4+Utgifter!$E$5)/12),IF(I195&gt; 0,$S$4,0))</f>
        <v>2431.9836336889061</v>
      </c>
    </row>
    <row r="196" spans="1:11" x14ac:dyDescent="0.35">
      <c r="A196" s="47"/>
      <c r="D196" s="28">
        <f t="shared" si="2"/>
        <v>192</v>
      </c>
      <c r="E196" s="27">
        <f>IF((E195*(1+Utgifter!$E$5/12)-G195)&gt;0,E195*(1+Utgifter!$E$5/12)-G195,0)</f>
        <v>959056.75871821528</v>
      </c>
      <c r="F196" s="26"/>
      <c r="G196" s="24">
        <f>IF((E196*(Utgifter!$E$4+Utgifter!$E$5)/12)&gt;$S$4,(E196*(Utgifter!$E$4+Utgifter!$E$5)/12),IF(E196&gt; 0,$S$4,0))</f>
        <v>3196.8558623940512</v>
      </c>
      <c r="I196" s="27">
        <f>IF((I195*(1+Utgifter!$E$5/12)-K195)&gt;0,I195*(1+Utgifter!$E$5/12)-K195,0)</f>
        <v>728379.09828982747</v>
      </c>
      <c r="J196" s="26"/>
      <c r="K196" s="24">
        <f>IF((I196*(Utgifter!$E$4+Utgifter!$E$5)/12)&gt;$S$4,(I196*(Utgifter!$E$4+Utgifter!$E$5)/12),IF(I196&gt; 0,$S$4,0))</f>
        <v>2427.9303276327582</v>
      </c>
    </row>
    <row r="197" spans="1:11" x14ac:dyDescent="0.35">
      <c r="A197" s="47">
        <v>2034</v>
      </c>
      <c r="D197" s="28">
        <f t="shared" si="2"/>
        <v>193</v>
      </c>
      <c r="E197" s="27">
        <f>IF((E196*(1+Utgifter!$E$5/12)-G196)&gt;0,E196*(1+Utgifter!$E$5/12)-G196,0)</f>
        <v>957458.33078701829</v>
      </c>
      <c r="F197" s="26"/>
      <c r="G197" s="24">
        <f>IF((E197*(Utgifter!$E$4+Utgifter!$E$5)/12)&gt;$S$4,(E197*(Utgifter!$E$4+Utgifter!$E$5)/12),IF(E197&gt; 0,$S$4,0))</f>
        <v>3191.5277692900613</v>
      </c>
      <c r="I197" s="27">
        <f>IF((I196*(1+Utgifter!$E$5/12)-K196)&gt;0,I196*(1+Utgifter!$E$5/12)-K196,0)</f>
        <v>727165.13312601112</v>
      </c>
      <c r="J197" s="26"/>
      <c r="K197" s="24">
        <f>IF((I197*(Utgifter!$E$4+Utgifter!$E$5)/12)&gt;$S$4,(I197*(Utgifter!$E$4+Utgifter!$E$5)/12),IF(I197&gt; 0,$S$4,0))</f>
        <v>2423.8837770867035</v>
      </c>
    </row>
    <row r="198" spans="1:11" x14ac:dyDescent="0.35">
      <c r="A198" s="47"/>
      <c r="D198" s="28">
        <f t="shared" si="2"/>
        <v>194</v>
      </c>
      <c r="E198" s="27">
        <f>IF((E197*(1+Utgifter!$E$5/12)-G197)&gt;0,E197*(1+Utgifter!$E$5/12)-G197,0)</f>
        <v>955862.56690237334</v>
      </c>
      <c r="F198" s="26"/>
      <c r="G198" s="24">
        <f>IF((E198*(Utgifter!$E$4+Utgifter!$E$5)/12)&gt;$S$4,(E198*(Utgifter!$E$4+Utgifter!$E$5)/12),IF(E198&gt; 0,$S$4,0))</f>
        <v>3186.2085563412443</v>
      </c>
      <c r="I198" s="27">
        <f>IF((I197*(1+Utgifter!$E$5/12)-K197)&gt;0,I197*(1+Utgifter!$E$5/12)-K197,0)</f>
        <v>725953.19123746781</v>
      </c>
      <c r="J198" s="26"/>
      <c r="K198" s="24">
        <f>IF((I198*(Utgifter!$E$4+Utgifter!$E$5)/12)&gt;$S$4,(I198*(Utgifter!$E$4+Utgifter!$E$5)/12),IF(I198&gt; 0,$S$4,0))</f>
        <v>2419.8439707915595</v>
      </c>
    </row>
    <row r="199" spans="1:11" x14ac:dyDescent="0.35">
      <c r="A199" s="47"/>
      <c r="D199" s="28">
        <f t="shared" ref="D199:D262" si="3">IF(OR(E199&gt;0, I199&gt;0),D198+1,"")</f>
        <v>195</v>
      </c>
      <c r="E199" s="27">
        <f>IF((E198*(1+Utgifter!$E$5/12)-G198)&gt;0,E198*(1+Utgifter!$E$5/12)-G198,0)</f>
        <v>954269.46262420272</v>
      </c>
      <c r="F199" s="26"/>
      <c r="G199" s="24">
        <f>IF((E199*(Utgifter!$E$4+Utgifter!$E$5)/12)&gt;$S$4,(E199*(Utgifter!$E$4+Utgifter!$E$5)/12),IF(E199&gt; 0,$S$4,0))</f>
        <v>3180.8982087473428</v>
      </c>
      <c r="I199" s="27">
        <f>IF((I198*(1+Utgifter!$E$5/12)-K198)&gt;0,I198*(1+Utgifter!$E$5/12)-K198,0)</f>
        <v>724743.26925207209</v>
      </c>
      <c r="J199" s="26"/>
      <c r="K199" s="24">
        <f>IF((I199*(Utgifter!$E$4+Utgifter!$E$5)/12)&gt;$S$4,(I199*(Utgifter!$E$4+Utgifter!$E$5)/12),IF(I199&gt; 0,$S$4,0))</f>
        <v>2415.8108975069067</v>
      </c>
    </row>
    <row r="200" spans="1:11" x14ac:dyDescent="0.35">
      <c r="A200" s="47"/>
      <c r="D200" s="28">
        <f t="shared" si="3"/>
        <v>196</v>
      </c>
      <c r="E200" s="27">
        <f>IF((E199*(1+Utgifter!$E$5/12)-G199)&gt;0,E199*(1+Utgifter!$E$5/12)-G199,0)</f>
        <v>952679.01351982902</v>
      </c>
      <c r="F200" s="26"/>
      <c r="G200" s="24">
        <f>IF((E200*(Utgifter!$E$4+Utgifter!$E$5)/12)&gt;$S$4,(E200*(Utgifter!$E$4+Utgifter!$E$5)/12),IF(E200&gt; 0,$S$4,0))</f>
        <v>3175.5967117327637</v>
      </c>
      <c r="I200" s="27">
        <f>IF((I199*(1+Utgifter!$E$5/12)-K199)&gt;0,I199*(1+Utgifter!$E$5/12)-K199,0)</f>
        <v>723535.3638033187</v>
      </c>
      <c r="J200" s="26"/>
      <c r="K200" s="24">
        <f>IF((I200*(Utgifter!$E$4+Utgifter!$E$5)/12)&gt;$S$4,(I200*(Utgifter!$E$4+Utgifter!$E$5)/12),IF(I200&gt; 0,$S$4,0))</f>
        <v>2411.7845460110625</v>
      </c>
    </row>
    <row r="201" spans="1:11" x14ac:dyDescent="0.35">
      <c r="A201" s="47"/>
      <c r="D201" s="28">
        <f t="shared" si="3"/>
        <v>197</v>
      </c>
      <c r="E201" s="27">
        <f>IF((E200*(1+Utgifter!$E$5/12)-G200)&gt;0,E200*(1+Utgifter!$E$5/12)-G200,0)</f>
        <v>951091.21516396268</v>
      </c>
      <c r="F201" s="26"/>
      <c r="G201" s="24">
        <f>IF((E201*(Utgifter!$E$4+Utgifter!$E$5)/12)&gt;$S$4,(E201*(Utgifter!$E$4+Utgifter!$E$5)/12),IF(E201&gt; 0,$S$4,0))</f>
        <v>3170.3040505465419</v>
      </c>
      <c r="I201" s="27">
        <f>IF((I200*(1+Utgifter!$E$5/12)-K200)&gt;0,I200*(1+Utgifter!$E$5/12)-K200,0)</f>
        <v>722329.47153031325</v>
      </c>
      <c r="J201" s="26"/>
      <c r="K201" s="24">
        <f>IF((I201*(Utgifter!$E$4+Utgifter!$E$5)/12)&gt;$S$4,(I201*(Utgifter!$E$4+Utgifter!$E$5)/12),IF(I201&gt; 0,$S$4,0))</f>
        <v>2407.7649051010444</v>
      </c>
    </row>
    <row r="202" spans="1:11" x14ac:dyDescent="0.35">
      <c r="A202" s="47"/>
      <c r="D202" s="28">
        <f t="shared" si="3"/>
        <v>198</v>
      </c>
      <c r="E202" s="27">
        <f>IF((E201*(1+Utgifter!$E$5/12)-G201)&gt;0,E201*(1+Utgifter!$E$5/12)-G201,0)</f>
        <v>949506.0631386895</v>
      </c>
      <c r="F202" s="26"/>
      <c r="G202" s="24">
        <f>IF((E202*(Utgifter!$E$4+Utgifter!$E$5)/12)&gt;$S$4,(E202*(Utgifter!$E$4+Utgifter!$E$5)/12),IF(E202&gt; 0,$S$4,0))</f>
        <v>3165.0202104622986</v>
      </c>
      <c r="I202" s="27">
        <f>IF((I201*(1+Utgifter!$E$5/12)-K201)&gt;0,I201*(1+Utgifter!$E$5/12)-K201,0)</f>
        <v>721125.58907776279</v>
      </c>
      <c r="J202" s="26"/>
      <c r="K202" s="24">
        <f>IF((I202*(Utgifter!$E$4+Utgifter!$E$5)/12)&gt;$S$4,(I202*(Utgifter!$E$4+Utgifter!$E$5)/12),IF(I202&gt; 0,$S$4,0))</f>
        <v>2403.7519635925428</v>
      </c>
    </row>
    <row r="203" spans="1:11" x14ac:dyDescent="0.35">
      <c r="A203" s="47"/>
      <c r="D203" s="28">
        <f t="shared" si="3"/>
        <v>199</v>
      </c>
      <c r="E203" s="27">
        <f>IF((E202*(1+Utgifter!$E$5/12)-G202)&gt;0,E202*(1+Utgifter!$E$5/12)-G202,0)</f>
        <v>947923.55303345842</v>
      </c>
      <c r="F203" s="26"/>
      <c r="G203" s="24">
        <f>IF((E203*(Utgifter!$E$4+Utgifter!$E$5)/12)&gt;$S$4,(E203*(Utgifter!$E$4+Utgifter!$E$5)/12),IF(E203&gt; 0,$S$4,0))</f>
        <v>3159.7451767781949</v>
      </c>
      <c r="I203" s="27">
        <f>IF((I202*(1+Utgifter!$E$5/12)-K202)&gt;0,I202*(1+Utgifter!$E$5/12)-K202,0)</f>
        <v>719923.71309596649</v>
      </c>
      <c r="J203" s="26"/>
      <c r="K203" s="24">
        <f>IF((I203*(Utgifter!$E$4+Utgifter!$E$5)/12)&gt;$S$4,(I203*(Utgifter!$E$4+Utgifter!$E$5)/12),IF(I203&gt; 0,$S$4,0))</f>
        <v>2399.7457103198881</v>
      </c>
    </row>
    <row r="204" spans="1:11" x14ac:dyDescent="0.35">
      <c r="A204" s="47"/>
      <c r="D204" s="28">
        <f t="shared" si="3"/>
        <v>200</v>
      </c>
      <c r="E204" s="27">
        <f>IF((E203*(1+Utgifter!$E$5/12)-G203)&gt;0,E203*(1+Utgifter!$E$5/12)-G203,0)</f>
        <v>946343.68044506933</v>
      </c>
      <c r="F204" s="26"/>
      <c r="G204" s="24">
        <f>IF((E204*(Utgifter!$E$4+Utgifter!$E$5)/12)&gt;$S$4,(E204*(Utgifter!$E$4+Utgifter!$E$5)/12),IF(E204&gt; 0,$S$4,0))</f>
        <v>3154.4789348168979</v>
      </c>
      <c r="I204" s="27">
        <f>IF((I203*(1+Utgifter!$E$5/12)-K203)&gt;0,I203*(1+Utgifter!$E$5/12)-K203,0)</f>
        <v>718723.84024080657</v>
      </c>
      <c r="J204" s="26"/>
      <c r="K204" s="24">
        <f>IF((I204*(Utgifter!$E$4+Utgifter!$E$5)/12)&gt;$S$4,(I204*(Utgifter!$E$4+Utgifter!$E$5)/12),IF(I204&gt; 0,$S$4,0))</f>
        <v>2395.7461341360217</v>
      </c>
    </row>
    <row r="205" spans="1:11" x14ac:dyDescent="0.35">
      <c r="A205" s="47"/>
      <c r="D205" s="28">
        <f t="shared" si="3"/>
        <v>201</v>
      </c>
      <c r="E205" s="27">
        <f>IF((E204*(1+Utgifter!$E$5/12)-G204)&gt;0,E204*(1+Utgifter!$E$5/12)-G204,0)</f>
        <v>944766.44097766094</v>
      </c>
      <c r="F205" s="26"/>
      <c r="G205" s="24">
        <f>IF((E205*(Utgifter!$E$4+Utgifter!$E$5)/12)&gt;$S$4,(E205*(Utgifter!$E$4+Utgifter!$E$5)/12),IF(E205&gt; 0,$S$4,0))</f>
        <v>3149.2214699255364</v>
      </c>
      <c r="I205" s="27">
        <f>IF((I204*(1+Utgifter!$E$5/12)-K204)&gt;0,I204*(1+Utgifter!$E$5/12)-K204,0)</f>
        <v>717525.96717373864</v>
      </c>
      <c r="J205" s="26"/>
      <c r="K205" s="24">
        <f>IF((I205*(Utgifter!$E$4+Utgifter!$E$5)/12)&gt;$S$4,(I205*(Utgifter!$E$4+Utgifter!$E$5)/12),IF(I205&gt; 0,$S$4,0))</f>
        <v>2391.7532239124621</v>
      </c>
    </row>
    <row r="206" spans="1:11" x14ac:dyDescent="0.35">
      <c r="A206" s="47"/>
      <c r="D206" s="28">
        <f t="shared" si="3"/>
        <v>202</v>
      </c>
      <c r="E206" s="27">
        <f>IF((E205*(1+Utgifter!$E$5/12)-G205)&gt;0,E205*(1+Utgifter!$E$5/12)-G205,0)</f>
        <v>943191.83024269831</v>
      </c>
      <c r="F206" s="26"/>
      <c r="G206" s="24">
        <f>IF((E206*(Utgifter!$E$4+Utgifter!$E$5)/12)&gt;$S$4,(E206*(Utgifter!$E$4+Utgifter!$E$5)/12),IF(E206&gt; 0,$S$4,0))</f>
        <v>3143.9727674756614</v>
      </c>
      <c r="I206" s="27">
        <f>IF((I205*(1+Utgifter!$E$5/12)-K205)&gt;0,I205*(1+Utgifter!$E$5/12)-K205,0)</f>
        <v>716330.09056178248</v>
      </c>
      <c r="J206" s="26"/>
      <c r="K206" s="24">
        <f>IF((I206*(Utgifter!$E$4+Utgifter!$E$5)/12)&gt;$S$4,(I206*(Utgifter!$E$4+Utgifter!$E$5)/12),IF(I206&gt; 0,$S$4,0))</f>
        <v>2387.7669685392752</v>
      </c>
    </row>
    <row r="207" spans="1:11" x14ac:dyDescent="0.35">
      <c r="A207" s="47"/>
      <c r="D207" s="28">
        <f t="shared" si="3"/>
        <v>203</v>
      </c>
      <c r="E207" s="27">
        <f>IF((E206*(1+Utgifter!$E$5/12)-G206)&gt;0,E206*(1+Utgifter!$E$5/12)-G206,0)</f>
        <v>941619.84385896055</v>
      </c>
      <c r="F207" s="26"/>
      <c r="G207" s="24">
        <f>IF((E207*(Utgifter!$E$4+Utgifter!$E$5)/12)&gt;$S$4,(E207*(Utgifter!$E$4+Utgifter!$E$5)/12),IF(E207&gt; 0,$S$4,0))</f>
        <v>3138.7328128632016</v>
      </c>
      <c r="I207" s="27">
        <f>IF((I206*(1+Utgifter!$E$5/12)-K206)&gt;0,I206*(1+Utgifter!$E$5/12)-K206,0)</f>
        <v>715136.20707751287</v>
      </c>
      <c r="J207" s="26"/>
      <c r="K207" s="24">
        <f>IF((I207*(Utgifter!$E$4+Utgifter!$E$5)/12)&gt;$S$4,(I207*(Utgifter!$E$4+Utgifter!$E$5)/12),IF(I207&gt; 0,$S$4,0))</f>
        <v>2383.7873569250428</v>
      </c>
    </row>
    <row r="208" spans="1:11" x14ac:dyDescent="0.35">
      <c r="A208" s="47"/>
      <c r="D208" s="28">
        <f t="shared" si="3"/>
        <v>204</v>
      </c>
      <c r="E208" s="27">
        <f>IF((E207*(1+Utgifter!$E$5/12)-G207)&gt;0,E207*(1+Utgifter!$E$5/12)-G207,0)</f>
        <v>940050.47745252901</v>
      </c>
      <c r="F208" s="26"/>
      <c r="G208" s="24">
        <f>IF((E208*(Utgifter!$E$4+Utgifter!$E$5)/12)&gt;$S$4,(E208*(Utgifter!$E$4+Utgifter!$E$5)/12),IF(E208&gt; 0,$S$4,0))</f>
        <v>3133.50159150843</v>
      </c>
      <c r="I208" s="27">
        <f>IF((I207*(1+Utgifter!$E$5/12)-K207)&gt;0,I207*(1+Utgifter!$E$5/12)-K207,0)</f>
        <v>713944.31339905038</v>
      </c>
      <c r="J208" s="26"/>
      <c r="K208" s="24">
        <f>IF((I208*(Utgifter!$E$4+Utgifter!$E$5)/12)&gt;$S$4,(I208*(Utgifter!$E$4+Utgifter!$E$5)/12),IF(I208&gt; 0,$S$4,0))</f>
        <v>2379.8143779968345</v>
      </c>
    </row>
    <row r="209" spans="1:11" x14ac:dyDescent="0.35">
      <c r="A209" s="47">
        <v>2035</v>
      </c>
      <c r="D209" s="28">
        <f t="shared" si="3"/>
        <v>205</v>
      </c>
      <c r="E209" s="27">
        <f>IF((E208*(1+Utgifter!$E$5/12)-G208)&gt;0,E208*(1+Utgifter!$E$5/12)-G208,0)</f>
        <v>938483.72665677487</v>
      </c>
      <c r="F209" s="26"/>
      <c r="G209" s="24">
        <f>IF((E209*(Utgifter!$E$4+Utgifter!$E$5)/12)&gt;$S$4,(E209*(Utgifter!$E$4+Utgifter!$E$5)/12),IF(E209&gt; 0,$S$4,0))</f>
        <v>3128.2790888559161</v>
      </c>
      <c r="I209" s="27">
        <f>IF((I208*(1+Utgifter!$E$5/12)-K208)&gt;0,I208*(1+Utgifter!$E$5/12)-K208,0)</f>
        <v>712754.40621005197</v>
      </c>
      <c r="J209" s="26"/>
      <c r="K209" s="24">
        <f>IF((I209*(Utgifter!$E$4+Utgifter!$E$5)/12)&gt;$S$4,(I209*(Utgifter!$E$4+Utgifter!$E$5)/12),IF(I209&gt; 0,$S$4,0))</f>
        <v>2375.8480207001735</v>
      </c>
    </row>
    <row r="210" spans="1:11" x14ac:dyDescent="0.35">
      <c r="A210" s="47"/>
      <c r="D210" s="28">
        <f t="shared" si="3"/>
        <v>206</v>
      </c>
      <c r="E210" s="27">
        <f>IF((E209*(1+Utgifter!$E$5/12)-G209)&gt;0,E209*(1+Utgifter!$E$5/12)-G209,0)</f>
        <v>936919.5871123469</v>
      </c>
      <c r="F210" s="26"/>
      <c r="G210" s="24">
        <f>IF((E210*(Utgifter!$E$4+Utgifter!$E$5)/12)&gt;$S$4,(E210*(Utgifter!$E$4+Utgifter!$E$5)/12),IF(E210&gt; 0,$S$4,0))</f>
        <v>3123.0652903744899</v>
      </c>
      <c r="I210" s="27">
        <f>IF((I209*(1+Utgifter!$E$5/12)-K209)&gt;0,I209*(1+Utgifter!$E$5/12)-K209,0)</f>
        <v>711566.48219970195</v>
      </c>
      <c r="J210" s="26"/>
      <c r="K210" s="24">
        <f>IF((I210*(Utgifter!$E$4+Utgifter!$E$5)/12)&gt;$S$4,(I210*(Utgifter!$E$4+Utgifter!$E$5)/12),IF(I210&gt; 0,$S$4,0))</f>
        <v>2371.8882739990063</v>
      </c>
    </row>
    <row r="211" spans="1:11" x14ac:dyDescent="0.35">
      <c r="A211" s="47"/>
      <c r="D211" s="28">
        <f t="shared" si="3"/>
        <v>207</v>
      </c>
      <c r="E211" s="27">
        <f>IF((E210*(1+Utgifter!$E$5/12)-G210)&gt;0,E210*(1+Utgifter!$E$5/12)-G210,0)</f>
        <v>935358.05446715967</v>
      </c>
      <c r="F211" s="26"/>
      <c r="G211" s="24">
        <f>IF((E211*(Utgifter!$E$4+Utgifter!$E$5)/12)&gt;$S$4,(E211*(Utgifter!$E$4+Utgifter!$E$5)/12),IF(E211&gt; 0,$S$4,0))</f>
        <v>3117.8601815571988</v>
      </c>
      <c r="I211" s="27">
        <f>IF((I210*(1+Utgifter!$E$5/12)-K210)&gt;0,I210*(1+Utgifter!$E$5/12)-K210,0)</f>
        <v>710380.53806270252</v>
      </c>
      <c r="J211" s="26"/>
      <c r="K211" s="24">
        <f>IF((I211*(Utgifter!$E$4+Utgifter!$E$5)/12)&gt;$S$4,(I211*(Utgifter!$E$4+Utgifter!$E$5)/12),IF(I211&gt; 0,$S$4,0))</f>
        <v>2367.935126875675</v>
      </c>
    </row>
    <row r="212" spans="1:11" x14ac:dyDescent="0.35">
      <c r="A212" s="47"/>
      <c r="D212" s="28">
        <f t="shared" si="3"/>
        <v>208</v>
      </c>
      <c r="E212" s="27">
        <f>IF((E211*(1+Utgifter!$E$5/12)-G211)&gt;0,E211*(1+Utgifter!$E$5/12)-G211,0)</f>
        <v>933799.12437638105</v>
      </c>
      <c r="F212" s="26"/>
      <c r="G212" s="24">
        <f>IF((E212*(Utgifter!$E$4+Utgifter!$E$5)/12)&gt;$S$4,(E212*(Utgifter!$E$4+Utgifter!$E$5)/12),IF(E212&gt; 0,$S$4,0))</f>
        <v>3112.66374792127</v>
      </c>
      <c r="I212" s="27">
        <f>IF((I211*(1+Utgifter!$E$5/12)-K211)&gt;0,I211*(1+Utgifter!$E$5/12)-K211,0)</f>
        <v>709196.57049926475</v>
      </c>
      <c r="J212" s="26"/>
      <c r="K212" s="24">
        <f>IF((I212*(Utgifter!$E$4+Utgifter!$E$5)/12)&gt;$S$4,(I212*(Utgifter!$E$4+Utgifter!$E$5)/12),IF(I212&gt; 0,$S$4,0))</f>
        <v>2363.9885683308826</v>
      </c>
    </row>
    <row r="213" spans="1:11" x14ac:dyDescent="0.35">
      <c r="A213" s="47"/>
      <c r="D213" s="28">
        <f t="shared" si="3"/>
        <v>209</v>
      </c>
      <c r="E213" s="27">
        <f>IF((E212*(1+Utgifter!$E$5/12)-G212)&gt;0,E212*(1+Utgifter!$E$5/12)-G212,0)</f>
        <v>932242.79250242049</v>
      </c>
      <c r="F213" s="26"/>
      <c r="G213" s="24">
        <f>IF((E213*(Utgifter!$E$4+Utgifter!$E$5)/12)&gt;$S$4,(E213*(Utgifter!$E$4+Utgifter!$E$5)/12),IF(E213&gt; 0,$S$4,0))</f>
        <v>3107.4759750080684</v>
      </c>
      <c r="I213" s="27">
        <f>IF((I212*(1+Utgifter!$E$5/12)-K212)&gt;0,I212*(1+Utgifter!$E$5/12)-K212,0)</f>
        <v>708014.57621509931</v>
      </c>
      <c r="J213" s="26"/>
      <c r="K213" s="24">
        <f>IF((I213*(Utgifter!$E$4+Utgifter!$E$5)/12)&gt;$S$4,(I213*(Utgifter!$E$4+Utgifter!$E$5)/12),IF(I213&gt; 0,$S$4,0))</f>
        <v>2360.0485873836647</v>
      </c>
    </row>
    <row r="214" spans="1:11" x14ac:dyDescent="0.35">
      <c r="A214" s="47"/>
      <c r="D214" s="28">
        <f t="shared" si="3"/>
        <v>210</v>
      </c>
      <c r="E214" s="27">
        <f>IF((E213*(1+Utgifter!$E$5/12)-G213)&gt;0,E213*(1+Utgifter!$E$5/12)-G213,0)</f>
        <v>930689.0545149165</v>
      </c>
      <c r="F214" s="26"/>
      <c r="G214" s="24">
        <f>IF((E214*(Utgifter!$E$4+Utgifter!$E$5)/12)&gt;$S$4,(E214*(Utgifter!$E$4+Utgifter!$E$5)/12),IF(E214&gt; 0,$S$4,0))</f>
        <v>3102.296848383055</v>
      </c>
      <c r="I214" s="27">
        <f>IF((I213*(1+Utgifter!$E$5/12)-K213)&gt;0,I213*(1+Utgifter!$E$5/12)-K213,0)</f>
        <v>706834.55192140746</v>
      </c>
      <c r="J214" s="26"/>
      <c r="K214" s="24">
        <f>IF((I214*(Utgifter!$E$4+Utgifter!$E$5)/12)&gt;$S$4,(I214*(Utgifter!$E$4+Utgifter!$E$5)/12),IF(I214&gt; 0,$S$4,0))</f>
        <v>2356.1151730713582</v>
      </c>
    </row>
    <row r="215" spans="1:11" x14ac:dyDescent="0.35">
      <c r="A215" s="47"/>
      <c r="D215" s="28">
        <f t="shared" si="3"/>
        <v>211</v>
      </c>
      <c r="E215" s="27">
        <f>IF((E214*(1+Utgifter!$E$5/12)-G214)&gt;0,E214*(1+Utgifter!$E$5/12)-G214,0)</f>
        <v>929137.90609072498</v>
      </c>
      <c r="F215" s="26"/>
      <c r="G215" s="24">
        <f>IF((E215*(Utgifter!$E$4+Utgifter!$E$5)/12)&gt;$S$4,(E215*(Utgifter!$E$4+Utgifter!$E$5)/12),IF(E215&gt; 0,$S$4,0))</f>
        <v>3097.1263536357496</v>
      </c>
      <c r="I215" s="27">
        <f>IF((I214*(1+Utgifter!$E$5/12)-K214)&gt;0,I214*(1+Utgifter!$E$5/12)-K214,0)</f>
        <v>705656.49433487176</v>
      </c>
      <c r="J215" s="26"/>
      <c r="K215" s="24">
        <f>IF((I215*(Utgifter!$E$4+Utgifter!$E$5)/12)&gt;$S$4,(I215*(Utgifter!$E$4+Utgifter!$E$5)/12),IF(I215&gt; 0,$S$4,0))</f>
        <v>2352.1883144495728</v>
      </c>
    </row>
    <row r="216" spans="1:11" x14ac:dyDescent="0.35">
      <c r="A216" s="47"/>
      <c r="D216" s="28">
        <f t="shared" si="3"/>
        <v>212</v>
      </c>
      <c r="E216" s="27">
        <f>IF((E215*(1+Utgifter!$E$5/12)-G215)&gt;0,E215*(1+Utgifter!$E$5/12)-G215,0)</f>
        <v>927589.34291390714</v>
      </c>
      <c r="F216" s="26"/>
      <c r="G216" s="24">
        <f>IF((E216*(Utgifter!$E$4+Utgifter!$E$5)/12)&gt;$S$4,(E216*(Utgifter!$E$4+Utgifter!$E$5)/12),IF(E216&gt; 0,$S$4,0))</f>
        <v>3091.964476379691</v>
      </c>
      <c r="I216" s="27">
        <f>IF((I215*(1+Utgifter!$E$5/12)-K215)&gt;0,I215*(1+Utgifter!$E$5/12)-K215,0)</f>
        <v>704480.40017764701</v>
      </c>
      <c r="J216" s="26"/>
      <c r="K216" s="24">
        <f>IF((I216*(Utgifter!$E$4+Utgifter!$E$5)/12)&gt;$S$4,(I216*(Utgifter!$E$4+Utgifter!$E$5)/12),IF(I216&gt; 0,$S$4,0))</f>
        <v>2348.268000592157</v>
      </c>
    </row>
    <row r="217" spans="1:11" x14ac:dyDescent="0.35">
      <c r="A217" s="47"/>
      <c r="D217" s="28">
        <f t="shared" si="3"/>
        <v>213</v>
      </c>
      <c r="E217" s="27">
        <f>IF((E216*(1+Utgifter!$E$5/12)-G216)&gt;0,E216*(1+Utgifter!$E$5/12)-G216,0)</f>
        <v>926043.36067571735</v>
      </c>
      <c r="F217" s="26"/>
      <c r="G217" s="24">
        <f>IF((E217*(Utgifter!$E$4+Utgifter!$E$5)/12)&gt;$S$4,(E217*(Utgifter!$E$4+Utgifter!$E$5)/12),IF(E217&gt; 0,$S$4,0))</f>
        <v>3086.811202252391</v>
      </c>
      <c r="I217" s="27">
        <f>IF((I216*(1+Utgifter!$E$5/12)-K216)&gt;0,I216*(1+Utgifter!$E$5/12)-K216,0)</f>
        <v>703306.266177351</v>
      </c>
      <c r="J217" s="26"/>
      <c r="K217" s="24">
        <f>IF((I217*(Utgifter!$E$4+Utgifter!$E$5)/12)&gt;$S$4,(I217*(Utgifter!$E$4+Utgifter!$E$5)/12),IF(I217&gt; 0,$S$4,0))</f>
        <v>2344.3542205911704</v>
      </c>
    </row>
    <row r="218" spans="1:11" x14ac:dyDescent="0.35">
      <c r="A218" s="47"/>
      <c r="D218" s="28">
        <f t="shared" si="3"/>
        <v>214</v>
      </c>
      <c r="E218" s="27">
        <f>IF((E217*(1+Utgifter!$E$5/12)-G217)&gt;0,E217*(1+Utgifter!$E$5/12)-G217,0)</f>
        <v>924499.95507459121</v>
      </c>
      <c r="F218" s="26"/>
      <c r="G218" s="24">
        <f>IF((E218*(Utgifter!$E$4+Utgifter!$E$5)/12)&gt;$S$4,(E218*(Utgifter!$E$4+Utgifter!$E$5)/12),IF(E218&gt; 0,$S$4,0))</f>
        <v>3081.6665169153039</v>
      </c>
      <c r="I218" s="27">
        <f>IF((I217*(1+Utgifter!$E$5/12)-K217)&gt;0,I217*(1+Utgifter!$E$5/12)-K217,0)</f>
        <v>702134.08906705549</v>
      </c>
      <c r="J218" s="26"/>
      <c r="K218" s="24">
        <f>IF((I218*(Utgifter!$E$4+Utgifter!$E$5)/12)&gt;$S$4,(I218*(Utgifter!$E$4+Utgifter!$E$5)/12),IF(I218&gt; 0,$S$4,0))</f>
        <v>2340.4469635568516</v>
      </c>
    </row>
    <row r="219" spans="1:11" x14ac:dyDescent="0.35">
      <c r="A219" s="47"/>
      <c r="D219" s="28">
        <f t="shared" si="3"/>
        <v>215</v>
      </c>
      <c r="E219" s="27">
        <f>IF((E218*(1+Utgifter!$E$5/12)-G218)&gt;0,E218*(1+Utgifter!$E$5/12)-G218,0)</f>
        <v>922959.12181613361</v>
      </c>
      <c r="F219" s="26"/>
      <c r="G219" s="24">
        <f>IF((E219*(Utgifter!$E$4+Utgifter!$E$5)/12)&gt;$S$4,(E219*(Utgifter!$E$4+Utgifter!$E$5)/12),IF(E219&gt; 0,$S$4,0))</f>
        <v>3076.5304060537787</v>
      </c>
      <c r="I219" s="27">
        <f>IF((I218*(1+Utgifter!$E$5/12)-K218)&gt;0,I218*(1+Utgifter!$E$5/12)-K218,0)</f>
        <v>700963.86558527709</v>
      </c>
      <c r="J219" s="26"/>
      <c r="K219" s="24">
        <f>IF((I219*(Utgifter!$E$4+Utgifter!$E$5)/12)&gt;$S$4,(I219*(Utgifter!$E$4+Utgifter!$E$5)/12),IF(I219&gt; 0,$S$4,0))</f>
        <v>2336.5462186175905</v>
      </c>
    </row>
    <row r="220" spans="1:11" x14ac:dyDescent="0.35">
      <c r="A220" s="47"/>
      <c r="D220" s="28">
        <f t="shared" si="3"/>
        <v>216</v>
      </c>
      <c r="E220" s="27">
        <f>IF((E219*(1+Utgifter!$E$5/12)-G219)&gt;0,E219*(1+Utgifter!$E$5/12)-G219,0)</f>
        <v>921420.85661310679</v>
      </c>
      <c r="F220" s="26"/>
      <c r="G220" s="24">
        <f>IF((E220*(Utgifter!$E$4+Utgifter!$E$5)/12)&gt;$S$4,(E220*(Utgifter!$E$4+Utgifter!$E$5)/12),IF(E220&gt; 0,$S$4,0))</f>
        <v>3071.4028553770227</v>
      </c>
      <c r="I220" s="27">
        <f>IF((I219*(1+Utgifter!$E$5/12)-K219)&gt;0,I219*(1+Utgifter!$E$5/12)-K219,0)</f>
        <v>699795.5924759683</v>
      </c>
      <c r="J220" s="26"/>
      <c r="K220" s="24">
        <f>IF((I220*(Utgifter!$E$4+Utgifter!$E$5)/12)&gt;$S$4,(I220*(Utgifter!$E$4+Utgifter!$E$5)/12),IF(I220&gt; 0,$S$4,0))</f>
        <v>2332.6519749198947</v>
      </c>
    </row>
    <row r="221" spans="1:11" x14ac:dyDescent="0.35">
      <c r="A221" s="47">
        <v>2036</v>
      </c>
      <c r="D221" s="28">
        <f t="shared" si="3"/>
        <v>217</v>
      </c>
      <c r="E221" s="27">
        <f>IF((E220*(1+Utgifter!$E$5/12)-G220)&gt;0,E220*(1+Utgifter!$E$5/12)-G220,0)</f>
        <v>919885.15518541832</v>
      </c>
      <c r="F221" s="26"/>
      <c r="G221" s="24">
        <f>IF((E221*(Utgifter!$E$4+Utgifter!$E$5)/12)&gt;$S$4,(E221*(Utgifter!$E$4+Utgifter!$E$5)/12),IF(E221&gt; 0,$S$4,0))</f>
        <v>3066.283850618061</v>
      </c>
      <c r="I221" s="27">
        <f>IF((I220*(1+Utgifter!$E$5/12)-K220)&gt;0,I220*(1+Utgifter!$E$5/12)-K220,0)</f>
        <v>698629.26648850832</v>
      </c>
      <c r="J221" s="26"/>
      <c r="K221" s="24">
        <f>IF((I221*(Utgifter!$E$4+Utgifter!$E$5)/12)&gt;$S$4,(I221*(Utgifter!$E$4+Utgifter!$E$5)/12),IF(I221&gt; 0,$S$4,0))</f>
        <v>2328.7642216283612</v>
      </c>
    </row>
    <row r="222" spans="1:11" x14ac:dyDescent="0.35">
      <c r="A222" s="47"/>
      <c r="D222" s="28">
        <f t="shared" si="3"/>
        <v>218</v>
      </c>
      <c r="E222" s="27">
        <f>IF((E221*(1+Utgifter!$E$5/12)-G221)&gt;0,E221*(1+Utgifter!$E$5/12)-G221,0)</f>
        <v>918352.01326010935</v>
      </c>
      <c r="F222" s="26"/>
      <c r="G222" s="24">
        <f>IF((E222*(Utgifter!$E$4+Utgifter!$E$5)/12)&gt;$S$4,(E222*(Utgifter!$E$4+Utgifter!$E$5)/12),IF(E222&gt; 0,$S$4,0))</f>
        <v>3061.1733775336979</v>
      </c>
      <c r="I222" s="27">
        <f>IF((I221*(1+Utgifter!$E$5/12)-K221)&gt;0,I221*(1+Utgifter!$E$5/12)-K221,0)</f>
        <v>697464.88437769422</v>
      </c>
      <c r="J222" s="26"/>
      <c r="K222" s="24">
        <f>IF((I222*(Utgifter!$E$4+Utgifter!$E$5)/12)&gt;$S$4,(I222*(Utgifter!$E$4+Utgifter!$E$5)/12),IF(I222&gt; 0,$S$4,0))</f>
        <v>2324.8829479256474</v>
      </c>
    </row>
    <row r="223" spans="1:11" x14ac:dyDescent="0.35">
      <c r="A223" s="47"/>
      <c r="D223" s="28">
        <f t="shared" si="3"/>
        <v>219</v>
      </c>
      <c r="E223" s="27">
        <f>IF((E222*(1+Utgifter!$E$5/12)-G222)&gt;0,E222*(1+Utgifter!$E$5/12)-G222,0)</f>
        <v>916821.42657134251</v>
      </c>
      <c r="F223" s="26"/>
      <c r="G223" s="24">
        <f>IF((E223*(Utgifter!$E$4+Utgifter!$E$5)/12)&gt;$S$4,(E223*(Utgifter!$E$4+Utgifter!$E$5)/12),IF(E223&gt; 0,$S$4,0))</f>
        <v>3056.0714219044748</v>
      </c>
      <c r="I223" s="27">
        <f>IF((I222*(1+Utgifter!$E$5/12)-K222)&gt;0,I222*(1+Utgifter!$E$5/12)-K222,0)</f>
        <v>696302.44290373148</v>
      </c>
      <c r="J223" s="26"/>
      <c r="K223" s="24">
        <f>IF((I223*(Utgifter!$E$4+Utgifter!$E$5)/12)&gt;$S$4,(I223*(Utgifter!$E$4+Utgifter!$E$5)/12),IF(I223&gt; 0,$S$4,0))</f>
        <v>2321.0081430124383</v>
      </c>
    </row>
    <row r="224" spans="1:11" x14ac:dyDescent="0.35">
      <c r="A224" s="47"/>
      <c r="D224" s="28">
        <f t="shared" si="3"/>
        <v>220</v>
      </c>
      <c r="E224" s="27">
        <f>IF((E223*(1+Utgifter!$E$5/12)-G223)&gt;0,E223*(1+Utgifter!$E$5/12)-G223,0)</f>
        <v>915293.39086039027</v>
      </c>
      <c r="F224" s="26"/>
      <c r="G224" s="24">
        <f>IF((E224*(Utgifter!$E$4+Utgifter!$E$5)/12)&gt;$S$4,(E224*(Utgifter!$E$4+Utgifter!$E$5)/12),IF(E224&gt; 0,$S$4,0))</f>
        <v>3050.9779695346347</v>
      </c>
      <c r="I224" s="27">
        <f>IF((I223*(1+Utgifter!$E$5/12)-K223)&gt;0,I223*(1+Utgifter!$E$5/12)-K223,0)</f>
        <v>695141.93883222528</v>
      </c>
      <c r="J224" s="26"/>
      <c r="K224" s="24">
        <f>IF((I224*(Utgifter!$E$4+Utgifter!$E$5)/12)&gt;$S$4,(I224*(Utgifter!$E$4+Utgifter!$E$5)/12),IF(I224&gt; 0,$S$4,0))</f>
        <v>2317.1397961074176</v>
      </c>
    </row>
    <row r="225" spans="1:11" x14ac:dyDescent="0.35">
      <c r="A225" s="47"/>
      <c r="D225" s="28">
        <f t="shared" si="3"/>
        <v>221</v>
      </c>
      <c r="E225" s="27">
        <f>IF((E224*(1+Utgifter!$E$5/12)-G224)&gt;0,E224*(1+Utgifter!$E$5/12)-G224,0)</f>
        <v>913767.90187562304</v>
      </c>
      <c r="F225" s="26"/>
      <c r="G225" s="24">
        <f>IF((E225*(Utgifter!$E$4+Utgifter!$E$5)/12)&gt;$S$4,(E225*(Utgifter!$E$4+Utgifter!$E$5)/12),IF(E225&gt; 0,$S$4,0))</f>
        <v>3045.8930062520772</v>
      </c>
      <c r="I225" s="27">
        <f>IF((I224*(1+Utgifter!$E$5/12)-K224)&gt;0,I224*(1+Utgifter!$E$5/12)-K224,0)</f>
        <v>693983.36893417162</v>
      </c>
      <c r="J225" s="26"/>
      <c r="K225" s="24">
        <f>IF((I225*(Utgifter!$E$4+Utgifter!$E$5)/12)&gt;$S$4,(I225*(Utgifter!$E$4+Utgifter!$E$5)/12),IF(I225&gt; 0,$S$4,0))</f>
        <v>2313.2778964472386</v>
      </c>
    </row>
    <row r="226" spans="1:11" x14ac:dyDescent="0.35">
      <c r="A226" s="47"/>
      <c r="D226" s="28">
        <f t="shared" si="3"/>
        <v>222</v>
      </c>
      <c r="E226" s="27">
        <f>IF((E225*(1+Utgifter!$E$5/12)-G225)&gt;0,E225*(1+Utgifter!$E$5/12)-G225,0)</f>
        <v>912244.95537249697</v>
      </c>
      <c r="F226" s="26"/>
      <c r="G226" s="24">
        <f>IF((E226*(Utgifter!$E$4+Utgifter!$E$5)/12)&gt;$S$4,(E226*(Utgifter!$E$4+Utgifter!$E$5)/12),IF(E226&gt; 0,$S$4,0))</f>
        <v>3040.816517908323</v>
      </c>
      <c r="I226" s="27">
        <f>IF((I225*(1+Utgifter!$E$5/12)-K225)&gt;0,I225*(1+Utgifter!$E$5/12)-K225,0)</f>
        <v>692826.72998594807</v>
      </c>
      <c r="J226" s="26"/>
      <c r="K226" s="24">
        <f>IF((I226*(Utgifter!$E$4+Utgifter!$E$5)/12)&gt;$S$4,(I226*(Utgifter!$E$4+Utgifter!$E$5)/12),IF(I226&gt; 0,$S$4,0))</f>
        <v>2309.4224332864937</v>
      </c>
    </row>
    <row r="227" spans="1:11" x14ac:dyDescent="0.35">
      <c r="A227" s="47"/>
      <c r="D227" s="28">
        <f t="shared" si="3"/>
        <v>223</v>
      </c>
      <c r="E227" s="27">
        <f>IF((E226*(1+Utgifter!$E$5/12)-G226)&gt;0,E226*(1+Utgifter!$E$5/12)-G226,0)</f>
        <v>910724.54711354279</v>
      </c>
      <c r="F227" s="26"/>
      <c r="G227" s="24">
        <f>IF((E227*(Utgifter!$E$4+Utgifter!$E$5)/12)&gt;$S$4,(E227*(Utgifter!$E$4+Utgifter!$E$5)/12),IF(E227&gt; 0,$S$4,0))</f>
        <v>3035.7484903784757</v>
      </c>
      <c r="I227" s="27">
        <f>IF((I226*(1+Utgifter!$E$5/12)-K226)&gt;0,I226*(1+Utgifter!$E$5/12)-K226,0)</f>
        <v>691672.01876930485</v>
      </c>
      <c r="J227" s="26"/>
      <c r="K227" s="24">
        <f>IF((I227*(Utgifter!$E$4+Utgifter!$E$5)/12)&gt;$S$4,(I227*(Utgifter!$E$4+Utgifter!$E$5)/12),IF(I227&gt; 0,$S$4,0))</f>
        <v>2305.573395897683</v>
      </c>
    </row>
    <row r="228" spans="1:11" x14ac:dyDescent="0.35">
      <c r="A228" s="47"/>
      <c r="D228" s="28">
        <f t="shared" si="3"/>
        <v>224</v>
      </c>
      <c r="E228" s="27">
        <f>IF((E227*(1+Utgifter!$E$5/12)-G227)&gt;0,E227*(1+Utgifter!$E$5/12)-G227,0)</f>
        <v>909206.67286835355</v>
      </c>
      <c r="F228" s="26"/>
      <c r="G228" s="24">
        <f>IF((E228*(Utgifter!$E$4+Utgifter!$E$5)/12)&gt;$S$4,(E228*(Utgifter!$E$4+Utgifter!$E$5)/12),IF(E228&gt; 0,$S$4,0))</f>
        <v>3030.6889095611787</v>
      </c>
      <c r="I228" s="27">
        <f>IF((I227*(1+Utgifter!$E$5/12)-K227)&gt;0,I227*(1+Utgifter!$E$5/12)-K227,0)</f>
        <v>690519.23207135603</v>
      </c>
      <c r="J228" s="26"/>
      <c r="K228" s="24">
        <f>IF((I228*(Utgifter!$E$4+Utgifter!$E$5)/12)&gt;$S$4,(I228*(Utgifter!$E$4+Utgifter!$E$5)/12),IF(I228&gt; 0,$S$4,0))</f>
        <v>2301.730773571187</v>
      </c>
    </row>
    <row r="229" spans="1:11" x14ac:dyDescent="0.35">
      <c r="A229" s="47"/>
      <c r="D229" s="28">
        <f t="shared" si="3"/>
        <v>225</v>
      </c>
      <c r="E229" s="27">
        <f>IF((E228*(1+Utgifter!$E$5/12)-G228)&gt;0,E228*(1+Utgifter!$E$5/12)-G228,0)</f>
        <v>907691.32841357298</v>
      </c>
      <c r="F229" s="26"/>
      <c r="G229" s="24">
        <f>IF((E229*(Utgifter!$E$4+Utgifter!$E$5)/12)&gt;$S$4,(E229*(Utgifter!$E$4+Utgifter!$E$5)/12),IF(E229&gt; 0,$S$4,0))</f>
        <v>3025.6377613785767</v>
      </c>
      <c r="I229" s="27">
        <f>IF((I228*(1+Utgifter!$E$5/12)-K228)&gt;0,I228*(1+Utgifter!$E$5/12)-K228,0)</f>
        <v>689368.36668457044</v>
      </c>
      <c r="J229" s="26"/>
      <c r="K229" s="24">
        <f>IF((I229*(Utgifter!$E$4+Utgifter!$E$5)/12)&gt;$S$4,(I229*(Utgifter!$E$4+Utgifter!$E$5)/12),IF(I229&gt; 0,$S$4,0))</f>
        <v>2297.8945556152348</v>
      </c>
    </row>
    <row r="230" spans="1:11" x14ac:dyDescent="0.35">
      <c r="A230" s="47"/>
      <c r="D230" s="28">
        <f t="shared" si="3"/>
        <v>226</v>
      </c>
      <c r="E230" s="27">
        <f>IF((E229*(1+Utgifter!$E$5/12)-G229)&gt;0,E229*(1+Utgifter!$E$5/12)-G229,0)</f>
        <v>906178.50953288376</v>
      </c>
      <c r="F230" s="26"/>
      <c r="G230" s="24">
        <f>IF((E230*(Utgifter!$E$4+Utgifter!$E$5)/12)&gt;$S$4,(E230*(Utgifter!$E$4+Utgifter!$E$5)/12),IF(E230&gt; 0,$S$4,0))</f>
        <v>3020.5950317762795</v>
      </c>
      <c r="I230" s="27">
        <f>IF((I229*(1+Utgifter!$E$5/12)-K229)&gt;0,I229*(1+Utgifter!$E$5/12)-K229,0)</f>
        <v>688219.41940676281</v>
      </c>
      <c r="J230" s="26"/>
      <c r="K230" s="24">
        <f>IF((I230*(Utgifter!$E$4+Utgifter!$E$5)/12)&gt;$S$4,(I230*(Utgifter!$E$4+Utgifter!$E$5)/12),IF(I230&gt; 0,$S$4,0))</f>
        <v>2294.0647313558761</v>
      </c>
    </row>
    <row r="231" spans="1:11" x14ac:dyDescent="0.35">
      <c r="A231" s="47"/>
      <c r="D231" s="28">
        <f t="shared" si="3"/>
        <v>227</v>
      </c>
      <c r="E231" s="27">
        <f>IF((E230*(1+Utgifter!$E$5/12)-G230)&gt;0,E230*(1+Utgifter!$E$5/12)-G230,0)</f>
        <v>904668.21201699565</v>
      </c>
      <c r="F231" s="26"/>
      <c r="G231" s="24">
        <f>IF((E231*(Utgifter!$E$4+Utgifter!$E$5)/12)&gt;$S$4,(E231*(Utgifter!$E$4+Utgifter!$E$5)/12),IF(E231&gt; 0,$S$4,0))</f>
        <v>3015.5607067233191</v>
      </c>
      <c r="I231" s="27">
        <f>IF((I230*(1+Utgifter!$E$5/12)-K230)&gt;0,I230*(1+Utgifter!$E$5/12)-K230,0)</f>
        <v>687072.38704108493</v>
      </c>
      <c r="J231" s="26"/>
      <c r="K231" s="24">
        <f>IF((I231*(Utgifter!$E$4+Utgifter!$E$5)/12)&gt;$S$4,(I231*(Utgifter!$E$4+Utgifter!$E$5)/12),IF(I231&gt; 0,$S$4,0))</f>
        <v>2290.2412901369498</v>
      </c>
    </row>
    <row r="232" spans="1:11" x14ac:dyDescent="0.35">
      <c r="A232" s="47"/>
      <c r="D232" s="28">
        <f t="shared" si="3"/>
        <v>228</v>
      </c>
      <c r="E232" s="27">
        <f>IF((E231*(1+Utgifter!$E$5/12)-G231)&gt;0,E231*(1+Utgifter!$E$5/12)-G231,0)</f>
        <v>903160.43166363402</v>
      </c>
      <c r="F232" s="26"/>
      <c r="G232" s="24">
        <f>IF((E232*(Utgifter!$E$4+Utgifter!$E$5)/12)&gt;$S$4,(E232*(Utgifter!$E$4+Utgifter!$E$5)/12),IF(E232&gt; 0,$S$4,0))</f>
        <v>3010.5347722121132</v>
      </c>
      <c r="I232" s="27">
        <f>IF((I231*(1+Utgifter!$E$5/12)-K231)&gt;0,I231*(1+Utgifter!$E$5/12)-K231,0)</f>
        <v>685927.26639601646</v>
      </c>
      <c r="J232" s="26"/>
      <c r="K232" s="24">
        <f>IF((I232*(Utgifter!$E$4+Utgifter!$E$5)/12)&gt;$S$4,(I232*(Utgifter!$E$4+Utgifter!$E$5)/12),IF(I232&gt; 0,$S$4,0))</f>
        <v>2286.424221320055</v>
      </c>
    </row>
    <row r="233" spans="1:11" x14ac:dyDescent="0.35">
      <c r="A233" s="47">
        <v>2037</v>
      </c>
      <c r="D233" s="28">
        <f t="shared" si="3"/>
        <v>229</v>
      </c>
      <c r="E233" s="27">
        <f>IF((E232*(1+Utgifter!$E$5/12)-G232)&gt;0,E232*(1+Utgifter!$E$5/12)-G232,0)</f>
        <v>901655.16427752795</v>
      </c>
      <c r="F233" s="26"/>
      <c r="G233" s="24">
        <f>IF((E233*(Utgifter!$E$4+Utgifter!$E$5)/12)&gt;$S$4,(E233*(Utgifter!$E$4+Utgifter!$E$5)/12),IF(E233&gt; 0,$S$4,0))</f>
        <v>3005.5172142584265</v>
      </c>
      <c r="I233" s="27">
        <f>IF((I232*(1+Utgifter!$E$5/12)-K232)&gt;0,I232*(1+Utgifter!$E$5/12)-K232,0)</f>
        <v>684784.05428535643</v>
      </c>
      <c r="J233" s="26"/>
      <c r="K233" s="24">
        <f>IF((I233*(Utgifter!$E$4+Utgifter!$E$5)/12)&gt;$S$4,(I233*(Utgifter!$E$4+Utgifter!$E$5)/12),IF(I233&gt; 0,$S$4,0))</f>
        <v>2282.6135142845214</v>
      </c>
    </row>
    <row r="234" spans="1:11" x14ac:dyDescent="0.35">
      <c r="A234" s="47"/>
      <c r="D234" s="28">
        <f t="shared" si="3"/>
        <v>230</v>
      </c>
      <c r="E234" s="27">
        <f>IF((E233*(1+Utgifter!$E$5/12)-G233)&gt;0,E233*(1+Utgifter!$E$5/12)-G233,0)</f>
        <v>900152.40567039873</v>
      </c>
      <c r="F234" s="26"/>
      <c r="G234" s="24">
        <f>IF((E234*(Utgifter!$E$4+Utgifter!$E$5)/12)&gt;$S$4,(E234*(Utgifter!$E$4+Utgifter!$E$5)/12),IF(E234&gt; 0,$S$4,0))</f>
        <v>3000.5080189013293</v>
      </c>
      <c r="I234" s="27">
        <f>IF((I233*(1+Utgifter!$E$5/12)-K233)&gt;0,I233*(1+Utgifter!$E$5/12)-K233,0)</f>
        <v>683642.74752821424</v>
      </c>
      <c r="J234" s="26"/>
      <c r="K234" s="24">
        <f>IF((I234*(Utgifter!$E$4+Utgifter!$E$5)/12)&gt;$S$4,(I234*(Utgifter!$E$4+Utgifter!$E$5)/12),IF(I234&gt; 0,$S$4,0))</f>
        <v>2278.8091584273811</v>
      </c>
    </row>
    <row r="235" spans="1:11" x14ac:dyDescent="0.35">
      <c r="A235" s="47"/>
      <c r="D235" s="28">
        <f t="shared" si="3"/>
        <v>231</v>
      </c>
      <c r="E235" s="27">
        <f>IF((E234*(1+Utgifter!$E$5/12)-G234)&gt;0,E234*(1+Utgifter!$E$5/12)-G234,0)</f>
        <v>898652.15166094806</v>
      </c>
      <c r="F235" s="26"/>
      <c r="G235" s="24">
        <f>IF((E235*(Utgifter!$E$4+Utgifter!$E$5)/12)&gt;$S$4,(E235*(Utgifter!$E$4+Utgifter!$E$5)/12),IF(E235&gt; 0,$S$4,0))</f>
        <v>2995.5071722031603</v>
      </c>
      <c r="I235" s="27">
        <f>IF((I234*(1+Utgifter!$E$5/12)-K234)&gt;0,I234*(1+Utgifter!$E$5/12)-K234,0)</f>
        <v>682503.34294900054</v>
      </c>
      <c r="J235" s="26"/>
      <c r="K235" s="24">
        <f>IF((I235*(Utgifter!$E$4+Utgifter!$E$5)/12)&gt;$S$4,(I235*(Utgifter!$E$4+Utgifter!$E$5)/12),IF(I235&gt; 0,$S$4,0))</f>
        <v>2275.0111431633354</v>
      </c>
    </row>
    <row r="236" spans="1:11" x14ac:dyDescent="0.35">
      <c r="A236" s="47"/>
      <c r="D236" s="28">
        <f t="shared" si="3"/>
        <v>232</v>
      </c>
      <c r="E236" s="27">
        <f>IF((E235*(1+Utgifter!$E$5/12)-G235)&gt;0,E235*(1+Utgifter!$E$5/12)-G235,0)</f>
        <v>897154.39807484648</v>
      </c>
      <c r="F236" s="26"/>
      <c r="G236" s="24">
        <f>IF((E236*(Utgifter!$E$4+Utgifter!$E$5)/12)&gt;$S$4,(E236*(Utgifter!$E$4+Utgifter!$E$5)/12),IF(E236&gt; 0,$S$4,0))</f>
        <v>2990.5146602494883</v>
      </c>
      <c r="I236" s="27">
        <f>IF((I235*(1+Utgifter!$E$5/12)-K235)&gt;0,I235*(1+Utgifter!$E$5/12)-K235,0)</f>
        <v>681365.83737741888</v>
      </c>
      <c r="J236" s="26"/>
      <c r="K236" s="24">
        <f>IF((I236*(Utgifter!$E$4+Utgifter!$E$5)/12)&gt;$S$4,(I236*(Utgifter!$E$4+Utgifter!$E$5)/12),IF(I236&gt; 0,$S$4,0))</f>
        <v>2271.2194579247298</v>
      </c>
    </row>
    <row r="237" spans="1:11" x14ac:dyDescent="0.35">
      <c r="A237" s="47"/>
      <c r="D237" s="28">
        <f t="shared" si="3"/>
        <v>233</v>
      </c>
      <c r="E237" s="27">
        <f>IF((E236*(1+Utgifter!$E$5/12)-G236)&gt;0,E236*(1+Utgifter!$E$5/12)-G236,0)</f>
        <v>895659.14074472175</v>
      </c>
      <c r="F237" s="26"/>
      <c r="G237" s="24">
        <f>IF((E237*(Utgifter!$E$4+Utgifter!$E$5)/12)&gt;$S$4,(E237*(Utgifter!$E$4+Utgifter!$E$5)/12),IF(E237&gt; 0,$S$4,0))</f>
        <v>2985.5304691490728</v>
      </c>
      <c r="I237" s="27">
        <f>IF((I236*(1+Utgifter!$E$5/12)-K236)&gt;0,I236*(1+Utgifter!$E$5/12)-K236,0)</f>
        <v>680230.22764845658</v>
      </c>
      <c r="J237" s="26"/>
      <c r="K237" s="24">
        <f>IF((I237*(Utgifter!$E$4+Utgifter!$E$5)/12)&gt;$S$4,(I237*(Utgifter!$E$4+Utgifter!$E$5)/12),IF(I237&gt; 0,$S$4,0))</f>
        <v>2267.4340921615221</v>
      </c>
    </row>
    <row r="238" spans="1:11" x14ac:dyDescent="0.35">
      <c r="A238" s="47"/>
      <c r="D238" s="28">
        <f t="shared" si="3"/>
        <v>234</v>
      </c>
      <c r="E238" s="27">
        <f>IF((E237*(1+Utgifter!$E$5/12)-G237)&gt;0,E237*(1+Utgifter!$E$5/12)-G237,0)</f>
        <v>894166.37551014719</v>
      </c>
      <c r="F238" s="26"/>
      <c r="G238" s="24">
        <f>IF((E238*(Utgifter!$E$4+Utgifter!$E$5)/12)&gt;$S$4,(E238*(Utgifter!$E$4+Utgifter!$E$5)/12),IF(E238&gt; 0,$S$4,0))</f>
        <v>2980.554585033824</v>
      </c>
      <c r="I238" s="27">
        <f>IF((I237*(1+Utgifter!$E$5/12)-K237)&gt;0,I237*(1+Utgifter!$E$5/12)-K237,0)</f>
        <v>679096.51060237584</v>
      </c>
      <c r="J238" s="26"/>
      <c r="K238" s="24">
        <f>IF((I238*(Utgifter!$E$4+Utgifter!$E$5)/12)&gt;$S$4,(I238*(Utgifter!$E$4+Utgifter!$E$5)/12),IF(I238&gt; 0,$S$4,0))</f>
        <v>2263.6550353412526</v>
      </c>
    </row>
    <row r="239" spans="1:11" x14ac:dyDescent="0.35">
      <c r="A239" s="47"/>
      <c r="D239" s="28">
        <f t="shared" si="3"/>
        <v>235</v>
      </c>
      <c r="E239" s="27">
        <f>IF((E238*(1+Utgifter!$E$5/12)-G238)&gt;0,E238*(1+Utgifter!$E$5/12)-G238,0)</f>
        <v>892676.09821763029</v>
      </c>
      <c r="F239" s="26"/>
      <c r="G239" s="24">
        <f>IF((E239*(Utgifter!$E$4+Utgifter!$E$5)/12)&gt;$S$4,(E239*(Utgifter!$E$4+Utgifter!$E$5)/12),IF(E239&gt; 0,$S$4,0))</f>
        <v>2975.5869940587677</v>
      </c>
      <c r="I239" s="27">
        <f>IF((I238*(1+Utgifter!$E$5/12)-K238)&gt;0,I238*(1+Utgifter!$E$5/12)-K238,0)</f>
        <v>677964.68308470526</v>
      </c>
      <c r="J239" s="26"/>
      <c r="K239" s="24">
        <f>IF((I239*(Utgifter!$E$4+Utgifter!$E$5)/12)&gt;$S$4,(I239*(Utgifter!$E$4+Utgifter!$E$5)/12),IF(I239&gt; 0,$S$4,0))</f>
        <v>2259.8822769490175</v>
      </c>
    </row>
    <row r="240" spans="1:11" x14ac:dyDescent="0.35">
      <c r="A240" s="47"/>
      <c r="D240" s="28">
        <f t="shared" si="3"/>
        <v>236</v>
      </c>
      <c r="E240" s="27">
        <f>IF((E239*(1+Utgifter!$E$5/12)-G239)&gt;0,E239*(1+Utgifter!$E$5/12)-G239,0)</f>
        <v>891188.30472060095</v>
      </c>
      <c r="F240" s="26"/>
      <c r="G240" s="24">
        <f>IF((E240*(Utgifter!$E$4+Utgifter!$E$5)/12)&gt;$S$4,(E240*(Utgifter!$E$4+Utgifter!$E$5)/12),IF(E240&gt; 0,$S$4,0))</f>
        <v>2970.6276824020028</v>
      </c>
      <c r="I240" s="27">
        <f>IF((I239*(1+Utgifter!$E$5/12)-K239)&gt;0,I239*(1+Utgifter!$E$5/12)-K239,0)</f>
        <v>676834.74194623076</v>
      </c>
      <c r="J240" s="26"/>
      <c r="K240" s="24">
        <f>IF((I240*(Utgifter!$E$4+Utgifter!$E$5)/12)&gt;$S$4,(I240*(Utgifter!$E$4+Utgifter!$E$5)/12),IF(I240&gt; 0,$S$4,0))</f>
        <v>2256.1158064874357</v>
      </c>
    </row>
    <row r="241" spans="1:11" x14ac:dyDescent="0.35">
      <c r="A241" s="47"/>
      <c r="D241" s="28">
        <f t="shared" si="3"/>
        <v>237</v>
      </c>
      <c r="E241" s="27">
        <f>IF((E240*(1+Utgifter!$E$5/12)-G240)&gt;0,E240*(1+Utgifter!$E$5/12)-G240,0)</f>
        <v>889702.99087939993</v>
      </c>
      <c r="F241" s="26"/>
      <c r="G241" s="24">
        <f>IF((E241*(Utgifter!$E$4+Utgifter!$E$5)/12)&gt;$S$4,(E241*(Utgifter!$E$4+Utgifter!$E$5)/12),IF(E241&gt; 0,$S$4,0))</f>
        <v>2965.6766362646667</v>
      </c>
      <c r="I241" s="27">
        <f>IF((I240*(1+Utgifter!$E$5/12)-K240)&gt;0,I240*(1+Utgifter!$E$5/12)-K240,0)</f>
        <v>675706.68404298706</v>
      </c>
      <c r="J241" s="26"/>
      <c r="K241" s="24">
        <f>IF((I241*(Utgifter!$E$4+Utgifter!$E$5)/12)&gt;$S$4,(I241*(Utgifter!$E$4+Utgifter!$E$5)/12),IF(I241&gt; 0,$S$4,0))</f>
        <v>2252.3556134766236</v>
      </c>
    </row>
    <row r="242" spans="1:11" x14ac:dyDescent="0.35">
      <c r="A242" s="47"/>
      <c r="D242" s="28">
        <f t="shared" si="3"/>
        <v>238</v>
      </c>
      <c r="E242" s="27">
        <f>IF((E241*(1+Utgifter!$E$5/12)-G241)&gt;0,E241*(1+Utgifter!$E$5/12)-G241,0)</f>
        <v>888220.15256126761</v>
      </c>
      <c r="F242" s="26"/>
      <c r="G242" s="24">
        <f>IF((E242*(Utgifter!$E$4+Utgifter!$E$5)/12)&gt;$S$4,(E242*(Utgifter!$E$4+Utgifter!$E$5)/12),IF(E242&gt; 0,$S$4,0))</f>
        <v>2960.7338418708919</v>
      </c>
      <c r="I242" s="27">
        <f>IF((I241*(1+Utgifter!$E$5/12)-K241)&gt;0,I241*(1+Utgifter!$E$5/12)-K241,0)</f>
        <v>674580.50623624877</v>
      </c>
      <c r="J242" s="26"/>
      <c r="K242" s="24">
        <f>IF((I242*(Utgifter!$E$4+Utgifter!$E$5)/12)&gt;$S$4,(I242*(Utgifter!$E$4+Utgifter!$E$5)/12),IF(I242&gt; 0,$S$4,0))</f>
        <v>2248.6016874541624</v>
      </c>
    </row>
    <row r="243" spans="1:11" x14ac:dyDescent="0.35">
      <c r="A243" s="47"/>
      <c r="D243" s="28">
        <f t="shared" si="3"/>
        <v>239</v>
      </c>
      <c r="E243" s="27">
        <f>IF((E242*(1+Utgifter!$E$5/12)-G242)&gt;0,E242*(1+Utgifter!$E$5/12)-G242,0)</f>
        <v>886739.78564033215</v>
      </c>
      <c r="F243" s="26"/>
      <c r="G243" s="24">
        <f>IF((E243*(Utgifter!$E$4+Utgifter!$E$5)/12)&gt;$S$4,(E243*(Utgifter!$E$4+Utgifter!$E$5)/12),IF(E243&gt; 0,$S$4,0))</f>
        <v>2955.7992854677741</v>
      </c>
      <c r="I243" s="27">
        <f>IF((I242*(1+Utgifter!$E$5/12)-K242)&gt;0,I242*(1+Utgifter!$E$5/12)-K242,0)</f>
        <v>673456.20539252169</v>
      </c>
      <c r="J243" s="26"/>
      <c r="K243" s="24">
        <f>IF((I243*(Utgifter!$E$4+Utgifter!$E$5)/12)&gt;$S$4,(I243*(Utgifter!$E$4+Utgifter!$E$5)/12),IF(I243&gt; 0,$S$4,0))</f>
        <v>2244.8540179750721</v>
      </c>
    </row>
    <row r="244" spans="1:11" x14ac:dyDescent="0.35">
      <c r="A244" s="47"/>
      <c r="D244" s="28">
        <f t="shared" si="3"/>
        <v>240</v>
      </c>
      <c r="E244" s="27">
        <f>IF((E243*(1+Utgifter!$E$5/12)-G243)&gt;0,E243*(1+Utgifter!$E$5/12)-G243,0)</f>
        <v>885261.88599759829</v>
      </c>
      <c r="F244" s="26"/>
      <c r="G244" s="24">
        <f>IF((E244*(Utgifter!$E$4+Utgifter!$E$5)/12)&gt;$S$4,(E244*(Utgifter!$E$4+Utgifter!$E$5)/12),IF(E244&gt; 0,$S$4,0))</f>
        <v>2950.8729533253277</v>
      </c>
      <c r="I244" s="27">
        <f>IF((I243*(1+Utgifter!$E$5/12)-K243)&gt;0,I243*(1+Utgifter!$E$5/12)-K243,0)</f>
        <v>672333.77838353417</v>
      </c>
      <c r="J244" s="26"/>
      <c r="K244" s="24">
        <f>IF((I244*(Utgifter!$E$4+Utgifter!$E$5)/12)&gt;$S$4,(I244*(Utgifter!$E$4+Utgifter!$E$5)/12),IF(I244&gt; 0,$S$4,0))</f>
        <v>2241.1125946117804</v>
      </c>
    </row>
    <row r="245" spans="1:11" x14ac:dyDescent="0.35">
      <c r="A245" s="47">
        <v>2038</v>
      </c>
      <c r="D245" s="28">
        <f t="shared" si="3"/>
        <v>241</v>
      </c>
      <c r="E245" s="27">
        <f>IF((E244*(1+Utgifter!$E$5/12)-G244)&gt;0,E244*(1+Utgifter!$E$5/12)-G244,0)</f>
        <v>883786.44952093577</v>
      </c>
      <c r="F245" s="26"/>
      <c r="G245" s="24">
        <f>IF((E245*(Utgifter!$E$4+Utgifter!$E$5)/12)&gt;$S$4,(E245*(Utgifter!$E$4+Utgifter!$E$5)/12),IF(E245&gt; 0,$S$4,0))</f>
        <v>2945.9548317364529</v>
      </c>
      <c r="I245" s="27">
        <f>IF((I244*(1+Utgifter!$E$5/12)-K244)&gt;0,I244*(1+Utgifter!$E$5/12)-K244,0)</f>
        <v>671213.22208622831</v>
      </c>
      <c r="J245" s="26"/>
      <c r="K245" s="24">
        <f>IF((I245*(Utgifter!$E$4+Utgifter!$E$5)/12)&gt;$S$4,(I245*(Utgifter!$E$4+Utgifter!$E$5)/12),IF(I245&gt; 0,$S$4,0))</f>
        <v>2237.3774069540946</v>
      </c>
    </row>
    <row r="246" spans="1:11" x14ac:dyDescent="0.35">
      <c r="A246" s="47"/>
      <c r="D246" s="28">
        <f t="shared" si="3"/>
        <v>242</v>
      </c>
      <c r="E246" s="27">
        <f>IF((E245*(1+Utgifter!$E$5/12)-G245)&gt;0,E245*(1+Utgifter!$E$5/12)-G245,0)</f>
        <v>882313.47210506769</v>
      </c>
      <c r="F246" s="26"/>
      <c r="G246" s="24">
        <f>IF((E246*(Utgifter!$E$4+Utgifter!$E$5)/12)&gt;$S$4,(E246*(Utgifter!$E$4+Utgifter!$E$5)/12),IF(E246&gt; 0,$S$4,0))</f>
        <v>2941.0449070168925</v>
      </c>
      <c r="I246" s="27">
        <f>IF((I245*(1+Utgifter!$E$5/12)-K245)&gt;0,I245*(1+Utgifter!$E$5/12)-K245,0)</f>
        <v>670094.53338275128</v>
      </c>
      <c r="J246" s="26"/>
      <c r="K246" s="24">
        <f>IF((I246*(Utgifter!$E$4+Utgifter!$E$5)/12)&gt;$S$4,(I246*(Utgifter!$E$4+Utgifter!$E$5)/12),IF(I246&gt; 0,$S$4,0))</f>
        <v>2233.6484446091708</v>
      </c>
    </row>
    <row r="247" spans="1:11" x14ac:dyDescent="0.35">
      <c r="A247" s="47"/>
      <c r="D247" s="28">
        <f t="shared" si="3"/>
        <v>243</v>
      </c>
      <c r="E247" s="27">
        <f>IF((E246*(1+Utgifter!$E$5/12)-G246)&gt;0,E246*(1+Utgifter!$E$5/12)-G246,0)</f>
        <v>880842.94965155923</v>
      </c>
      <c r="F247" s="26"/>
      <c r="G247" s="24">
        <f>IF((E247*(Utgifter!$E$4+Utgifter!$E$5)/12)&gt;$S$4,(E247*(Utgifter!$E$4+Utgifter!$E$5)/12),IF(E247&gt; 0,$S$4,0))</f>
        <v>2936.1431655051979</v>
      </c>
      <c r="I247" s="27">
        <f>IF((I246*(1+Utgifter!$E$5/12)-K246)&gt;0,I246*(1+Utgifter!$E$5/12)-K246,0)</f>
        <v>668977.70916044677</v>
      </c>
      <c r="J247" s="26"/>
      <c r="K247" s="24">
        <f>IF((I247*(Utgifter!$E$4+Utgifter!$E$5)/12)&gt;$S$4,(I247*(Utgifter!$E$4+Utgifter!$E$5)/12),IF(I247&gt; 0,$S$4,0))</f>
        <v>2229.9256972014896</v>
      </c>
    </row>
    <row r="248" spans="1:11" x14ac:dyDescent="0.35">
      <c r="A248" s="47"/>
      <c r="D248" s="28">
        <f t="shared" si="3"/>
        <v>244</v>
      </c>
      <c r="E248" s="27">
        <f>IF((E247*(1+Utgifter!$E$5/12)-G247)&gt;0,E247*(1+Utgifter!$E$5/12)-G247,0)</f>
        <v>879374.87806880672</v>
      </c>
      <c r="F248" s="26"/>
      <c r="G248" s="24">
        <f>IF((E248*(Utgifter!$E$4+Utgifter!$E$5)/12)&gt;$S$4,(E248*(Utgifter!$E$4+Utgifter!$E$5)/12),IF(E248&gt; 0,$S$4,0))</f>
        <v>2931.2495935626889</v>
      </c>
      <c r="I248" s="27">
        <f>IF((I247*(1+Utgifter!$E$5/12)-K247)&gt;0,I247*(1+Utgifter!$E$5/12)-K247,0)</f>
        <v>667862.74631184607</v>
      </c>
      <c r="J248" s="26"/>
      <c r="K248" s="24">
        <f>IF((I248*(Utgifter!$E$4+Utgifter!$E$5)/12)&gt;$S$4,(I248*(Utgifter!$E$4+Utgifter!$E$5)/12),IF(I248&gt; 0,$S$4,0))</f>
        <v>2226.2091543728202</v>
      </c>
    </row>
    <row r="249" spans="1:11" x14ac:dyDescent="0.35">
      <c r="A249" s="47"/>
      <c r="D249" s="28">
        <f t="shared" si="3"/>
        <v>245</v>
      </c>
      <c r="E249" s="27">
        <f>IF((E248*(1+Utgifter!$E$5/12)-G248)&gt;0,E248*(1+Utgifter!$E$5/12)-G248,0)</f>
        <v>877909.25327202538</v>
      </c>
      <c r="F249" s="26"/>
      <c r="G249" s="24">
        <f>IF((E249*(Utgifter!$E$4+Utgifter!$E$5)/12)&gt;$S$4,(E249*(Utgifter!$E$4+Utgifter!$E$5)/12),IF(E249&gt; 0,$S$4,0))</f>
        <v>2926.3641775734181</v>
      </c>
      <c r="I249" s="27">
        <f>IF((I248*(1+Utgifter!$E$5/12)-K248)&gt;0,I248*(1+Utgifter!$E$5/12)-K248,0)</f>
        <v>666749.64173465967</v>
      </c>
      <c r="J249" s="26"/>
      <c r="K249" s="24">
        <f>IF((I249*(Utgifter!$E$4+Utgifter!$E$5)/12)&gt;$S$4,(I249*(Utgifter!$E$4+Utgifter!$E$5)/12),IF(I249&gt; 0,$S$4,0))</f>
        <v>2222.4988057821988</v>
      </c>
    </row>
    <row r="250" spans="1:11" x14ac:dyDescent="0.35">
      <c r="A250" s="47"/>
      <c r="D250" s="28">
        <f t="shared" si="3"/>
        <v>246</v>
      </c>
      <c r="E250" s="27">
        <f>IF((E249*(1+Utgifter!$E$5/12)-G249)&gt;0,E249*(1+Utgifter!$E$5/12)-G249,0)</f>
        <v>876446.07118323864</v>
      </c>
      <c r="F250" s="26"/>
      <c r="G250" s="24">
        <f>IF((E250*(Utgifter!$E$4+Utgifter!$E$5)/12)&gt;$S$4,(E250*(Utgifter!$E$4+Utgifter!$E$5)/12),IF(E250&gt; 0,$S$4,0))</f>
        <v>2921.4869039441292</v>
      </c>
      <c r="I250" s="27">
        <f>IF((I249*(1+Utgifter!$E$5/12)-K249)&gt;0,I249*(1+Utgifter!$E$5/12)-K249,0)</f>
        <v>665638.39233176864</v>
      </c>
      <c r="J250" s="26"/>
      <c r="K250" s="24">
        <f>IF((I250*(Utgifter!$E$4+Utgifter!$E$5)/12)&gt;$S$4,(I250*(Utgifter!$E$4+Utgifter!$E$5)/12),IF(I250&gt; 0,$S$4,0))</f>
        <v>2218.7946411058956</v>
      </c>
    </row>
    <row r="251" spans="1:11" x14ac:dyDescent="0.35">
      <c r="A251" s="47"/>
      <c r="D251" s="28">
        <f t="shared" si="3"/>
        <v>247</v>
      </c>
      <c r="E251" s="27">
        <f>IF((E250*(1+Utgifter!$E$5/12)-G250)&gt;0,E250*(1+Utgifter!$E$5/12)-G250,0)</f>
        <v>874985.32773126662</v>
      </c>
      <c r="F251" s="26"/>
      <c r="G251" s="24">
        <f>IF((E251*(Utgifter!$E$4+Utgifter!$E$5)/12)&gt;$S$4,(E251*(Utgifter!$E$4+Utgifter!$E$5)/12),IF(E251&gt; 0,$S$4,0))</f>
        <v>2916.6177591042219</v>
      </c>
      <c r="I251" s="27">
        <f>IF((I250*(1+Utgifter!$E$5/12)-K250)&gt;0,I250*(1+Utgifter!$E$5/12)-K250,0)</f>
        <v>664528.99501121568</v>
      </c>
      <c r="J251" s="26"/>
      <c r="K251" s="24">
        <f>IF((I251*(Utgifter!$E$4+Utgifter!$E$5)/12)&gt;$S$4,(I251*(Utgifter!$E$4+Utgifter!$E$5)/12),IF(I251&gt; 0,$S$4,0))</f>
        <v>2215.0966500373856</v>
      </c>
    </row>
    <row r="252" spans="1:11" x14ac:dyDescent="0.35">
      <c r="A252" s="47"/>
      <c r="D252" s="28">
        <f t="shared" si="3"/>
        <v>248</v>
      </c>
      <c r="E252" s="27">
        <f>IF((E251*(1+Utgifter!$E$5/12)-G251)&gt;0,E251*(1+Utgifter!$E$5/12)-G251,0)</f>
        <v>873527.01885171456</v>
      </c>
      <c r="F252" s="26"/>
      <c r="G252" s="24">
        <f>IF((E252*(Utgifter!$E$4+Utgifter!$E$5)/12)&gt;$S$4,(E252*(Utgifter!$E$4+Utgifter!$E$5)/12),IF(E252&gt; 0,$S$4,0))</f>
        <v>2911.7567295057156</v>
      </c>
      <c r="I252" s="27">
        <f>IF((I251*(1+Utgifter!$E$5/12)-K251)&gt;0,I251*(1+Utgifter!$E$5/12)-K251,0)</f>
        <v>663421.44668619707</v>
      </c>
      <c r="J252" s="26"/>
      <c r="K252" s="24">
        <f>IF((I252*(Utgifter!$E$4+Utgifter!$E$5)/12)&gt;$S$4,(I252*(Utgifter!$E$4+Utgifter!$E$5)/12),IF(I252&gt; 0,$S$4,0))</f>
        <v>2211.4048222873239</v>
      </c>
    </row>
    <row r="253" spans="1:11" x14ac:dyDescent="0.35">
      <c r="A253" s="47"/>
      <c r="D253" s="28">
        <f t="shared" si="3"/>
        <v>249</v>
      </c>
      <c r="E253" s="27">
        <f>IF((E252*(1+Utgifter!$E$5/12)-G252)&gt;0,E252*(1+Utgifter!$E$5/12)-G252,0)</f>
        <v>872071.1404869617</v>
      </c>
      <c r="F253" s="26"/>
      <c r="G253" s="24">
        <f>IF((E253*(Utgifter!$E$4+Utgifter!$E$5)/12)&gt;$S$4,(E253*(Utgifter!$E$4+Utgifter!$E$5)/12),IF(E253&gt; 0,$S$4,0))</f>
        <v>2906.9038016232057</v>
      </c>
      <c r="I253" s="27">
        <f>IF((I252*(1+Utgifter!$E$5/12)-K252)&gt;0,I252*(1+Utgifter!$E$5/12)-K252,0)</f>
        <v>662315.7442750535</v>
      </c>
      <c r="J253" s="26"/>
      <c r="K253" s="24">
        <f>IF((I253*(Utgifter!$E$4+Utgifter!$E$5)/12)&gt;$S$4,(I253*(Utgifter!$E$4+Utgifter!$E$5)/12),IF(I253&gt; 0,$S$4,0))</f>
        <v>2207.7191475835116</v>
      </c>
    </row>
    <row r="254" spans="1:11" x14ac:dyDescent="0.35">
      <c r="A254" s="47"/>
      <c r="D254" s="28">
        <f t="shared" si="3"/>
        <v>250</v>
      </c>
      <c r="E254" s="27">
        <f>IF((E253*(1+Utgifter!$E$5/12)-G253)&gt;0,E253*(1+Utgifter!$E$5/12)-G253,0)</f>
        <v>870617.68858615018</v>
      </c>
      <c r="F254" s="26"/>
      <c r="G254" s="24">
        <f>IF((E254*(Utgifter!$E$4+Utgifter!$E$5)/12)&gt;$S$4,(E254*(Utgifter!$E$4+Utgifter!$E$5)/12),IF(E254&gt; 0,$S$4,0))</f>
        <v>2902.0589619538337</v>
      </c>
      <c r="I254" s="27">
        <f>IF((I253*(1+Utgifter!$E$5/12)-K253)&gt;0,I253*(1+Utgifter!$E$5/12)-K253,0)</f>
        <v>661211.88470126176</v>
      </c>
      <c r="J254" s="26"/>
      <c r="K254" s="24">
        <f>IF((I254*(Utgifter!$E$4+Utgifter!$E$5)/12)&gt;$S$4,(I254*(Utgifter!$E$4+Utgifter!$E$5)/12),IF(I254&gt; 0,$S$4,0))</f>
        <v>2204.0396156708725</v>
      </c>
    </row>
    <row r="255" spans="1:11" x14ac:dyDescent="0.35">
      <c r="A255" s="47"/>
      <c r="D255" s="28">
        <f t="shared" si="3"/>
        <v>251</v>
      </c>
      <c r="E255" s="27">
        <f>IF((E254*(1+Utgifter!$E$5/12)-G254)&gt;0,E254*(1+Utgifter!$E$5/12)-G254,0)</f>
        <v>869166.65910517331</v>
      </c>
      <c r="F255" s="26"/>
      <c r="G255" s="24">
        <f>IF((E255*(Utgifter!$E$4+Utgifter!$E$5)/12)&gt;$S$4,(E255*(Utgifter!$E$4+Utgifter!$E$5)/12),IF(E255&gt; 0,$S$4,0))</f>
        <v>2897.2221970172445</v>
      </c>
      <c r="I255" s="27">
        <f>IF((I254*(1+Utgifter!$E$5/12)-K254)&gt;0,I254*(1+Utgifter!$E$5/12)-K254,0)</f>
        <v>660109.8648934263</v>
      </c>
      <c r="J255" s="26"/>
      <c r="K255" s="24">
        <f>IF((I255*(Utgifter!$E$4+Utgifter!$E$5)/12)&gt;$S$4,(I255*(Utgifter!$E$4+Utgifter!$E$5)/12),IF(I255&gt; 0,$S$4,0))</f>
        <v>2200.3662163114209</v>
      </c>
    </row>
    <row r="256" spans="1:11" x14ac:dyDescent="0.35">
      <c r="A256" s="47"/>
      <c r="D256" s="28">
        <f t="shared" si="3"/>
        <v>252</v>
      </c>
      <c r="E256" s="27">
        <f>IF((E255*(1+Utgifter!$E$5/12)-G255)&gt;0,E255*(1+Utgifter!$E$5/12)-G255,0)</f>
        <v>867718.04800666473</v>
      </c>
      <c r="F256" s="26"/>
      <c r="G256" s="24">
        <f>IF((E256*(Utgifter!$E$4+Utgifter!$E$5)/12)&gt;$S$4,(E256*(Utgifter!$E$4+Utgifter!$E$5)/12),IF(E256&gt; 0,$S$4,0))</f>
        <v>2892.3934933555488</v>
      </c>
      <c r="I256" s="27">
        <f>IF((I255*(1+Utgifter!$E$5/12)-K255)&gt;0,I255*(1+Utgifter!$E$5/12)-K255,0)</f>
        <v>659009.68178527057</v>
      </c>
      <c r="J256" s="26"/>
      <c r="K256" s="24">
        <f>IF((I256*(Utgifter!$E$4+Utgifter!$E$5)/12)&gt;$S$4,(I256*(Utgifter!$E$4+Utgifter!$E$5)/12),IF(I256&gt; 0,$S$4,0))</f>
        <v>2196.6989392842352</v>
      </c>
    </row>
    <row r="257" spans="1:11" x14ac:dyDescent="0.35">
      <c r="A257" s="47">
        <v>2039</v>
      </c>
      <c r="D257" s="28">
        <f t="shared" si="3"/>
        <v>253</v>
      </c>
      <c r="E257" s="27">
        <f>IF((E256*(1+Utgifter!$E$5/12)-G256)&gt;0,E256*(1+Utgifter!$E$5/12)-G256,0)</f>
        <v>866271.85125998699</v>
      </c>
      <c r="F257" s="26"/>
      <c r="G257" s="24">
        <f>IF((E257*(Utgifter!$E$4+Utgifter!$E$5)/12)&gt;$S$4,(E257*(Utgifter!$E$4+Utgifter!$E$5)/12),IF(E257&gt; 0,$S$4,0))</f>
        <v>2887.5728375332897</v>
      </c>
      <c r="I257" s="27">
        <f>IF((I256*(1+Utgifter!$E$5/12)-K256)&gt;0,I256*(1+Utgifter!$E$5/12)-K256,0)</f>
        <v>657911.33231562853</v>
      </c>
      <c r="J257" s="26"/>
      <c r="K257" s="24">
        <f>IF((I257*(Utgifter!$E$4+Utgifter!$E$5)/12)&gt;$S$4,(I257*(Utgifter!$E$4+Utgifter!$E$5)/12),IF(I257&gt; 0,$S$4,0))</f>
        <v>2193.0377743854283</v>
      </c>
    </row>
    <row r="258" spans="1:11" x14ac:dyDescent="0.35">
      <c r="A258" s="47"/>
      <c r="D258" s="28">
        <f t="shared" si="3"/>
        <v>254</v>
      </c>
      <c r="E258" s="27">
        <f>IF((E257*(1+Utgifter!$E$5/12)-G257)&gt;0,E257*(1+Utgifter!$E$5/12)-G257,0)</f>
        <v>864828.06484122039</v>
      </c>
      <c r="F258" s="26"/>
      <c r="G258" s="24">
        <f>IF((E258*(Utgifter!$E$4+Utgifter!$E$5)/12)&gt;$S$4,(E258*(Utgifter!$E$4+Utgifter!$E$5)/12),IF(E258&gt; 0,$S$4,0))</f>
        <v>2882.7602161374016</v>
      </c>
      <c r="I258" s="27">
        <f>IF((I257*(1+Utgifter!$E$5/12)-K257)&gt;0,I257*(1+Utgifter!$E$5/12)-K257,0)</f>
        <v>656814.81342843582</v>
      </c>
      <c r="J258" s="26"/>
      <c r="K258" s="24">
        <f>IF((I258*(Utgifter!$E$4+Utgifter!$E$5)/12)&gt;$S$4,(I258*(Utgifter!$E$4+Utgifter!$E$5)/12),IF(I258&gt; 0,$S$4,0))</f>
        <v>2189.3827114281194</v>
      </c>
    </row>
    <row r="259" spans="1:11" x14ac:dyDescent="0.35">
      <c r="A259" s="47"/>
      <c r="D259" s="28">
        <f t="shared" si="3"/>
        <v>255</v>
      </c>
      <c r="E259" s="27">
        <f>IF((E258*(1+Utgifter!$E$5/12)-G258)&gt;0,E258*(1+Utgifter!$E$5/12)-G258,0)</f>
        <v>863386.68473315169</v>
      </c>
      <c r="F259" s="26"/>
      <c r="G259" s="24">
        <f>IF((E259*(Utgifter!$E$4+Utgifter!$E$5)/12)&gt;$S$4,(E259*(Utgifter!$E$4+Utgifter!$E$5)/12),IF(E259&gt; 0,$S$4,0))</f>
        <v>2877.9556157771726</v>
      </c>
      <c r="I259" s="27">
        <f>IF((I258*(1+Utgifter!$E$5/12)-K258)&gt;0,I258*(1+Utgifter!$E$5/12)-K258,0)</f>
        <v>655720.12207272183</v>
      </c>
      <c r="J259" s="26"/>
      <c r="K259" s="24">
        <f>IF((I259*(Utgifter!$E$4+Utgifter!$E$5)/12)&gt;$S$4,(I259*(Utgifter!$E$4+Utgifter!$E$5)/12),IF(I259&gt; 0,$S$4,0))</f>
        <v>2185.7337402424059</v>
      </c>
    </row>
    <row r="260" spans="1:11" x14ac:dyDescent="0.35">
      <c r="A260" s="47"/>
      <c r="D260" s="28">
        <f t="shared" si="3"/>
        <v>256</v>
      </c>
      <c r="E260" s="27">
        <f>IF((E259*(1+Utgifter!$E$5/12)-G259)&gt;0,E259*(1+Utgifter!$E$5/12)-G259,0)</f>
        <v>861947.70692526316</v>
      </c>
      <c r="F260" s="26"/>
      <c r="G260" s="24">
        <f>IF((E260*(Utgifter!$E$4+Utgifter!$E$5)/12)&gt;$S$4,(E260*(Utgifter!$E$4+Utgifter!$E$5)/12),IF(E260&gt; 0,$S$4,0))</f>
        <v>2873.1590230842107</v>
      </c>
      <c r="I260" s="27">
        <f>IF((I259*(1+Utgifter!$E$5/12)-K259)&gt;0,I259*(1+Utgifter!$E$5/12)-K259,0)</f>
        <v>654627.25520260062</v>
      </c>
      <c r="J260" s="26"/>
      <c r="K260" s="24">
        <f>IF((I260*(Utgifter!$E$4+Utgifter!$E$5)/12)&gt;$S$4,(I260*(Utgifter!$E$4+Utgifter!$E$5)/12),IF(I260&gt; 0,$S$4,0))</f>
        <v>2182.0908506753353</v>
      </c>
    </row>
    <row r="261" spans="1:11" x14ac:dyDescent="0.35">
      <c r="A261" s="47"/>
      <c r="D261" s="28">
        <f t="shared" si="3"/>
        <v>257</v>
      </c>
      <c r="E261" s="27">
        <f>IF((E260*(1+Utgifter!$E$5/12)-G260)&gt;0,E260*(1+Utgifter!$E$5/12)-G260,0)</f>
        <v>860511.12741372106</v>
      </c>
      <c r="F261" s="26"/>
      <c r="G261" s="24">
        <f>IF((E261*(Utgifter!$E$4+Utgifter!$E$5)/12)&gt;$S$4,(E261*(Utgifter!$E$4+Utgifter!$E$5)/12),IF(E261&gt; 0,$S$4,0))</f>
        <v>2868.3704247124037</v>
      </c>
      <c r="I261" s="27">
        <f>IF((I260*(1+Utgifter!$E$5/12)-K260)&gt;0,I260*(1+Utgifter!$E$5/12)-K260,0)</f>
        <v>653536.20977726299</v>
      </c>
      <c r="J261" s="26"/>
      <c r="K261" s="24">
        <f>IF((I261*(Utgifter!$E$4+Utgifter!$E$5)/12)&gt;$S$4,(I261*(Utgifter!$E$4+Utgifter!$E$5)/12),IF(I261&gt; 0,$S$4,0))</f>
        <v>2178.454032590877</v>
      </c>
    </row>
    <row r="262" spans="1:11" x14ac:dyDescent="0.35">
      <c r="A262" s="47"/>
      <c r="D262" s="28">
        <f t="shared" si="3"/>
        <v>258</v>
      </c>
      <c r="E262" s="27">
        <f>IF((E261*(1+Utgifter!$E$5/12)-G261)&gt;0,E261*(1+Utgifter!$E$5/12)-G261,0)</f>
        <v>859076.9422013649</v>
      </c>
      <c r="F262" s="26"/>
      <c r="G262" s="24">
        <f>IF((E262*(Utgifter!$E$4+Utgifter!$E$5)/12)&gt;$S$4,(E262*(Utgifter!$E$4+Utgifter!$E$5)/12),IF(E262&gt; 0,$S$4,0))</f>
        <v>2863.589807337883</v>
      </c>
      <c r="I262" s="27">
        <f>IF((I261*(1+Utgifter!$E$5/12)-K261)&gt;0,I261*(1+Utgifter!$E$5/12)-K261,0)</f>
        <v>652446.98276096757</v>
      </c>
      <c r="J262" s="26"/>
      <c r="K262" s="24">
        <f>IF((I262*(Utgifter!$E$4+Utgifter!$E$5)/12)&gt;$S$4,(I262*(Utgifter!$E$4+Utgifter!$E$5)/12),IF(I262&gt; 0,$S$4,0))</f>
        <v>2174.8232758698919</v>
      </c>
    </row>
    <row r="263" spans="1:11" x14ac:dyDescent="0.35">
      <c r="A263" s="47"/>
      <c r="D263" s="28">
        <f t="shared" ref="D263:D326" si="4">IF(OR(E263&gt;0, I263&gt;0),D262+1,"")</f>
        <v>259</v>
      </c>
      <c r="E263" s="27">
        <f>IF((E262*(1+Utgifter!$E$5/12)-G262)&gt;0,E262*(1+Utgifter!$E$5/12)-G262,0)</f>
        <v>857645.14729769598</v>
      </c>
      <c r="F263" s="26"/>
      <c r="G263" s="24">
        <f>IF((E263*(Utgifter!$E$4+Utgifter!$E$5)/12)&gt;$S$4,(E263*(Utgifter!$E$4+Utgifter!$E$5)/12),IF(E263&gt; 0,$S$4,0))</f>
        <v>2858.8171576589866</v>
      </c>
      <c r="I263" s="27">
        <f>IF((I262*(1+Utgifter!$E$5/12)-K262)&gt;0,I262*(1+Utgifter!$E$5/12)-K262,0)</f>
        <v>651359.5711230326</v>
      </c>
      <c r="J263" s="26"/>
      <c r="K263" s="24">
        <f>IF((I263*(Utgifter!$E$4+Utgifter!$E$5)/12)&gt;$S$4,(I263*(Utgifter!$E$4+Utgifter!$E$5)/12),IF(I263&gt; 0,$S$4,0))</f>
        <v>2171.1985704101085</v>
      </c>
    </row>
    <row r="264" spans="1:11" x14ac:dyDescent="0.35">
      <c r="A264" s="47"/>
      <c r="D264" s="28">
        <f t="shared" si="4"/>
        <v>260</v>
      </c>
      <c r="E264" s="27">
        <f>IF((E263*(1+Utgifter!$E$5/12)-G263)&gt;0,E263*(1+Utgifter!$E$5/12)-G263,0)</f>
        <v>856215.73871886649</v>
      </c>
      <c r="F264" s="26"/>
      <c r="G264" s="24">
        <f>IF((E264*(Utgifter!$E$4+Utgifter!$E$5)/12)&gt;$S$4,(E264*(Utgifter!$E$4+Utgifter!$E$5)/12),IF(E264&gt; 0,$S$4,0))</f>
        <v>2854.0524623962215</v>
      </c>
      <c r="I264" s="27">
        <f>IF((I263*(1+Utgifter!$E$5/12)-K263)&gt;0,I263*(1+Utgifter!$E$5/12)-K263,0)</f>
        <v>650273.97183782759</v>
      </c>
      <c r="J264" s="26"/>
      <c r="K264" s="24">
        <f>IF((I264*(Utgifter!$E$4+Utgifter!$E$5)/12)&gt;$S$4,(I264*(Utgifter!$E$4+Utgifter!$E$5)/12),IF(I264&gt; 0,$S$4,0))</f>
        <v>2167.5799061260918</v>
      </c>
    </row>
    <row r="265" spans="1:11" x14ac:dyDescent="0.35">
      <c r="A265" s="47"/>
      <c r="D265" s="28">
        <f t="shared" si="4"/>
        <v>261</v>
      </c>
      <c r="E265" s="27">
        <f>IF((E264*(1+Utgifter!$E$5/12)-G264)&gt;0,E264*(1+Utgifter!$E$5/12)-G264,0)</f>
        <v>854788.71248766838</v>
      </c>
      <c r="F265" s="26"/>
      <c r="G265" s="24">
        <f>IF((E265*(Utgifter!$E$4+Utgifter!$E$5)/12)&gt;$S$4,(E265*(Utgifter!$E$4+Utgifter!$E$5)/12),IF(E265&gt; 0,$S$4,0))</f>
        <v>2849.295708292228</v>
      </c>
      <c r="I265" s="27">
        <f>IF((I264*(1+Utgifter!$E$5/12)-K264)&gt;0,I264*(1+Utgifter!$E$5/12)-K264,0)</f>
        <v>649190.18188476458</v>
      </c>
      <c r="J265" s="26"/>
      <c r="K265" s="24">
        <f>IF((I265*(Utgifter!$E$4+Utgifter!$E$5)/12)&gt;$S$4,(I265*(Utgifter!$E$4+Utgifter!$E$5)/12),IF(I265&gt; 0,$S$4,0))</f>
        <v>2163.9672729492154</v>
      </c>
    </row>
    <row r="266" spans="1:11" x14ac:dyDescent="0.35">
      <c r="A266" s="47"/>
      <c r="D266" s="28">
        <f t="shared" si="4"/>
        <v>262</v>
      </c>
      <c r="E266" s="27">
        <f>IF((E265*(1+Utgifter!$E$5/12)-G265)&gt;0,E265*(1+Utgifter!$E$5/12)-G265,0)</f>
        <v>853364.0646335223</v>
      </c>
      <c r="F266" s="26"/>
      <c r="G266" s="24">
        <f>IF((E266*(Utgifter!$E$4+Utgifter!$E$5)/12)&gt;$S$4,(E266*(Utgifter!$E$4+Utgifter!$E$5)/12),IF(E266&gt; 0,$S$4,0))</f>
        <v>2844.5468821117411</v>
      </c>
      <c r="I266" s="27">
        <f>IF((I265*(1+Utgifter!$E$5/12)-K265)&gt;0,I265*(1+Utgifter!$E$5/12)-K265,0)</f>
        <v>648108.19824828999</v>
      </c>
      <c r="J266" s="26"/>
      <c r="K266" s="24">
        <f>IF((I266*(Utgifter!$E$4+Utgifter!$E$5)/12)&gt;$S$4,(I266*(Utgifter!$E$4+Utgifter!$E$5)/12),IF(I266&gt; 0,$S$4,0))</f>
        <v>2160.3606608276336</v>
      </c>
    </row>
    <row r="267" spans="1:11" x14ac:dyDescent="0.35">
      <c r="A267" s="47"/>
      <c r="D267" s="28">
        <f t="shared" si="4"/>
        <v>263</v>
      </c>
      <c r="E267" s="27">
        <f>IF((E266*(1+Utgifter!$E$5/12)-G266)&gt;0,E266*(1+Utgifter!$E$5/12)-G266,0)</f>
        <v>851941.79119246651</v>
      </c>
      <c r="F267" s="26"/>
      <c r="G267" s="24">
        <f>IF((E267*(Utgifter!$E$4+Utgifter!$E$5)/12)&gt;$S$4,(E267*(Utgifter!$E$4+Utgifter!$E$5)/12),IF(E267&gt; 0,$S$4,0))</f>
        <v>2839.8059706415552</v>
      </c>
      <c r="I267" s="27">
        <f>IF((I266*(1+Utgifter!$E$5/12)-K266)&gt;0,I266*(1+Utgifter!$E$5/12)-K266,0)</f>
        <v>647028.01791787625</v>
      </c>
      <c r="J267" s="26"/>
      <c r="K267" s="24">
        <f>IF((I267*(Utgifter!$E$4+Utgifter!$E$5)/12)&gt;$S$4,(I267*(Utgifter!$E$4+Utgifter!$E$5)/12),IF(I267&gt; 0,$S$4,0))</f>
        <v>2156.760059726254</v>
      </c>
    </row>
    <row r="268" spans="1:11" x14ac:dyDescent="0.35">
      <c r="A268" s="47"/>
      <c r="D268" s="28">
        <f t="shared" si="4"/>
        <v>264</v>
      </c>
      <c r="E268" s="27">
        <f>IF((E267*(1+Utgifter!$E$5/12)-G267)&gt;0,E267*(1+Utgifter!$E$5/12)-G267,0)</f>
        <v>850521.88820714573</v>
      </c>
      <c r="F268" s="26"/>
      <c r="G268" s="24">
        <f>IF((E268*(Utgifter!$E$4+Utgifter!$E$5)/12)&gt;$S$4,(E268*(Utgifter!$E$4+Utgifter!$E$5)/12),IF(E268&gt; 0,$S$4,0))</f>
        <v>2835.0729606904861</v>
      </c>
      <c r="I268" s="27">
        <f>IF((I267*(1+Utgifter!$E$5/12)-K267)&gt;0,I267*(1+Utgifter!$E$5/12)-K267,0)</f>
        <v>645949.63788801304</v>
      </c>
      <c r="J268" s="26"/>
      <c r="K268" s="24">
        <f>IF((I268*(Utgifter!$E$4+Utgifter!$E$5)/12)&gt;$S$4,(I268*(Utgifter!$E$4+Utgifter!$E$5)/12),IF(I268&gt; 0,$S$4,0))</f>
        <v>2153.1654596267103</v>
      </c>
    </row>
    <row r="269" spans="1:11" x14ac:dyDescent="0.35">
      <c r="A269" s="47">
        <v>2040</v>
      </c>
      <c r="D269" s="28">
        <f t="shared" si="4"/>
        <v>265</v>
      </c>
      <c r="E269" s="27">
        <f>IF((E268*(1+Utgifter!$E$5/12)-G268)&gt;0,E268*(1+Utgifter!$E$5/12)-G268,0)</f>
        <v>849104.35172680055</v>
      </c>
      <c r="F269" s="26"/>
      <c r="G269" s="24">
        <f>IF((E269*(Utgifter!$E$4+Utgifter!$E$5)/12)&gt;$S$4,(E269*(Utgifter!$E$4+Utgifter!$E$5)/12),IF(E269&gt; 0,$S$4,0))</f>
        <v>2830.3478390893356</v>
      </c>
      <c r="I269" s="27">
        <f>IF((I268*(1+Utgifter!$E$5/12)-K268)&gt;0,I268*(1+Utgifter!$E$5/12)-K268,0)</f>
        <v>644873.05515819974</v>
      </c>
      <c r="J269" s="26"/>
      <c r="K269" s="24">
        <f>IF((I269*(Utgifter!$E$4+Utgifter!$E$5)/12)&gt;$S$4,(I269*(Utgifter!$E$4+Utgifter!$E$5)/12),IF(I269&gt; 0,$S$4,0))</f>
        <v>2149.5768505273322</v>
      </c>
    </row>
    <row r="270" spans="1:11" x14ac:dyDescent="0.35">
      <c r="A270" s="47"/>
      <c r="D270" s="28">
        <f t="shared" si="4"/>
        <v>266</v>
      </c>
      <c r="E270" s="27">
        <f>IF((E269*(1+Utgifter!$E$5/12)-G269)&gt;0,E269*(1+Utgifter!$E$5/12)-G269,0)</f>
        <v>847689.17780725588</v>
      </c>
      <c r="F270" s="26"/>
      <c r="G270" s="24">
        <f>IF((E270*(Utgifter!$E$4+Utgifter!$E$5)/12)&gt;$S$4,(E270*(Utgifter!$E$4+Utgifter!$E$5)/12),IF(E270&gt; 0,$S$4,0))</f>
        <v>2825.6305926908531</v>
      </c>
      <c r="I270" s="27">
        <f>IF((I269*(1+Utgifter!$E$5/12)-K269)&gt;0,I269*(1+Utgifter!$E$5/12)-K269,0)</f>
        <v>643798.26673293614</v>
      </c>
      <c r="J270" s="26"/>
      <c r="K270" s="24">
        <f>IF((I270*(Utgifter!$E$4+Utgifter!$E$5)/12)&gt;$S$4,(I270*(Utgifter!$E$4+Utgifter!$E$5)/12),IF(I270&gt; 0,$S$4,0))</f>
        <v>2145.9942224431206</v>
      </c>
    </row>
    <row r="271" spans="1:11" x14ac:dyDescent="0.35">
      <c r="A271" s="47"/>
      <c r="D271" s="28">
        <f t="shared" si="4"/>
        <v>267</v>
      </c>
      <c r="E271" s="27">
        <f>IF((E270*(1+Utgifter!$E$5/12)-G270)&gt;0,E270*(1+Utgifter!$E$5/12)-G270,0)</f>
        <v>846276.36251091049</v>
      </c>
      <c r="F271" s="26"/>
      <c r="G271" s="24">
        <f>IF((E271*(Utgifter!$E$4+Utgifter!$E$5)/12)&gt;$S$4,(E271*(Utgifter!$E$4+Utgifter!$E$5)/12),IF(E271&gt; 0,$S$4,0))</f>
        <v>2820.9212083697016</v>
      </c>
      <c r="I271" s="27">
        <f>IF((I270*(1+Utgifter!$E$5/12)-K270)&gt;0,I270*(1+Utgifter!$E$5/12)-K270,0)</f>
        <v>642725.2696217146</v>
      </c>
      <c r="J271" s="26"/>
      <c r="K271" s="24">
        <f>IF((I271*(Utgifter!$E$4+Utgifter!$E$5)/12)&gt;$S$4,(I271*(Utgifter!$E$4+Utgifter!$E$5)/12),IF(I271&gt; 0,$S$4,0))</f>
        <v>2142.4175654057153</v>
      </c>
    </row>
    <row r="272" spans="1:11" x14ac:dyDescent="0.35">
      <c r="A272" s="47"/>
      <c r="D272" s="28">
        <f t="shared" si="4"/>
        <v>268</v>
      </c>
      <c r="E272" s="27">
        <f>IF((E271*(1+Utgifter!$E$5/12)-G271)&gt;0,E271*(1+Utgifter!$E$5/12)-G271,0)</f>
        <v>844865.90190672572</v>
      </c>
      <c r="F272" s="26"/>
      <c r="G272" s="24">
        <f>IF((E272*(Utgifter!$E$4+Utgifter!$E$5)/12)&gt;$S$4,(E272*(Utgifter!$E$4+Utgifter!$E$5)/12),IF(E272&gt; 0,$S$4,0))</f>
        <v>2816.2196730224191</v>
      </c>
      <c r="I272" s="27">
        <f>IF((I271*(1+Utgifter!$E$5/12)-K271)&gt;0,I271*(1+Utgifter!$E$5/12)-K271,0)</f>
        <v>641654.0608390118</v>
      </c>
      <c r="J272" s="26"/>
      <c r="K272" s="24">
        <f>IF((I272*(Utgifter!$E$4+Utgifter!$E$5)/12)&gt;$S$4,(I272*(Utgifter!$E$4+Utgifter!$E$5)/12),IF(I272&gt; 0,$S$4,0))</f>
        <v>2138.8468694633725</v>
      </c>
    </row>
    <row r="273" spans="1:11" x14ac:dyDescent="0.35">
      <c r="A273" s="47"/>
      <c r="D273" s="28">
        <f t="shared" si="4"/>
        <v>269</v>
      </c>
      <c r="E273" s="27">
        <f>IF((E272*(1+Utgifter!$E$5/12)-G272)&gt;0,E272*(1+Utgifter!$E$5/12)-G272,0)</f>
        <v>843457.79207021452</v>
      </c>
      <c r="F273" s="26"/>
      <c r="G273" s="24">
        <f>IF((E273*(Utgifter!$E$4+Utgifter!$E$5)/12)&gt;$S$4,(E273*(Utgifter!$E$4+Utgifter!$E$5)/12),IF(E273&gt; 0,$S$4,0))</f>
        <v>2811.5259735673822</v>
      </c>
      <c r="I273" s="27">
        <f>IF((I272*(1+Utgifter!$E$5/12)-K272)&gt;0,I272*(1+Utgifter!$E$5/12)-K272,0)</f>
        <v>640584.63740428013</v>
      </c>
      <c r="J273" s="26"/>
      <c r="K273" s="24">
        <f>IF((I273*(Utgifter!$E$4+Utgifter!$E$5)/12)&gt;$S$4,(I273*(Utgifter!$E$4+Utgifter!$E$5)/12),IF(I273&gt; 0,$S$4,0))</f>
        <v>2135.282124680934</v>
      </c>
    </row>
    <row r="274" spans="1:11" x14ac:dyDescent="0.35">
      <c r="A274" s="47"/>
      <c r="D274" s="28">
        <f t="shared" si="4"/>
        <v>270</v>
      </c>
      <c r="E274" s="27">
        <f>IF((E273*(1+Utgifter!$E$5/12)-G273)&gt;0,E273*(1+Utgifter!$E$5/12)-G273,0)</f>
        <v>842052.02908343088</v>
      </c>
      <c r="F274" s="26"/>
      <c r="G274" s="24">
        <f>IF((E274*(Utgifter!$E$4+Utgifter!$E$5)/12)&gt;$S$4,(E274*(Utgifter!$E$4+Utgifter!$E$5)/12),IF(E274&gt; 0,$S$4,0))</f>
        <v>2806.8400969447698</v>
      </c>
      <c r="I274" s="27">
        <f>IF((I273*(1+Utgifter!$E$5/12)-K273)&gt;0,I273*(1+Utgifter!$E$5/12)-K273,0)</f>
        <v>639516.99634193967</v>
      </c>
      <c r="J274" s="26"/>
      <c r="K274" s="24">
        <f>IF((I274*(Utgifter!$E$4+Utgifter!$E$5)/12)&gt;$S$4,(I274*(Utgifter!$E$4+Utgifter!$E$5)/12),IF(I274&gt; 0,$S$4,0))</f>
        <v>2131.7233211397988</v>
      </c>
    </row>
    <row r="275" spans="1:11" x14ac:dyDescent="0.35">
      <c r="A275" s="47"/>
      <c r="D275" s="28">
        <f t="shared" si="4"/>
        <v>271</v>
      </c>
      <c r="E275" s="27">
        <f>IF((E274*(1+Utgifter!$E$5/12)-G274)&gt;0,E274*(1+Utgifter!$E$5/12)-G274,0)</f>
        <v>840648.60903495853</v>
      </c>
      <c r="F275" s="26"/>
      <c r="G275" s="24">
        <f>IF((E275*(Utgifter!$E$4+Utgifter!$E$5)/12)&gt;$S$4,(E275*(Utgifter!$E$4+Utgifter!$E$5)/12),IF(E275&gt; 0,$S$4,0))</f>
        <v>2802.1620301165281</v>
      </c>
      <c r="I275" s="27">
        <f>IF((I274*(1+Utgifter!$E$5/12)-K274)&gt;0,I274*(1+Utgifter!$E$5/12)-K274,0)</f>
        <v>638451.13468136976</v>
      </c>
      <c r="J275" s="26"/>
      <c r="K275" s="24">
        <f>IF((I275*(Utgifter!$E$4+Utgifter!$E$5)/12)&gt;$S$4,(I275*(Utgifter!$E$4+Utgifter!$E$5)/12),IF(I275&gt; 0,$S$4,0))</f>
        <v>2128.1704489378994</v>
      </c>
    </row>
    <row r="276" spans="1:11" x14ac:dyDescent="0.35">
      <c r="A276" s="47"/>
      <c r="D276" s="28">
        <f t="shared" si="4"/>
        <v>272</v>
      </c>
      <c r="E276" s="27">
        <f>IF((E275*(1+Utgifter!$E$5/12)-G275)&gt;0,E275*(1+Utgifter!$E$5/12)-G275,0)</f>
        <v>839247.52801990032</v>
      </c>
      <c r="F276" s="26"/>
      <c r="G276" s="24">
        <f>IF((E276*(Utgifter!$E$4+Utgifter!$E$5)/12)&gt;$S$4,(E276*(Utgifter!$E$4+Utgifter!$E$5)/12),IF(E276&gt; 0,$S$4,0))</f>
        <v>2797.4917600663343</v>
      </c>
      <c r="I276" s="27">
        <f>IF((I275*(1+Utgifter!$E$5/12)-K275)&gt;0,I275*(1+Utgifter!$E$5/12)-K275,0)</f>
        <v>637387.0494569008</v>
      </c>
      <c r="J276" s="26"/>
      <c r="K276" s="24">
        <f>IF((I276*(Utgifter!$E$4+Utgifter!$E$5)/12)&gt;$S$4,(I276*(Utgifter!$E$4+Utgifter!$E$5)/12),IF(I276&gt; 0,$S$4,0))</f>
        <v>2124.6234981896691</v>
      </c>
    </row>
    <row r="277" spans="1:11" x14ac:dyDescent="0.35">
      <c r="A277" s="47"/>
      <c r="D277" s="28">
        <f t="shared" si="4"/>
        <v>273</v>
      </c>
      <c r="E277" s="27">
        <f>IF((E276*(1+Utgifter!$E$5/12)-G276)&gt;0,E276*(1+Utgifter!$E$5/12)-G276,0)</f>
        <v>837848.78213986719</v>
      </c>
      <c r="F277" s="26"/>
      <c r="G277" s="24">
        <f>IF((E277*(Utgifter!$E$4+Utgifter!$E$5)/12)&gt;$S$4,(E277*(Utgifter!$E$4+Utgifter!$E$5)/12),IF(E277&gt; 0,$S$4,0))</f>
        <v>2792.8292737995575</v>
      </c>
      <c r="I277" s="27">
        <f>IF((I276*(1+Utgifter!$E$5/12)-K276)&gt;0,I276*(1+Utgifter!$E$5/12)-K276,0)</f>
        <v>636324.73770780605</v>
      </c>
      <c r="J277" s="26"/>
      <c r="K277" s="24">
        <f>IF((I277*(Utgifter!$E$4+Utgifter!$E$5)/12)&gt;$S$4,(I277*(Utgifter!$E$4+Utgifter!$E$5)/12),IF(I277&gt; 0,$S$4,0))</f>
        <v>2121.0824590260204</v>
      </c>
    </row>
    <row r="278" spans="1:11" x14ac:dyDescent="0.35">
      <c r="A278" s="47"/>
      <c r="D278" s="28">
        <f t="shared" si="4"/>
        <v>274</v>
      </c>
      <c r="E278" s="27">
        <f>IF((E277*(1+Utgifter!$E$5/12)-G277)&gt;0,E277*(1+Utgifter!$E$5/12)-G277,0)</f>
        <v>836452.36750296748</v>
      </c>
      <c r="F278" s="26"/>
      <c r="G278" s="24">
        <f>IF((E278*(Utgifter!$E$4+Utgifter!$E$5)/12)&gt;$S$4,(E278*(Utgifter!$E$4+Utgifter!$E$5)/12),IF(E278&gt; 0,$S$4,0))</f>
        <v>2788.1745583432253</v>
      </c>
      <c r="I278" s="27">
        <f>IF((I277*(1+Utgifter!$E$5/12)-K277)&gt;0,I277*(1+Utgifter!$E$5/12)-K277,0)</f>
        <v>635264.19647829304</v>
      </c>
      <c r="J278" s="26"/>
      <c r="K278" s="24">
        <f>IF((I278*(Utgifter!$E$4+Utgifter!$E$5)/12)&gt;$S$4,(I278*(Utgifter!$E$4+Utgifter!$E$5)/12),IF(I278&gt; 0,$S$4,0))</f>
        <v>2117.5473215943102</v>
      </c>
    </row>
    <row r="279" spans="1:11" x14ac:dyDescent="0.35">
      <c r="A279" s="47"/>
      <c r="D279" s="28">
        <f t="shared" si="4"/>
        <v>275</v>
      </c>
      <c r="E279" s="27">
        <f>IF((E278*(1+Utgifter!$E$5/12)-G278)&gt;0,E278*(1+Utgifter!$E$5/12)-G278,0)</f>
        <v>835058.28022379591</v>
      </c>
      <c r="F279" s="26"/>
      <c r="G279" s="24">
        <f>IF((E279*(Utgifter!$E$4+Utgifter!$E$5)/12)&gt;$S$4,(E279*(Utgifter!$E$4+Utgifter!$E$5)/12),IF(E279&gt; 0,$S$4,0))</f>
        <v>2783.5276007459865</v>
      </c>
      <c r="I279" s="27">
        <f>IF((I278*(1+Utgifter!$E$5/12)-K278)&gt;0,I278*(1+Utgifter!$E$5/12)-K278,0)</f>
        <v>634205.42281749588</v>
      </c>
      <c r="J279" s="26"/>
      <c r="K279" s="24">
        <f>IF((I279*(Utgifter!$E$4+Utgifter!$E$5)/12)&gt;$S$4,(I279*(Utgifter!$E$4+Utgifter!$E$5)/12),IF(I279&gt; 0,$S$4,0))</f>
        <v>2114.0180760583194</v>
      </c>
    </row>
    <row r="280" spans="1:11" x14ac:dyDescent="0.35">
      <c r="A280" s="47"/>
      <c r="D280" s="28">
        <f t="shared" si="4"/>
        <v>276</v>
      </c>
      <c r="E280" s="27">
        <f>IF((E279*(1+Utgifter!$E$5/12)-G279)&gt;0,E279*(1+Utgifter!$E$5/12)-G279,0)</f>
        <v>833666.51642342296</v>
      </c>
      <c r="F280" s="26"/>
      <c r="G280" s="24">
        <f>IF((E280*(Utgifter!$E$4+Utgifter!$E$5)/12)&gt;$S$4,(E280*(Utgifter!$E$4+Utgifter!$E$5)/12),IF(E280&gt; 0,$S$4,0))</f>
        <v>2778.8883880780763</v>
      </c>
      <c r="I280" s="27">
        <f>IF((I279*(1+Utgifter!$E$5/12)-K279)&gt;0,I279*(1+Utgifter!$E$5/12)-K279,0)</f>
        <v>633148.41377946676</v>
      </c>
      <c r="J280" s="26"/>
      <c r="K280" s="24">
        <f>IF((I280*(Utgifter!$E$4+Utgifter!$E$5)/12)&gt;$S$4,(I280*(Utgifter!$E$4+Utgifter!$E$5)/12),IF(I280&gt; 0,$S$4,0))</f>
        <v>2110.4947125982226</v>
      </c>
    </row>
    <row r="281" spans="1:11" x14ac:dyDescent="0.35">
      <c r="A281" s="47">
        <v>2041</v>
      </c>
      <c r="D281" s="28">
        <f t="shared" si="4"/>
        <v>277</v>
      </c>
      <c r="E281" s="27">
        <f>IF((E280*(1+Utgifter!$E$5/12)-G280)&gt;0,E280*(1+Utgifter!$E$5/12)-G280,0)</f>
        <v>832277.07222938398</v>
      </c>
      <c r="F281" s="26"/>
      <c r="G281" s="24">
        <f>IF((E281*(Utgifter!$E$4+Utgifter!$E$5)/12)&gt;$S$4,(E281*(Utgifter!$E$4+Utgifter!$E$5)/12),IF(E281&gt; 0,$S$4,0))</f>
        <v>2774.2569074312801</v>
      </c>
      <c r="I281" s="27">
        <f>IF((I280*(1+Utgifter!$E$5/12)-K280)&gt;0,I280*(1+Utgifter!$E$5/12)-K280,0)</f>
        <v>632093.16642316757</v>
      </c>
      <c r="J281" s="26"/>
      <c r="K281" s="24">
        <f>IF((I281*(Utgifter!$E$4+Utgifter!$E$5)/12)&gt;$S$4,(I281*(Utgifter!$E$4+Utgifter!$E$5)/12),IF(I281&gt; 0,$S$4,0))</f>
        <v>2106.9772214105587</v>
      </c>
    </row>
    <row r="282" spans="1:11" x14ac:dyDescent="0.35">
      <c r="A282" s="47"/>
      <c r="D282" s="28">
        <f t="shared" si="4"/>
        <v>278</v>
      </c>
      <c r="E282" s="27">
        <f>IF((E281*(1+Utgifter!$E$5/12)-G281)&gt;0,E281*(1+Utgifter!$E$5/12)-G281,0)</f>
        <v>830889.94377566839</v>
      </c>
      <c r="F282" s="26"/>
      <c r="G282" s="24">
        <f>IF((E282*(Utgifter!$E$4+Utgifter!$E$5)/12)&gt;$S$4,(E282*(Utgifter!$E$4+Utgifter!$E$5)/12),IF(E282&gt; 0,$S$4,0))</f>
        <v>2769.6331459188946</v>
      </c>
      <c r="I282" s="27">
        <f>IF((I281*(1+Utgifter!$E$5/12)-K281)&gt;0,I281*(1+Utgifter!$E$5/12)-K281,0)</f>
        <v>631039.67781246232</v>
      </c>
      <c r="J282" s="26"/>
      <c r="K282" s="24">
        <f>IF((I282*(Utgifter!$E$4+Utgifter!$E$5)/12)&gt;$S$4,(I282*(Utgifter!$E$4+Utgifter!$E$5)/12),IF(I282&gt; 0,$S$4,0))</f>
        <v>2103.4655927082081</v>
      </c>
    </row>
    <row r="283" spans="1:11" x14ac:dyDescent="0.35">
      <c r="A283" s="47"/>
      <c r="D283" s="28">
        <f t="shared" si="4"/>
        <v>279</v>
      </c>
      <c r="E283" s="27">
        <f>IF((E282*(1+Utgifter!$E$5/12)-G282)&gt;0,E282*(1+Utgifter!$E$5/12)-G282,0)</f>
        <v>829505.12720270909</v>
      </c>
      <c r="F283" s="26"/>
      <c r="G283" s="24">
        <f>IF((E283*(Utgifter!$E$4+Utgifter!$E$5)/12)&gt;$S$4,(E283*(Utgifter!$E$4+Utgifter!$E$5)/12),IF(E283&gt; 0,$S$4,0))</f>
        <v>2765.0170906756971</v>
      </c>
      <c r="I283" s="27">
        <f>IF((I282*(1+Utgifter!$E$5/12)-K282)&gt;0,I282*(1+Utgifter!$E$5/12)-K282,0)</f>
        <v>629987.94501610822</v>
      </c>
      <c r="J283" s="26"/>
      <c r="K283" s="24">
        <f>IF((I283*(Utgifter!$E$4+Utgifter!$E$5)/12)&gt;$S$4,(I283*(Utgifter!$E$4+Utgifter!$E$5)/12),IF(I283&gt; 0,$S$4,0))</f>
        <v>2099.9598167203608</v>
      </c>
    </row>
    <row r="284" spans="1:11" x14ac:dyDescent="0.35">
      <c r="A284" s="47"/>
      <c r="D284" s="28">
        <f t="shared" si="4"/>
        <v>280</v>
      </c>
      <c r="E284" s="27">
        <f>IF((E283*(1+Utgifter!$E$5/12)-G283)&gt;0,E283*(1+Utgifter!$E$5/12)-G283,0)</f>
        <v>828122.61865737126</v>
      </c>
      <c r="F284" s="26"/>
      <c r="G284" s="24">
        <f>IF((E284*(Utgifter!$E$4+Utgifter!$E$5)/12)&gt;$S$4,(E284*(Utgifter!$E$4+Utgifter!$E$5)/12),IF(E284&gt; 0,$S$4,0))</f>
        <v>2760.4087288579044</v>
      </c>
      <c r="I284" s="27">
        <f>IF((I283*(1+Utgifter!$E$5/12)-K283)&gt;0,I283*(1+Utgifter!$E$5/12)-K283,0)</f>
        <v>628937.96510774805</v>
      </c>
      <c r="J284" s="26"/>
      <c r="K284" s="24">
        <f>IF((I284*(Utgifter!$E$4+Utgifter!$E$5)/12)&gt;$S$4,(I284*(Utgifter!$E$4+Utgifter!$E$5)/12),IF(I284&gt; 0,$S$4,0))</f>
        <v>2096.4598836924938</v>
      </c>
    </row>
    <row r="285" spans="1:11" x14ac:dyDescent="0.35">
      <c r="A285" s="47"/>
      <c r="D285" s="28">
        <f t="shared" si="4"/>
        <v>281</v>
      </c>
      <c r="E285" s="27">
        <f>IF((E284*(1+Utgifter!$E$5/12)-G284)&gt;0,E284*(1+Utgifter!$E$5/12)-G284,0)</f>
        <v>826742.41429294238</v>
      </c>
      <c r="F285" s="26"/>
      <c r="G285" s="24">
        <f>IF((E285*(Utgifter!$E$4+Utgifter!$E$5)/12)&gt;$S$4,(E285*(Utgifter!$E$4+Utgifter!$E$5)/12),IF(E285&gt; 0,$S$4,0))</f>
        <v>2755.808047643141</v>
      </c>
      <c r="I285" s="27">
        <f>IF((I284*(1+Utgifter!$E$5/12)-K284)&gt;0,I284*(1+Utgifter!$E$5/12)-K284,0)</f>
        <v>627889.73516590183</v>
      </c>
      <c r="J285" s="26"/>
      <c r="K285" s="24">
        <f>IF((I285*(Utgifter!$E$4+Utgifter!$E$5)/12)&gt;$S$4,(I285*(Utgifter!$E$4+Utgifter!$E$5)/12),IF(I285&gt; 0,$S$4,0))</f>
        <v>2092.9657838863395</v>
      </c>
    </row>
    <row r="286" spans="1:11" x14ac:dyDescent="0.35">
      <c r="A286" s="47"/>
      <c r="D286" s="28">
        <f t="shared" si="4"/>
        <v>282</v>
      </c>
      <c r="E286" s="27">
        <f>IF((E285*(1+Utgifter!$E$5/12)-G285)&gt;0,E285*(1+Utgifter!$E$5/12)-G285,0)</f>
        <v>825364.5102691208</v>
      </c>
      <c r="F286" s="26"/>
      <c r="G286" s="24">
        <f>IF((E286*(Utgifter!$E$4+Utgifter!$E$5)/12)&gt;$S$4,(E286*(Utgifter!$E$4+Utgifter!$E$5)/12),IF(E286&gt; 0,$S$4,0))</f>
        <v>2751.2150342304026</v>
      </c>
      <c r="I286" s="27">
        <f>IF((I285*(1+Utgifter!$E$5/12)-K285)&gt;0,I285*(1+Utgifter!$E$5/12)-K285,0)</f>
        <v>626843.25227395864</v>
      </c>
      <c r="J286" s="26"/>
      <c r="K286" s="24">
        <f>IF((I286*(Utgifter!$E$4+Utgifter!$E$5)/12)&gt;$S$4,(I286*(Utgifter!$E$4+Utgifter!$E$5)/12),IF(I286&gt; 0,$S$4,0))</f>
        <v>2089.477507579862</v>
      </c>
    </row>
    <row r="287" spans="1:11" x14ac:dyDescent="0.35">
      <c r="A287" s="47"/>
      <c r="D287" s="28">
        <f t="shared" si="4"/>
        <v>283</v>
      </c>
      <c r="E287" s="27">
        <f>IF((E286*(1+Utgifter!$E$5/12)-G286)&gt;0,E286*(1+Utgifter!$E$5/12)-G286,0)</f>
        <v>823988.90275200561</v>
      </c>
      <c r="F287" s="26"/>
      <c r="G287" s="24">
        <f>IF((E287*(Utgifter!$E$4+Utgifter!$E$5)/12)&gt;$S$4,(E287*(Utgifter!$E$4+Utgifter!$E$5)/12),IF(E287&gt; 0,$S$4,0))</f>
        <v>2746.6296758400185</v>
      </c>
      <c r="I287" s="27">
        <f>IF((I286*(1+Utgifter!$E$5/12)-K286)&gt;0,I286*(1+Utgifter!$E$5/12)-K286,0)</f>
        <v>625798.51352016872</v>
      </c>
      <c r="J287" s="26"/>
      <c r="K287" s="24">
        <f>IF((I287*(Utgifter!$E$4+Utgifter!$E$5)/12)&gt;$S$4,(I287*(Utgifter!$E$4+Utgifter!$E$5)/12),IF(I287&gt; 0,$S$4,0))</f>
        <v>2085.9950450672291</v>
      </c>
    </row>
    <row r="288" spans="1:11" x14ac:dyDescent="0.35">
      <c r="A288" s="47"/>
      <c r="D288" s="28">
        <f t="shared" si="4"/>
        <v>284</v>
      </c>
      <c r="E288" s="27">
        <f>IF((E287*(1+Utgifter!$E$5/12)-G287)&gt;0,E287*(1+Utgifter!$E$5/12)-G287,0)</f>
        <v>822615.5879140856</v>
      </c>
      <c r="F288" s="26"/>
      <c r="G288" s="24">
        <f>IF((E288*(Utgifter!$E$4+Utgifter!$E$5)/12)&gt;$S$4,(E288*(Utgifter!$E$4+Utgifter!$E$5)/12),IF(E288&gt; 0,$S$4,0))</f>
        <v>2742.051959713619</v>
      </c>
      <c r="I288" s="27">
        <f>IF((I287*(1+Utgifter!$E$5/12)-K287)&gt;0,I287*(1+Utgifter!$E$5/12)-K287,0)</f>
        <v>624755.51599763508</v>
      </c>
      <c r="J288" s="26"/>
      <c r="K288" s="24">
        <f>IF((I288*(Utgifter!$E$4+Utgifter!$E$5)/12)&gt;$S$4,(I288*(Utgifter!$E$4+Utgifter!$E$5)/12),IF(I288&gt; 0,$S$4,0))</f>
        <v>2082.5183866587836</v>
      </c>
    </row>
    <row r="289" spans="1:11" x14ac:dyDescent="0.35">
      <c r="A289" s="47"/>
      <c r="D289" s="28">
        <f t="shared" si="4"/>
        <v>285</v>
      </c>
      <c r="E289" s="27">
        <f>IF((E288*(1+Utgifter!$E$5/12)-G288)&gt;0,E288*(1+Utgifter!$E$5/12)-G288,0)</f>
        <v>821244.56193422887</v>
      </c>
      <c r="F289" s="26"/>
      <c r="G289" s="24">
        <f>IF((E289*(Utgifter!$E$4+Utgifter!$E$5)/12)&gt;$S$4,(E289*(Utgifter!$E$4+Utgifter!$E$5)/12),IF(E289&gt; 0,$S$4,0))</f>
        <v>2737.4818731140963</v>
      </c>
      <c r="I289" s="27">
        <f>IF((I288*(1+Utgifter!$E$5/12)-K288)&gt;0,I288*(1+Utgifter!$E$5/12)-K288,0)</f>
        <v>623714.25680430571</v>
      </c>
      <c r="J289" s="26"/>
      <c r="K289" s="24">
        <f>IF((I289*(Utgifter!$E$4+Utgifter!$E$5)/12)&gt;$S$4,(I289*(Utgifter!$E$4+Utgifter!$E$5)/12),IF(I289&gt; 0,$S$4,0))</f>
        <v>2079.047522681019</v>
      </c>
    </row>
    <row r="290" spans="1:11" x14ac:dyDescent="0.35">
      <c r="A290" s="47"/>
      <c r="D290" s="28">
        <f t="shared" si="4"/>
        <v>286</v>
      </c>
      <c r="E290" s="27">
        <f>IF((E289*(1+Utgifter!$E$5/12)-G289)&gt;0,E289*(1+Utgifter!$E$5/12)-G289,0)</f>
        <v>819875.82099767181</v>
      </c>
      <c r="F290" s="26"/>
      <c r="G290" s="24">
        <f>IF((E290*(Utgifter!$E$4+Utgifter!$E$5)/12)&gt;$S$4,(E290*(Utgifter!$E$4+Utgifter!$E$5)/12),IF(E290&gt; 0,$S$4,0))</f>
        <v>2732.9194033255731</v>
      </c>
      <c r="I290" s="27">
        <f>IF((I289*(1+Utgifter!$E$5/12)-K289)&gt;0,I289*(1+Utgifter!$E$5/12)-K289,0)</f>
        <v>622674.73304296518</v>
      </c>
      <c r="J290" s="26"/>
      <c r="K290" s="24">
        <f>IF((I290*(Utgifter!$E$4+Utgifter!$E$5)/12)&gt;$S$4,(I290*(Utgifter!$E$4+Utgifter!$E$5)/12),IF(I290&gt; 0,$S$4,0))</f>
        <v>2075.5824434765505</v>
      </c>
    </row>
    <row r="291" spans="1:11" x14ac:dyDescent="0.35">
      <c r="A291" s="47"/>
      <c r="D291" s="28">
        <f t="shared" si="4"/>
        <v>287</v>
      </c>
      <c r="E291" s="27">
        <f>IF((E290*(1+Utgifter!$E$5/12)-G290)&gt;0,E290*(1+Utgifter!$E$5/12)-G290,0)</f>
        <v>818509.36129600904</v>
      </c>
      <c r="F291" s="26"/>
      <c r="G291" s="24">
        <f>IF((E291*(Utgifter!$E$4+Utgifter!$E$5)/12)&gt;$S$4,(E291*(Utgifter!$E$4+Utgifter!$E$5)/12),IF(E291&gt; 0,$S$4,0))</f>
        <v>2728.3645376533636</v>
      </c>
      <c r="I291" s="27">
        <f>IF((I290*(1+Utgifter!$E$5/12)-K290)&gt;0,I290*(1+Utgifter!$E$5/12)-K290,0)</f>
        <v>621636.94182122697</v>
      </c>
      <c r="J291" s="26"/>
      <c r="K291" s="24">
        <f>IF((I291*(Utgifter!$E$4+Utgifter!$E$5)/12)&gt;$S$4,(I291*(Utgifter!$E$4+Utgifter!$E$5)/12),IF(I291&gt; 0,$S$4,0))</f>
        <v>2072.1231394040901</v>
      </c>
    </row>
    <row r="292" spans="1:11" x14ac:dyDescent="0.35">
      <c r="A292" s="47"/>
      <c r="D292" s="28">
        <f t="shared" si="4"/>
        <v>288</v>
      </c>
      <c r="E292" s="27">
        <f>IF((E291*(1+Utgifter!$E$5/12)-G291)&gt;0,E291*(1+Utgifter!$E$5/12)-G291,0)</f>
        <v>817145.1790271824</v>
      </c>
      <c r="F292" s="26"/>
      <c r="G292" s="24">
        <f>IF((E292*(Utgifter!$E$4+Utgifter!$E$5)/12)&gt;$S$4,(E292*(Utgifter!$E$4+Utgifter!$E$5)/12),IF(E292&gt; 0,$S$4,0))</f>
        <v>2723.8172634239413</v>
      </c>
      <c r="I292" s="27">
        <f>IF((I291*(1+Utgifter!$E$5/12)-K291)&gt;0,I291*(1+Utgifter!$E$5/12)-K291,0)</f>
        <v>620600.88025152497</v>
      </c>
      <c r="J292" s="26"/>
      <c r="K292" s="24">
        <f>IF((I292*(Utgifter!$E$4+Utgifter!$E$5)/12)&gt;$S$4,(I292*(Utgifter!$E$4+Utgifter!$E$5)/12),IF(I292&gt; 0,$S$4,0))</f>
        <v>2068.6696008384165</v>
      </c>
    </row>
    <row r="293" spans="1:11" x14ac:dyDescent="0.35">
      <c r="A293" s="47">
        <v>2042</v>
      </c>
      <c r="D293" s="28">
        <f t="shared" si="4"/>
        <v>289</v>
      </c>
      <c r="E293" s="27">
        <f>IF((E292*(1+Utgifter!$E$5/12)-G292)&gt;0,E292*(1+Utgifter!$E$5/12)-G292,0)</f>
        <v>815783.27039547043</v>
      </c>
      <c r="F293" s="26"/>
      <c r="G293" s="24">
        <f>IF((E293*(Utgifter!$E$4+Utgifter!$E$5)/12)&gt;$S$4,(E293*(Utgifter!$E$4+Utgifter!$E$5)/12),IF(E293&gt; 0,$S$4,0))</f>
        <v>2719.2775679849015</v>
      </c>
      <c r="I293" s="27">
        <f>IF((I292*(1+Utgifter!$E$5/12)-K292)&gt;0,I292*(1+Utgifter!$E$5/12)-K292,0)</f>
        <v>619566.54545110581</v>
      </c>
      <c r="J293" s="26"/>
      <c r="K293" s="24">
        <f>IF((I293*(Utgifter!$E$4+Utgifter!$E$5)/12)&gt;$S$4,(I293*(Utgifter!$E$4+Utgifter!$E$5)/12),IF(I293&gt; 0,$S$4,0))</f>
        <v>2065.2218181703524</v>
      </c>
    </row>
    <row r="294" spans="1:11" x14ac:dyDescent="0.35">
      <c r="A294" s="47"/>
      <c r="D294" s="28">
        <f t="shared" si="4"/>
        <v>290</v>
      </c>
      <c r="E294" s="27">
        <f>IF((E293*(1+Utgifter!$E$5/12)-G293)&gt;0,E293*(1+Utgifter!$E$5/12)-G293,0)</f>
        <v>814423.63161147805</v>
      </c>
      <c r="F294" s="26"/>
      <c r="G294" s="24">
        <f>IF((E294*(Utgifter!$E$4+Utgifter!$E$5)/12)&gt;$S$4,(E294*(Utgifter!$E$4+Utgifter!$E$5)/12),IF(E294&gt; 0,$S$4,0))</f>
        <v>2714.745438704927</v>
      </c>
      <c r="I294" s="27">
        <f>IF((I293*(1+Utgifter!$E$5/12)-K293)&gt;0,I293*(1+Utgifter!$E$5/12)-K293,0)</f>
        <v>618533.93454202067</v>
      </c>
      <c r="J294" s="26"/>
      <c r="K294" s="24">
        <f>IF((I294*(Utgifter!$E$4+Utgifter!$E$5)/12)&gt;$S$4,(I294*(Utgifter!$E$4+Utgifter!$E$5)/12),IF(I294&gt; 0,$S$4,0))</f>
        <v>2061.7797818067356</v>
      </c>
    </row>
    <row r="295" spans="1:11" x14ac:dyDescent="0.35">
      <c r="A295" s="47"/>
      <c r="D295" s="28">
        <f t="shared" si="4"/>
        <v>291</v>
      </c>
      <c r="E295" s="27">
        <f>IF((E294*(1+Utgifter!$E$5/12)-G294)&gt;0,E294*(1+Utgifter!$E$5/12)-G294,0)</f>
        <v>813066.25889212557</v>
      </c>
      <c r="F295" s="26"/>
      <c r="G295" s="24">
        <f>IF((E295*(Utgifter!$E$4+Utgifter!$E$5)/12)&gt;$S$4,(E295*(Utgifter!$E$4+Utgifter!$E$5)/12),IF(E295&gt; 0,$S$4,0))</f>
        <v>2710.220862973752</v>
      </c>
      <c r="I295" s="27">
        <f>IF((I294*(1+Utgifter!$E$5/12)-K294)&gt;0,I294*(1+Utgifter!$E$5/12)-K294,0)</f>
        <v>617503.04465111729</v>
      </c>
      <c r="J295" s="26"/>
      <c r="K295" s="24">
        <f>IF((I295*(Utgifter!$E$4+Utgifter!$E$5)/12)&gt;$S$4,(I295*(Utgifter!$E$4+Utgifter!$E$5)/12),IF(I295&gt; 0,$S$4,0))</f>
        <v>2058.3434821703909</v>
      </c>
    </row>
    <row r="296" spans="1:11" x14ac:dyDescent="0.35">
      <c r="A296" s="47"/>
      <c r="D296" s="28">
        <f t="shared" si="4"/>
        <v>292</v>
      </c>
      <c r="E296" s="27">
        <f>IF((E295*(1+Utgifter!$E$5/12)-G295)&gt;0,E295*(1+Utgifter!$E$5/12)-G295,0)</f>
        <v>811711.14846063871</v>
      </c>
      <c r="F296" s="26"/>
      <c r="G296" s="24">
        <f>IF((E296*(Utgifter!$E$4+Utgifter!$E$5)/12)&gt;$S$4,(E296*(Utgifter!$E$4+Utgifter!$E$5)/12),IF(E296&gt; 0,$S$4,0))</f>
        <v>2705.703828202129</v>
      </c>
      <c r="I296" s="27">
        <f>IF((I295*(1+Utgifter!$E$5/12)-K295)&gt;0,I295*(1+Utgifter!$E$5/12)-K295,0)</f>
        <v>616473.87291003217</v>
      </c>
      <c r="J296" s="26"/>
      <c r="K296" s="24">
        <f>IF((I296*(Utgifter!$E$4+Utgifter!$E$5)/12)&gt;$S$4,(I296*(Utgifter!$E$4+Utgifter!$E$5)/12),IF(I296&gt; 0,$S$4,0))</f>
        <v>2054.9129097001073</v>
      </c>
    </row>
    <row r="297" spans="1:11" x14ac:dyDescent="0.35">
      <c r="A297" s="47"/>
      <c r="D297" s="28">
        <f t="shared" si="4"/>
        <v>293</v>
      </c>
      <c r="E297" s="27">
        <f>IF((E296*(1+Utgifter!$E$5/12)-G296)&gt;0,E296*(1+Utgifter!$E$5/12)-G296,0)</f>
        <v>810358.29654653766</v>
      </c>
      <c r="F297" s="26"/>
      <c r="G297" s="24">
        <f>IF((E297*(Utgifter!$E$4+Utgifter!$E$5)/12)&gt;$S$4,(E297*(Utgifter!$E$4+Utgifter!$E$5)/12),IF(E297&gt; 0,$S$4,0))</f>
        <v>2701.1943218217925</v>
      </c>
      <c r="I297" s="27">
        <f>IF((I296*(1+Utgifter!$E$5/12)-K296)&gt;0,I296*(1+Utgifter!$E$5/12)-K296,0)</f>
        <v>615446.41645518213</v>
      </c>
      <c r="J297" s="26"/>
      <c r="K297" s="24">
        <f>IF((I297*(Utgifter!$E$4+Utgifter!$E$5)/12)&gt;$S$4,(I297*(Utgifter!$E$4+Utgifter!$E$5)/12),IF(I297&gt; 0,$S$4,0))</f>
        <v>2051.4880548506071</v>
      </c>
    </row>
    <row r="298" spans="1:11" x14ac:dyDescent="0.35">
      <c r="A298" s="47"/>
      <c r="D298" s="28">
        <f t="shared" si="4"/>
        <v>294</v>
      </c>
      <c r="E298" s="27">
        <f>IF((E297*(1+Utgifter!$E$5/12)-G297)&gt;0,E297*(1+Utgifter!$E$5/12)-G297,0)</f>
        <v>809007.69938562682</v>
      </c>
      <c r="F298" s="26"/>
      <c r="G298" s="24">
        <f>IF((E298*(Utgifter!$E$4+Utgifter!$E$5)/12)&gt;$S$4,(E298*(Utgifter!$E$4+Utgifter!$E$5)/12),IF(E298&gt; 0,$S$4,0))</f>
        <v>2696.6923312854228</v>
      </c>
      <c r="I298" s="27">
        <f>IF((I297*(1+Utgifter!$E$5/12)-K297)&gt;0,I297*(1+Utgifter!$E$5/12)-K297,0)</f>
        <v>614420.67242775683</v>
      </c>
      <c r="J298" s="26"/>
      <c r="K298" s="24">
        <f>IF((I298*(Utgifter!$E$4+Utgifter!$E$5)/12)&gt;$S$4,(I298*(Utgifter!$E$4+Utgifter!$E$5)/12),IF(I298&gt; 0,$S$4,0))</f>
        <v>2048.0689080925226</v>
      </c>
    </row>
    <row r="299" spans="1:11" x14ac:dyDescent="0.35">
      <c r="A299" s="47"/>
      <c r="D299" s="28">
        <f t="shared" si="4"/>
        <v>295</v>
      </c>
      <c r="E299" s="27">
        <f>IF((E298*(1+Utgifter!$E$5/12)-G298)&gt;0,E298*(1+Utgifter!$E$5/12)-G298,0)</f>
        <v>807659.3532199841</v>
      </c>
      <c r="F299" s="26"/>
      <c r="G299" s="24">
        <f>IF((E299*(Utgifter!$E$4+Utgifter!$E$5)/12)&gt;$S$4,(E299*(Utgifter!$E$4+Utgifter!$E$5)/12),IF(E299&gt; 0,$S$4,0))</f>
        <v>2692.1978440666139</v>
      </c>
      <c r="I299" s="27">
        <f>IF((I298*(1+Utgifter!$E$5/12)-K298)&gt;0,I298*(1+Utgifter!$E$5/12)-K298,0)</f>
        <v>613396.63797371055</v>
      </c>
      <c r="J299" s="26"/>
      <c r="K299" s="24">
        <f>IF((I299*(Utgifter!$E$4+Utgifter!$E$5)/12)&gt;$S$4,(I299*(Utgifter!$E$4+Utgifter!$E$5)/12),IF(I299&gt; 0,$S$4,0))</f>
        <v>2044.6554599123685</v>
      </c>
    </row>
    <row r="300" spans="1:11" x14ac:dyDescent="0.35">
      <c r="A300" s="47"/>
      <c r="D300" s="28">
        <f t="shared" si="4"/>
        <v>296</v>
      </c>
      <c r="E300" s="27">
        <f>IF((E299*(1+Utgifter!$E$5/12)-G299)&gt;0,E299*(1+Utgifter!$E$5/12)-G299,0)</f>
        <v>806313.25429795077</v>
      </c>
      <c r="F300" s="26"/>
      <c r="G300" s="24">
        <f>IF((E300*(Utgifter!$E$4+Utgifter!$E$5)/12)&gt;$S$4,(E300*(Utgifter!$E$4+Utgifter!$E$5)/12),IF(E300&gt; 0,$S$4,0))</f>
        <v>2687.710847659836</v>
      </c>
      <c r="I300" s="27">
        <f>IF((I299*(1+Utgifter!$E$5/12)-K299)&gt;0,I299*(1+Utgifter!$E$5/12)-K299,0)</f>
        <v>612374.31024375441</v>
      </c>
      <c r="J300" s="26"/>
      <c r="K300" s="24">
        <f>IF((I300*(Utgifter!$E$4+Utgifter!$E$5)/12)&gt;$S$4,(I300*(Utgifter!$E$4+Utgifter!$E$5)/12),IF(I300&gt; 0,$S$4,0))</f>
        <v>2041.2477008125149</v>
      </c>
    </row>
    <row r="301" spans="1:11" x14ac:dyDescent="0.35">
      <c r="A301" s="47"/>
      <c r="D301" s="28">
        <f t="shared" si="4"/>
        <v>297</v>
      </c>
      <c r="E301" s="27">
        <f>IF((E300*(1+Utgifter!$E$5/12)-G300)&gt;0,E300*(1+Utgifter!$E$5/12)-G300,0)</f>
        <v>804969.3988741209</v>
      </c>
      <c r="F301" s="26"/>
      <c r="G301" s="24">
        <f>IF((E301*(Utgifter!$E$4+Utgifter!$E$5)/12)&gt;$S$4,(E301*(Utgifter!$E$4+Utgifter!$E$5)/12),IF(E301&gt; 0,$S$4,0))</f>
        <v>2683.2313295804029</v>
      </c>
      <c r="I301" s="27">
        <f>IF((I300*(1+Utgifter!$E$5/12)-K300)&gt;0,I300*(1+Utgifter!$E$5/12)-K300,0)</f>
        <v>611353.68639334815</v>
      </c>
      <c r="J301" s="26"/>
      <c r="K301" s="24">
        <f>IF((I301*(Utgifter!$E$4+Utgifter!$E$5)/12)&gt;$S$4,(I301*(Utgifter!$E$4+Utgifter!$E$5)/12),IF(I301&gt; 0,$S$4,0))</f>
        <v>2037.8456213111606</v>
      </c>
    </row>
    <row r="302" spans="1:11" x14ac:dyDescent="0.35">
      <c r="A302" s="47"/>
      <c r="D302" s="28">
        <f t="shared" si="4"/>
        <v>298</v>
      </c>
      <c r="E302" s="27">
        <f>IF((E301*(1+Utgifter!$E$5/12)-G301)&gt;0,E301*(1+Utgifter!$E$5/12)-G301,0)</f>
        <v>803627.78320933075</v>
      </c>
      <c r="F302" s="26"/>
      <c r="G302" s="24">
        <f>IF((E302*(Utgifter!$E$4+Utgifter!$E$5)/12)&gt;$S$4,(E302*(Utgifter!$E$4+Utgifter!$E$5)/12),IF(E302&gt; 0,$S$4,0))</f>
        <v>2678.759277364436</v>
      </c>
      <c r="I302" s="27">
        <f>IF((I301*(1+Utgifter!$E$5/12)-K301)&gt;0,I301*(1+Utgifter!$E$5/12)-K301,0)</f>
        <v>610334.7635826926</v>
      </c>
      <c r="J302" s="26"/>
      <c r="K302" s="24">
        <f>IF((I302*(Utgifter!$E$4+Utgifter!$E$5)/12)&gt;$S$4,(I302*(Utgifter!$E$4+Utgifter!$E$5)/12),IF(I302&gt; 0,$S$4,0))</f>
        <v>2034.4492119423087</v>
      </c>
    </row>
    <row r="303" spans="1:11" x14ac:dyDescent="0.35">
      <c r="A303" s="47"/>
      <c r="D303" s="28">
        <f t="shared" si="4"/>
        <v>299</v>
      </c>
      <c r="E303" s="27">
        <f>IF((E302*(1+Utgifter!$E$5/12)-G302)&gt;0,E302*(1+Utgifter!$E$5/12)-G302,0)</f>
        <v>802288.40357064852</v>
      </c>
      <c r="F303" s="26"/>
      <c r="G303" s="24">
        <f>IF((E303*(Utgifter!$E$4+Utgifter!$E$5)/12)&gt;$S$4,(E303*(Utgifter!$E$4+Utgifter!$E$5)/12),IF(E303&gt; 0,$S$4,0))</f>
        <v>2674.2946785688287</v>
      </c>
      <c r="I303" s="27">
        <f>IF((I302*(1+Utgifter!$E$5/12)-K302)&gt;0,I302*(1+Utgifter!$E$5/12)-K302,0)</f>
        <v>609317.53897672147</v>
      </c>
      <c r="J303" s="26"/>
      <c r="K303" s="24">
        <f>IF((I303*(Utgifter!$E$4+Utgifter!$E$5)/12)&gt;$S$4,(I303*(Utgifter!$E$4+Utgifter!$E$5)/12),IF(I303&gt; 0,$S$4,0))</f>
        <v>2031.0584632557384</v>
      </c>
    </row>
    <row r="304" spans="1:11" x14ac:dyDescent="0.35">
      <c r="A304" s="47"/>
      <c r="D304" s="28">
        <f t="shared" si="4"/>
        <v>300</v>
      </c>
      <c r="E304" s="27">
        <f>IF((E303*(1+Utgifter!$E$5/12)-G303)&gt;0,E303*(1+Utgifter!$E$5/12)-G303,0)</f>
        <v>800951.2562313641</v>
      </c>
      <c r="F304" s="26"/>
      <c r="G304" s="24">
        <f>IF((E304*(Utgifter!$E$4+Utgifter!$E$5)/12)&gt;$S$4,(E304*(Utgifter!$E$4+Utgifter!$E$5)/12),IF(E304&gt; 0,$S$4,0))</f>
        <v>2669.8375207712138</v>
      </c>
      <c r="I304" s="27">
        <f>IF((I303*(1+Utgifter!$E$5/12)-K303)&gt;0,I303*(1+Utgifter!$E$5/12)-K303,0)</f>
        <v>608302.00974509364</v>
      </c>
      <c r="J304" s="26"/>
      <c r="K304" s="24">
        <f>IF((I304*(Utgifter!$E$4+Utgifter!$E$5)/12)&gt;$S$4,(I304*(Utgifter!$E$4+Utgifter!$E$5)/12),IF(I304&gt; 0,$S$4,0))</f>
        <v>2027.6733658169787</v>
      </c>
    </row>
    <row r="305" spans="1:11" x14ac:dyDescent="0.35">
      <c r="A305" s="47">
        <v>2043</v>
      </c>
      <c r="D305" s="28">
        <f t="shared" si="4"/>
        <v>301</v>
      </c>
      <c r="E305" s="27">
        <f>IF((E304*(1+Utgifter!$E$5/12)-G304)&gt;0,E304*(1+Utgifter!$E$5/12)-G304,0)</f>
        <v>799616.3374709785</v>
      </c>
      <c r="F305" s="26"/>
      <c r="G305" s="24">
        <f>IF((E305*(Utgifter!$E$4+Utgifter!$E$5)/12)&gt;$S$4,(E305*(Utgifter!$E$4+Utgifter!$E$5)/12),IF(E305&gt; 0,$S$4,0))</f>
        <v>2665.3877915699281</v>
      </c>
      <c r="I305" s="27">
        <f>IF((I304*(1+Utgifter!$E$5/12)-K304)&gt;0,I304*(1+Utgifter!$E$5/12)-K304,0)</f>
        <v>607288.17306218517</v>
      </c>
      <c r="J305" s="26"/>
      <c r="K305" s="24">
        <f>IF((I305*(Utgifter!$E$4+Utgifter!$E$5)/12)&gt;$S$4,(I305*(Utgifter!$E$4+Utgifter!$E$5)/12),IF(I305&gt; 0,$S$4,0))</f>
        <v>2024.2939102072839</v>
      </c>
    </row>
    <row r="306" spans="1:11" x14ac:dyDescent="0.35">
      <c r="A306" s="47"/>
      <c r="D306" s="28">
        <f t="shared" si="4"/>
        <v>302</v>
      </c>
      <c r="E306" s="27">
        <f>IF((E305*(1+Utgifter!$E$5/12)-G305)&gt;0,E305*(1+Utgifter!$E$5/12)-G305,0)</f>
        <v>798283.64357519359</v>
      </c>
      <c r="F306" s="26"/>
      <c r="G306" s="24">
        <f>IF((E306*(Utgifter!$E$4+Utgifter!$E$5)/12)&gt;$S$4,(E306*(Utgifter!$E$4+Utgifter!$E$5)/12),IF(E306&gt; 0,$S$4,0))</f>
        <v>2660.9454785839785</v>
      </c>
      <c r="I306" s="27">
        <f>IF((I305*(1+Utgifter!$E$5/12)-K305)&gt;0,I305*(1+Utgifter!$E$5/12)-K305,0)</f>
        <v>606276.02610708156</v>
      </c>
      <c r="J306" s="26"/>
      <c r="K306" s="24">
        <f>IF((I306*(Utgifter!$E$4+Utgifter!$E$5)/12)&gt;$S$4,(I306*(Utgifter!$E$4+Utgifter!$E$5)/12),IF(I306&gt; 0,$S$4,0))</f>
        <v>2020.9200870236052</v>
      </c>
    </row>
    <row r="307" spans="1:11" x14ac:dyDescent="0.35">
      <c r="A307" s="47"/>
      <c r="D307" s="28">
        <f t="shared" si="4"/>
        <v>303</v>
      </c>
      <c r="E307" s="27">
        <f>IF((E306*(1+Utgifter!$E$5/12)-G306)&gt;0,E306*(1+Utgifter!$E$5/12)-G306,0)</f>
        <v>796953.17083590163</v>
      </c>
      <c r="F307" s="26"/>
      <c r="G307" s="24">
        <f>IF((E307*(Utgifter!$E$4+Utgifter!$E$5)/12)&gt;$S$4,(E307*(Utgifter!$E$4+Utgifter!$E$5)/12),IF(E307&gt; 0,$S$4,0))</f>
        <v>2656.5105694530052</v>
      </c>
      <c r="I307" s="27">
        <f>IF((I306*(1+Utgifter!$E$5/12)-K306)&gt;0,I306*(1+Utgifter!$E$5/12)-K306,0)</f>
        <v>605265.56606356974</v>
      </c>
      <c r="J307" s="26"/>
      <c r="K307" s="24">
        <f>IF((I307*(Utgifter!$E$4+Utgifter!$E$5)/12)&gt;$S$4,(I307*(Utgifter!$E$4+Utgifter!$E$5)/12),IF(I307&gt; 0,$S$4,0))</f>
        <v>2017.5518868785657</v>
      </c>
    </row>
    <row r="308" spans="1:11" x14ac:dyDescent="0.35">
      <c r="A308" s="47"/>
      <c r="D308" s="28">
        <f t="shared" si="4"/>
        <v>304</v>
      </c>
      <c r="E308" s="27">
        <f>IF((E307*(1+Utgifter!$E$5/12)-G307)&gt;0,E307*(1+Utgifter!$E$5/12)-G307,0)</f>
        <v>795624.91555117513</v>
      </c>
      <c r="F308" s="26"/>
      <c r="G308" s="24">
        <f>IF((E308*(Utgifter!$E$4+Utgifter!$E$5)/12)&gt;$S$4,(E308*(Utgifter!$E$4+Utgifter!$E$5)/12),IF(E308&gt; 0,$S$4,0))</f>
        <v>2652.0830518372504</v>
      </c>
      <c r="I308" s="27">
        <f>IF((I307*(1+Utgifter!$E$5/12)-K307)&gt;0,I307*(1+Utgifter!$E$5/12)-K307,0)</f>
        <v>604256.79012013052</v>
      </c>
      <c r="J308" s="26"/>
      <c r="K308" s="24">
        <f>IF((I308*(Utgifter!$E$4+Utgifter!$E$5)/12)&gt;$S$4,(I308*(Utgifter!$E$4+Utgifter!$E$5)/12),IF(I308&gt; 0,$S$4,0))</f>
        <v>2014.1893004004351</v>
      </c>
    </row>
    <row r="309" spans="1:11" x14ac:dyDescent="0.35">
      <c r="A309" s="47"/>
      <c r="D309" s="28">
        <f t="shared" si="4"/>
        <v>305</v>
      </c>
      <c r="E309" s="27">
        <f>IF((E308*(1+Utgifter!$E$5/12)-G308)&gt;0,E308*(1+Utgifter!$E$5/12)-G308,0)</f>
        <v>794298.87402525649</v>
      </c>
      <c r="F309" s="26"/>
      <c r="G309" s="24">
        <f>IF((E309*(Utgifter!$E$4+Utgifter!$E$5)/12)&gt;$S$4,(E309*(Utgifter!$E$4+Utgifter!$E$5)/12),IF(E309&gt; 0,$S$4,0))</f>
        <v>2647.6629134175214</v>
      </c>
      <c r="I309" s="27">
        <f>IF((I308*(1+Utgifter!$E$5/12)-K308)&gt;0,I308*(1+Utgifter!$E$5/12)-K308,0)</f>
        <v>603249.6954699303</v>
      </c>
      <c r="J309" s="26"/>
      <c r="K309" s="24">
        <f>IF((I309*(Utgifter!$E$4+Utgifter!$E$5)/12)&gt;$S$4,(I309*(Utgifter!$E$4+Utgifter!$E$5)/12),IF(I309&gt; 0,$S$4,0))</f>
        <v>2010.8323182331012</v>
      </c>
    </row>
    <row r="310" spans="1:11" x14ac:dyDescent="0.35">
      <c r="A310" s="47"/>
      <c r="D310" s="28">
        <f t="shared" si="4"/>
        <v>306</v>
      </c>
      <c r="E310" s="27">
        <f>IF((E309*(1+Utgifter!$E$5/12)-G309)&gt;0,E309*(1+Utgifter!$E$5/12)-G309,0)</f>
        <v>792975.04256854777</v>
      </c>
      <c r="F310" s="26"/>
      <c r="G310" s="24">
        <f>IF((E310*(Utgifter!$E$4+Utgifter!$E$5)/12)&gt;$S$4,(E310*(Utgifter!$E$4+Utgifter!$E$5)/12),IF(E310&gt; 0,$S$4,0))</f>
        <v>2643.2501418951592</v>
      </c>
      <c r="I310" s="27">
        <f>IF((I309*(1+Utgifter!$E$5/12)-K309)&gt;0,I309*(1+Utgifter!$E$5/12)-K309,0)</f>
        <v>602244.27931081376</v>
      </c>
      <c r="J310" s="26"/>
      <c r="K310" s="24">
        <f>IF((I310*(Utgifter!$E$4+Utgifter!$E$5)/12)&gt;$S$4,(I310*(Utgifter!$E$4+Utgifter!$E$5)/12),IF(I310&gt; 0,$S$4,0))</f>
        <v>2007.4809310360458</v>
      </c>
    </row>
    <row r="311" spans="1:11" x14ac:dyDescent="0.35">
      <c r="A311" s="47"/>
      <c r="D311" s="28">
        <f t="shared" si="4"/>
        <v>307</v>
      </c>
      <c r="E311" s="27">
        <f>IF((E310*(1+Utgifter!$E$5/12)-G310)&gt;0,E310*(1+Utgifter!$E$5/12)-G310,0)</f>
        <v>791653.4174976002</v>
      </c>
      <c r="F311" s="26"/>
      <c r="G311" s="24">
        <f>IF((E311*(Utgifter!$E$4+Utgifter!$E$5)/12)&gt;$S$4,(E311*(Utgifter!$E$4+Utgifter!$E$5)/12),IF(E311&gt; 0,$S$4,0))</f>
        <v>2638.8447249920005</v>
      </c>
      <c r="I311" s="27">
        <f>IF((I310*(1+Utgifter!$E$5/12)-K310)&gt;0,I310*(1+Utgifter!$E$5/12)-K310,0)</f>
        <v>601240.53884529578</v>
      </c>
      <c r="J311" s="26"/>
      <c r="K311" s="24">
        <f>IF((I311*(Utgifter!$E$4+Utgifter!$E$5)/12)&gt;$S$4,(I311*(Utgifter!$E$4+Utgifter!$E$5)/12),IF(I311&gt; 0,$S$4,0))</f>
        <v>2004.1351294843191</v>
      </c>
    </row>
    <row r="312" spans="1:11" x14ac:dyDescent="0.35">
      <c r="A312" s="47"/>
      <c r="D312" s="28">
        <f t="shared" si="4"/>
        <v>308</v>
      </c>
      <c r="E312" s="27">
        <f>IF((E311*(1+Utgifter!$E$5/12)-G311)&gt;0,E311*(1+Utgifter!$E$5/12)-G311,0)</f>
        <v>790333.99513510417</v>
      </c>
      <c r="F312" s="26"/>
      <c r="G312" s="24">
        <f>IF((E312*(Utgifter!$E$4+Utgifter!$E$5)/12)&gt;$S$4,(E312*(Utgifter!$E$4+Utgifter!$E$5)/12),IF(E312&gt; 0,$S$4,0))</f>
        <v>2634.4466504503475</v>
      </c>
      <c r="I312" s="27">
        <f>IF((I311*(1+Utgifter!$E$5/12)-K311)&gt;0,I311*(1+Utgifter!$E$5/12)-K311,0)</f>
        <v>600238.47128055361</v>
      </c>
      <c r="J312" s="26"/>
      <c r="K312" s="24">
        <f>IF((I312*(Utgifter!$E$4+Utgifter!$E$5)/12)&gt;$S$4,(I312*(Utgifter!$E$4+Utgifter!$E$5)/12),IF(I312&gt; 0,$S$4,0))</f>
        <v>2000.794904268512</v>
      </c>
    </row>
    <row r="313" spans="1:11" x14ac:dyDescent="0.35">
      <c r="A313" s="47"/>
      <c r="D313" s="28">
        <f t="shared" si="4"/>
        <v>309</v>
      </c>
      <c r="E313" s="27">
        <f>IF((E312*(1+Utgifter!$E$5/12)-G312)&gt;0,E312*(1+Utgifter!$E$5/12)-G312,0)</f>
        <v>789016.77180987899</v>
      </c>
      <c r="F313" s="26"/>
      <c r="G313" s="24">
        <f>IF((E313*(Utgifter!$E$4+Utgifter!$E$5)/12)&gt;$S$4,(E313*(Utgifter!$E$4+Utgifter!$E$5)/12),IF(E313&gt; 0,$S$4,0))</f>
        <v>2630.0559060329301</v>
      </c>
      <c r="I313" s="27">
        <f>IF((I312*(1+Utgifter!$E$5/12)-K312)&gt;0,I312*(1+Utgifter!$E$5/12)-K312,0)</f>
        <v>599238.07382841944</v>
      </c>
      <c r="J313" s="26"/>
      <c r="K313" s="24">
        <f>IF((I313*(Utgifter!$E$4+Utgifter!$E$5)/12)&gt;$S$4,(I313*(Utgifter!$E$4+Utgifter!$E$5)/12),IF(I313&gt; 0,$S$4,0))</f>
        <v>1997.4602460947315</v>
      </c>
    </row>
    <row r="314" spans="1:11" x14ac:dyDescent="0.35">
      <c r="A314" s="47"/>
      <c r="D314" s="28">
        <f t="shared" si="4"/>
        <v>310</v>
      </c>
      <c r="E314" s="27">
        <f>IF((E313*(1+Utgifter!$E$5/12)-G313)&gt;0,E313*(1+Utgifter!$E$5/12)-G313,0)</f>
        <v>787701.74385686254</v>
      </c>
      <c r="F314" s="26"/>
      <c r="G314" s="24">
        <f>IF((E314*(Utgifter!$E$4+Utgifter!$E$5)/12)&gt;$S$4,(E314*(Utgifter!$E$4+Utgifter!$E$5)/12),IF(E314&gt; 0,$S$4,0))</f>
        <v>2625.6724795228752</v>
      </c>
      <c r="I314" s="27">
        <f>IF((I313*(1+Utgifter!$E$5/12)-K313)&gt;0,I313*(1+Utgifter!$E$5/12)-K313,0)</f>
        <v>598239.34370537207</v>
      </c>
      <c r="J314" s="26"/>
      <c r="K314" s="24">
        <f>IF((I314*(Utgifter!$E$4+Utgifter!$E$5)/12)&gt;$S$4,(I314*(Utgifter!$E$4+Utgifter!$E$5)/12),IF(I314&gt; 0,$S$4,0))</f>
        <v>1994.1311456845735</v>
      </c>
    </row>
    <row r="315" spans="1:11" x14ac:dyDescent="0.35">
      <c r="A315" s="47"/>
      <c r="D315" s="28">
        <f t="shared" si="4"/>
        <v>311</v>
      </c>
      <c r="E315" s="27">
        <f>IF((E314*(1+Utgifter!$E$5/12)-G314)&gt;0,E314*(1+Utgifter!$E$5/12)-G314,0)</f>
        <v>786388.9076171011</v>
      </c>
      <c r="F315" s="26"/>
      <c r="G315" s="24">
        <f>IF((E315*(Utgifter!$E$4+Utgifter!$E$5)/12)&gt;$S$4,(E315*(Utgifter!$E$4+Utgifter!$E$5)/12),IF(E315&gt; 0,$S$4,0))</f>
        <v>2621.2963587236704</v>
      </c>
      <c r="I315" s="27">
        <f>IF((I314*(1+Utgifter!$E$5/12)-K314)&gt;0,I314*(1+Utgifter!$E$5/12)-K314,0)</f>
        <v>597242.2781325297</v>
      </c>
      <c r="J315" s="26"/>
      <c r="K315" s="24">
        <f>IF((I315*(Utgifter!$E$4+Utgifter!$E$5)/12)&gt;$S$4,(I315*(Utgifter!$E$4+Utgifter!$E$5)/12),IF(I315&gt; 0,$S$4,0))</f>
        <v>1990.8075937750991</v>
      </c>
    </row>
    <row r="316" spans="1:11" x14ac:dyDescent="0.35">
      <c r="A316" s="47"/>
      <c r="D316" s="28">
        <f t="shared" si="4"/>
        <v>312</v>
      </c>
      <c r="E316" s="27">
        <f>IF((E315*(1+Utgifter!$E$5/12)-G315)&gt;0,E315*(1+Utgifter!$E$5/12)-G315,0)</f>
        <v>785078.25943773927</v>
      </c>
      <c r="F316" s="26"/>
      <c r="G316" s="24">
        <f>IF((E316*(Utgifter!$E$4+Utgifter!$E$5)/12)&gt;$S$4,(E316*(Utgifter!$E$4+Utgifter!$E$5)/12),IF(E316&gt; 0,$S$4,0))</f>
        <v>2616.9275314591309</v>
      </c>
      <c r="I316" s="27">
        <f>IF((I315*(1+Utgifter!$E$5/12)-K315)&gt;0,I315*(1+Utgifter!$E$5/12)-K315,0)</f>
        <v>596246.87433564221</v>
      </c>
      <c r="J316" s="26"/>
      <c r="K316" s="24">
        <f>IF((I316*(Utgifter!$E$4+Utgifter!$E$5)/12)&gt;$S$4,(I316*(Utgifter!$E$4+Utgifter!$E$5)/12),IF(I316&gt; 0,$S$4,0))</f>
        <v>1987.4895811188073</v>
      </c>
    </row>
    <row r="317" spans="1:11" x14ac:dyDescent="0.35">
      <c r="A317" s="47">
        <v>2044</v>
      </c>
      <c r="D317" s="28">
        <f t="shared" si="4"/>
        <v>313</v>
      </c>
      <c r="E317" s="27">
        <f>IF((E316*(1+Utgifter!$E$5/12)-G316)&gt;0,E316*(1+Utgifter!$E$5/12)-G316,0)</f>
        <v>783769.7956720097</v>
      </c>
      <c r="F317" s="26"/>
      <c r="G317" s="24">
        <f>IF((E317*(Utgifter!$E$4+Utgifter!$E$5)/12)&gt;$S$4,(E317*(Utgifter!$E$4+Utgifter!$E$5)/12),IF(E317&gt; 0,$S$4,0))</f>
        <v>2612.5659855733657</v>
      </c>
      <c r="I317" s="27">
        <f>IF((I316*(1+Utgifter!$E$5/12)-K316)&gt;0,I316*(1+Utgifter!$E$5/12)-K316,0)</f>
        <v>595253.1295450828</v>
      </c>
      <c r="J317" s="26"/>
      <c r="K317" s="24">
        <f>IF((I317*(Utgifter!$E$4+Utgifter!$E$5)/12)&gt;$S$4,(I317*(Utgifter!$E$4+Utgifter!$E$5)/12),IF(I317&gt; 0,$S$4,0))</f>
        <v>1984.1770984836094</v>
      </c>
    </row>
    <row r="318" spans="1:11" x14ac:dyDescent="0.35">
      <c r="A318" s="47"/>
      <c r="D318" s="28">
        <f t="shared" si="4"/>
        <v>314</v>
      </c>
      <c r="E318" s="27">
        <f>IF((E317*(1+Utgifter!$E$5/12)-G317)&gt;0,E317*(1+Utgifter!$E$5/12)-G317,0)</f>
        <v>782463.51267922309</v>
      </c>
      <c r="F318" s="26"/>
      <c r="G318" s="24">
        <f>IF((E318*(Utgifter!$E$4+Utgifter!$E$5)/12)&gt;$S$4,(E318*(Utgifter!$E$4+Utgifter!$E$5)/12),IF(E318&gt; 0,$S$4,0))</f>
        <v>2608.2117089307435</v>
      </c>
      <c r="I318" s="27">
        <f>IF((I317*(1+Utgifter!$E$5/12)-K317)&gt;0,I317*(1+Utgifter!$E$5/12)-K317,0)</f>
        <v>594261.04099584091</v>
      </c>
      <c r="J318" s="26"/>
      <c r="K318" s="24">
        <f>IF((I318*(Utgifter!$E$4+Utgifter!$E$5)/12)&gt;$S$4,(I318*(Utgifter!$E$4+Utgifter!$E$5)/12),IF(I318&gt; 0,$S$4,0))</f>
        <v>1980.870136652803</v>
      </c>
    </row>
    <row r="319" spans="1:11" x14ac:dyDescent="0.35">
      <c r="A319" s="47"/>
      <c r="D319" s="28">
        <f t="shared" si="4"/>
        <v>315</v>
      </c>
      <c r="E319" s="27">
        <f>IF((E318*(1+Utgifter!$E$5/12)-G318)&gt;0,E318*(1+Utgifter!$E$5/12)-G318,0)</f>
        <v>781159.40682475769</v>
      </c>
      <c r="F319" s="26"/>
      <c r="G319" s="24">
        <f>IF((E319*(Utgifter!$E$4+Utgifter!$E$5)/12)&gt;$S$4,(E319*(Utgifter!$E$4+Utgifter!$E$5)/12),IF(E319&gt; 0,$S$4,0))</f>
        <v>2603.8646894158592</v>
      </c>
      <c r="I319" s="27">
        <f>IF((I318*(1+Utgifter!$E$5/12)-K318)&gt;0,I318*(1+Utgifter!$E$5/12)-K318,0)</f>
        <v>593270.60592751449</v>
      </c>
      <c r="J319" s="26"/>
      <c r="K319" s="24">
        <f>IF((I319*(Utgifter!$E$4+Utgifter!$E$5)/12)&gt;$S$4,(I319*(Utgifter!$E$4+Utgifter!$E$5)/12),IF(I319&gt; 0,$S$4,0))</f>
        <v>1977.5686864250483</v>
      </c>
    </row>
    <row r="320" spans="1:11" x14ac:dyDescent="0.35">
      <c r="A320" s="47"/>
      <c r="D320" s="28">
        <f t="shared" si="4"/>
        <v>316</v>
      </c>
      <c r="E320" s="27">
        <f>IF((E319*(1+Utgifter!$E$5/12)-G319)&gt;0,E319*(1+Utgifter!$E$5/12)-G319,0)</f>
        <v>779857.4744800498</v>
      </c>
      <c r="F320" s="26"/>
      <c r="G320" s="24">
        <f>IF((E320*(Utgifter!$E$4+Utgifter!$E$5)/12)&gt;$S$4,(E320*(Utgifter!$E$4+Utgifter!$E$5)/12),IF(E320&gt; 0,$S$4,0))</f>
        <v>2599.5249149334995</v>
      </c>
      <c r="I320" s="27">
        <f>IF((I319*(1+Utgifter!$E$5/12)-K319)&gt;0,I319*(1+Utgifter!$E$5/12)-K319,0)</f>
        <v>592281.82158430188</v>
      </c>
      <c r="J320" s="26"/>
      <c r="K320" s="24">
        <f>IF((I320*(Utgifter!$E$4+Utgifter!$E$5)/12)&gt;$S$4,(I320*(Utgifter!$E$4+Utgifter!$E$5)/12),IF(I320&gt; 0,$S$4,0))</f>
        <v>1974.2727386143397</v>
      </c>
    </row>
    <row r="321" spans="1:11" x14ac:dyDescent="0.35">
      <c r="A321" s="47"/>
      <c r="D321" s="28">
        <f t="shared" si="4"/>
        <v>317</v>
      </c>
      <c r="E321" s="27">
        <f>IF((E320*(1+Utgifter!$E$5/12)-G320)&gt;0,E320*(1+Utgifter!$E$5/12)-G320,0)</f>
        <v>778557.71202258312</v>
      </c>
      <c r="F321" s="26"/>
      <c r="G321" s="24">
        <f>IF((E321*(Utgifter!$E$4+Utgifter!$E$5)/12)&gt;$S$4,(E321*(Utgifter!$E$4+Utgifter!$E$5)/12),IF(E321&gt; 0,$S$4,0))</f>
        <v>2595.1923734086104</v>
      </c>
      <c r="I321" s="27">
        <f>IF((I320*(1+Utgifter!$E$5/12)-K320)&gt;0,I320*(1+Utgifter!$E$5/12)-K320,0)</f>
        <v>591294.68521499471</v>
      </c>
      <c r="J321" s="26"/>
      <c r="K321" s="24">
        <f>IF((I321*(Utgifter!$E$4+Utgifter!$E$5)/12)&gt;$S$4,(I321*(Utgifter!$E$4+Utgifter!$E$5)/12),IF(I321&gt; 0,$S$4,0))</f>
        <v>1970.9822840499826</v>
      </c>
    </row>
    <row r="322" spans="1:11" x14ac:dyDescent="0.35">
      <c r="A322" s="47"/>
      <c r="D322" s="28">
        <f t="shared" si="4"/>
        <v>318</v>
      </c>
      <c r="E322" s="27">
        <f>IF((E321*(1+Utgifter!$E$5/12)-G321)&gt;0,E321*(1+Utgifter!$E$5/12)-G321,0)</f>
        <v>777260.11583587888</v>
      </c>
      <c r="F322" s="26"/>
      <c r="G322" s="24">
        <f>IF((E322*(Utgifter!$E$4+Utgifter!$E$5)/12)&gt;$S$4,(E322*(Utgifter!$E$4+Utgifter!$E$5)/12),IF(E322&gt; 0,$S$4,0))</f>
        <v>2590.8670527862628</v>
      </c>
      <c r="I322" s="27">
        <f>IF((I321*(1+Utgifter!$E$5/12)-K321)&gt;0,I321*(1+Utgifter!$E$5/12)-K321,0)</f>
        <v>590309.19407296972</v>
      </c>
      <c r="J322" s="26"/>
      <c r="K322" s="24">
        <f>IF((I322*(Utgifter!$E$4+Utgifter!$E$5)/12)&gt;$S$4,(I322*(Utgifter!$E$4+Utgifter!$E$5)/12),IF(I322&gt; 0,$S$4,0))</f>
        <v>1967.6973135765656</v>
      </c>
    </row>
    <row r="323" spans="1:11" x14ac:dyDescent="0.35">
      <c r="A323" s="47"/>
      <c r="D323" s="28">
        <f t="shared" si="4"/>
        <v>319</v>
      </c>
      <c r="E323" s="27">
        <f>IF((E322*(1+Utgifter!$E$5/12)-G322)&gt;0,E322*(1+Utgifter!$E$5/12)-G322,0)</f>
        <v>775964.68230948574</v>
      </c>
      <c r="F323" s="26"/>
      <c r="G323" s="24">
        <f>IF((E323*(Utgifter!$E$4+Utgifter!$E$5)/12)&gt;$S$4,(E323*(Utgifter!$E$4+Utgifter!$E$5)/12),IF(E323&gt; 0,$S$4,0))</f>
        <v>2586.5489410316191</v>
      </c>
      <c r="I323" s="27">
        <f>IF((I322*(1+Utgifter!$E$5/12)-K322)&gt;0,I322*(1+Utgifter!$E$5/12)-K322,0)</f>
        <v>589325.34541618149</v>
      </c>
      <c r="J323" s="26"/>
      <c r="K323" s="24">
        <f>IF((I323*(Utgifter!$E$4+Utgifter!$E$5)/12)&gt;$S$4,(I323*(Utgifter!$E$4+Utgifter!$E$5)/12),IF(I323&gt; 0,$S$4,0))</f>
        <v>1964.4178180539384</v>
      </c>
    </row>
    <row r="324" spans="1:11" x14ac:dyDescent="0.35">
      <c r="A324" s="47"/>
      <c r="D324" s="28">
        <f t="shared" si="4"/>
        <v>320</v>
      </c>
      <c r="E324" s="27">
        <f>IF((E323*(1+Utgifter!$E$5/12)-G323)&gt;0,E323*(1+Utgifter!$E$5/12)-G323,0)</f>
        <v>774671.40783896996</v>
      </c>
      <c r="F324" s="26"/>
      <c r="G324" s="24">
        <f>IF((E324*(Utgifter!$E$4+Utgifter!$E$5)/12)&gt;$S$4,(E324*(Utgifter!$E$4+Utgifter!$E$5)/12),IF(E324&gt; 0,$S$4,0))</f>
        <v>2582.2380261298999</v>
      </c>
      <c r="I324" s="27">
        <f>IF((I323*(1+Utgifter!$E$5/12)-K323)&gt;0,I323*(1+Utgifter!$E$5/12)-K323,0)</f>
        <v>588343.13650715456</v>
      </c>
      <c r="J324" s="26"/>
      <c r="K324" s="24">
        <f>IF((I324*(Utgifter!$E$4+Utgifter!$E$5)/12)&gt;$S$4,(I324*(Utgifter!$E$4+Utgifter!$E$5)/12),IF(I324&gt; 0,$S$4,0))</f>
        <v>1961.1437883571818</v>
      </c>
    </row>
    <row r="325" spans="1:11" x14ac:dyDescent="0.35">
      <c r="A325" s="47"/>
      <c r="D325" s="28">
        <f t="shared" si="4"/>
        <v>321</v>
      </c>
      <c r="E325" s="27">
        <f>IF((E324*(1+Utgifter!$E$5/12)-G324)&gt;0,E324*(1+Utgifter!$E$5/12)-G324,0)</f>
        <v>773380.28882590507</v>
      </c>
      <c r="F325" s="26"/>
      <c r="G325" s="24">
        <f>IF((E325*(Utgifter!$E$4+Utgifter!$E$5)/12)&gt;$S$4,(E325*(Utgifter!$E$4+Utgifter!$E$5)/12),IF(E325&gt; 0,$S$4,0))</f>
        <v>2577.9342960863501</v>
      </c>
      <c r="I325" s="27">
        <f>IF((I324*(1+Utgifter!$E$5/12)-K324)&gt;0,I324*(1+Utgifter!$E$5/12)-K324,0)</f>
        <v>587362.56461297604</v>
      </c>
      <c r="J325" s="26"/>
      <c r="K325" s="24">
        <f>IF((I325*(Utgifter!$E$4+Utgifter!$E$5)/12)&gt;$S$4,(I325*(Utgifter!$E$4+Utgifter!$E$5)/12),IF(I325&gt; 0,$S$4,0))</f>
        <v>1957.875215376587</v>
      </c>
    </row>
    <row r="326" spans="1:11" x14ac:dyDescent="0.35">
      <c r="A326" s="47"/>
      <c r="D326" s="28">
        <f t="shared" si="4"/>
        <v>322</v>
      </c>
      <c r="E326" s="27">
        <f>IF((E325*(1+Utgifter!$E$5/12)-G325)&gt;0,E325*(1+Utgifter!$E$5/12)-G325,0)</f>
        <v>772091.32167786197</v>
      </c>
      <c r="F326" s="26"/>
      <c r="G326" s="24">
        <f>IF((E326*(Utgifter!$E$4+Utgifter!$E$5)/12)&gt;$S$4,(E326*(Utgifter!$E$4+Utgifter!$E$5)/12),IF(E326&gt; 0,$S$4,0))</f>
        <v>2573.6377389262066</v>
      </c>
      <c r="I326" s="27">
        <f>IF((I325*(1+Utgifter!$E$5/12)-K325)&gt;0,I325*(1+Utgifter!$E$5/12)-K325,0)</f>
        <v>586383.6270052878</v>
      </c>
      <c r="J326" s="26"/>
      <c r="K326" s="24">
        <f>IF((I326*(Utgifter!$E$4+Utgifter!$E$5)/12)&gt;$S$4,(I326*(Utgifter!$E$4+Utgifter!$E$5)/12),IF(I326&gt; 0,$S$4,0))</f>
        <v>1954.6120900176259</v>
      </c>
    </row>
    <row r="327" spans="1:11" x14ac:dyDescent="0.35">
      <c r="A327" s="47"/>
      <c r="D327" s="28">
        <f t="shared" ref="D327:D390" si="5">IF(OR(E327&gt;0, I327&gt;0),D326+1,"")</f>
        <v>323</v>
      </c>
      <c r="E327" s="27">
        <f>IF((E326*(1+Utgifter!$E$5/12)-G326)&gt;0,E326*(1+Utgifter!$E$5/12)-G326,0)</f>
        <v>770804.50280839892</v>
      </c>
      <c r="F327" s="26"/>
      <c r="G327" s="24">
        <f>IF((E327*(Utgifter!$E$4+Utgifter!$E$5)/12)&gt;$S$4,(E327*(Utgifter!$E$4+Utgifter!$E$5)/12),IF(E327&gt; 0,$S$4,0))</f>
        <v>2569.3483426946632</v>
      </c>
      <c r="I327" s="27">
        <f>IF((I326*(1+Utgifter!$E$5/12)-K326)&gt;0,I326*(1+Utgifter!$E$5/12)-K326,0)</f>
        <v>585406.32096027897</v>
      </c>
      <c r="J327" s="26"/>
      <c r="K327" s="24">
        <f>IF((I327*(Utgifter!$E$4+Utgifter!$E$5)/12)&gt;$S$4,(I327*(Utgifter!$E$4+Utgifter!$E$5)/12),IF(I327&gt; 0,$S$4,0))</f>
        <v>1951.3544032009302</v>
      </c>
    </row>
    <row r="328" spans="1:11" x14ac:dyDescent="0.35">
      <c r="A328" s="47"/>
      <c r="D328" s="28">
        <f t="shared" si="5"/>
        <v>324</v>
      </c>
      <c r="E328" s="27">
        <f>IF((E327*(1+Utgifter!$E$5/12)-G327)&gt;0,E327*(1+Utgifter!$E$5/12)-G327,0)</f>
        <v>769519.82863705163</v>
      </c>
      <c r="F328" s="26"/>
      <c r="G328" s="24">
        <f>IF((E328*(Utgifter!$E$4+Utgifter!$E$5)/12)&gt;$S$4,(E328*(Utgifter!$E$4+Utgifter!$E$5)/12),IF(E328&gt; 0,$S$4,0))</f>
        <v>2565.0660954568389</v>
      </c>
      <c r="I328" s="27">
        <f>IF((I327*(1+Utgifter!$E$5/12)-K327)&gt;0,I327*(1+Utgifter!$E$5/12)-K327,0)</f>
        <v>584430.64375867858</v>
      </c>
      <c r="J328" s="26"/>
      <c r="K328" s="24">
        <f>IF((I328*(Utgifter!$E$4+Utgifter!$E$5)/12)&gt;$S$4,(I328*(Utgifter!$E$4+Utgifter!$E$5)/12),IF(I328&gt; 0,$S$4,0))</f>
        <v>1948.102145862262</v>
      </c>
    </row>
    <row r="329" spans="1:11" x14ac:dyDescent="0.35">
      <c r="A329" s="47">
        <v>2045</v>
      </c>
      <c r="D329" s="28">
        <f t="shared" si="5"/>
        <v>325</v>
      </c>
      <c r="E329" s="27">
        <f>IF((E328*(1+Utgifter!$E$5/12)-G328)&gt;0,E328*(1+Utgifter!$E$5/12)-G328,0)</f>
        <v>768237.29558932327</v>
      </c>
      <c r="F329" s="26"/>
      <c r="G329" s="24">
        <f>IF((E329*(Utgifter!$E$4+Utgifter!$E$5)/12)&gt;$S$4,(E329*(Utgifter!$E$4+Utgifter!$E$5)/12),IF(E329&gt; 0,$S$4,0))</f>
        <v>2560.7909852977441</v>
      </c>
      <c r="I329" s="27">
        <f>IF((I328*(1+Utgifter!$E$5/12)-K328)&gt;0,I328*(1+Utgifter!$E$5/12)-K328,0)</f>
        <v>583456.59268574743</v>
      </c>
      <c r="J329" s="26"/>
      <c r="K329" s="24">
        <f>IF((I329*(Utgifter!$E$4+Utgifter!$E$5)/12)&gt;$S$4,(I329*(Utgifter!$E$4+Utgifter!$E$5)/12),IF(I329&gt; 0,$S$4,0))</f>
        <v>1944.8553089524914</v>
      </c>
    </row>
    <row r="330" spans="1:11" x14ac:dyDescent="0.35">
      <c r="A330" s="47"/>
      <c r="D330" s="28">
        <f t="shared" si="5"/>
        <v>326</v>
      </c>
      <c r="E330" s="27">
        <f>IF((E329*(1+Utgifter!$E$5/12)-G329)&gt;0,E329*(1+Utgifter!$E$5/12)-G329,0)</f>
        <v>766956.90009667445</v>
      </c>
      <c r="F330" s="26"/>
      <c r="G330" s="24">
        <f>IF((E330*(Utgifter!$E$4+Utgifter!$E$5)/12)&gt;$S$4,(E330*(Utgifter!$E$4+Utgifter!$E$5)/12),IF(E330&gt; 0,$S$4,0))</f>
        <v>2556.5230003222482</v>
      </c>
      <c r="I330" s="27">
        <f>IF((I329*(1+Utgifter!$E$5/12)-K329)&gt;0,I329*(1+Utgifter!$E$5/12)-K329,0)</f>
        <v>582484.16503127117</v>
      </c>
      <c r="J330" s="26"/>
      <c r="K330" s="24">
        <f>IF((I330*(Utgifter!$E$4+Utgifter!$E$5)/12)&gt;$S$4,(I330*(Utgifter!$E$4+Utgifter!$E$5)/12),IF(I330&gt; 0,$S$4,0))</f>
        <v>1941.6138834375706</v>
      </c>
    </row>
    <row r="331" spans="1:11" x14ac:dyDescent="0.35">
      <c r="A331" s="47"/>
      <c r="D331" s="28">
        <f t="shared" si="5"/>
        <v>327</v>
      </c>
      <c r="E331" s="27">
        <f>IF((E330*(1+Utgifter!$E$5/12)-G330)&gt;0,E330*(1+Utgifter!$E$5/12)-G330,0)</f>
        <v>765678.63859651331</v>
      </c>
      <c r="F331" s="26"/>
      <c r="G331" s="24">
        <f>IF((E331*(Utgifter!$E$4+Utgifter!$E$5)/12)&gt;$S$4,(E331*(Utgifter!$E$4+Utgifter!$E$5)/12),IF(E331&gt; 0,$S$4,0))</f>
        <v>2552.2621286550443</v>
      </c>
      <c r="I331" s="27">
        <f>IF((I330*(1+Utgifter!$E$5/12)-K330)&gt;0,I330*(1+Utgifter!$E$5/12)-K330,0)</f>
        <v>581513.35808955238</v>
      </c>
      <c r="J331" s="26"/>
      <c r="K331" s="24">
        <f>IF((I331*(Utgifter!$E$4+Utgifter!$E$5)/12)&gt;$S$4,(I331*(Utgifter!$E$4+Utgifter!$E$5)/12),IF(I331&gt; 0,$S$4,0))</f>
        <v>1938.3778602985078</v>
      </c>
    </row>
    <row r="332" spans="1:11" x14ac:dyDescent="0.35">
      <c r="A332" s="47"/>
      <c r="D332" s="28">
        <f t="shared" si="5"/>
        <v>328</v>
      </c>
      <c r="E332" s="27">
        <f>IF((E331*(1+Utgifter!$E$5/12)-G331)&gt;0,E331*(1+Utgifter!$E$5/12)-G331,0)</f>
        <v>764402.50753218576</v>
      </c>
      <c r="F332" s="26"/>
      <c r="G332" s="24">
        <f>IF((E332*(Utgifter!$E$4+Utgifter!$E$5)/12)&gt;$S$4,(E332*(Utgifter!$E$4+Utgifter!$E$5)/12),IF(E332&gt; 0,$S$4,0))</f>
        <v>2548.0083584406193</v>
      </c>
      <c r="I332" s="27">
        <f>IF((I331*(1+Utgifter!$E$5/12)-K331)&gt;0,I331*(1+Utgifter!$E$5/12)-K331,0)</f>
        <v>580544.16915940319</v>
      </c>
      <c r="J332" s="26"/>
      <c r="K332" s="24">
        <f>IF((I332*(Utgifter!$E$4+Utgifter!$E$5)/12)&gt;$S$4,(I332*(Utgifter!$E$4+Utgifter!$E$5)/12),IF(I332&gt; 0,$S$4,0))</f>
        <v>1935.1472305313439</v>
      </c>
    </row>
    <row r="333" spans="1:11" x14ac:dyDescent="0.35">
      <c r="A333" s="47"/>
      <c r="D333" s="28">
        <f t="shared" si="5"/>
        <v>329</v>
      </c>
      <c r="E333" s="27">
        <f>IF((E332*(1+Utgifter!$E$5/12)-G332)&gt;0,E332*(1+Utgifter!$E$5/12)-G332,0)</f>
        <v>763128.50335296546</v>
      </c>
      <c r="F333" s="26"/>
      <c r="G333" s="24">
        <f>IF((E333*(Utgifter!$E$4+Utgifter!$E$5)/12)&gt;$S$4,(E333*(Utgifter!$E$4+Utgifter!$E$5)/12),IF(E333&gt; 0,$S$4,0))</f>
        <v>2543.761677843218</v>
      </c>
      <c r="I333" s="27">
        <f>IF((I332*(1+Utgifter!$E$5/12)-K332)&gt;0,I332*(1+Utgifter!$E$5/12)-K332,0)</f>
        <v>579576.59554413753</v>
      </c>
      <c r="J333" s="26"/>
      <c r="K333" s="24">
        <f>IF((I333*(Utgifter!$E$4+Utgifter!$E$5)/12)&gt;$S$4,(I333*(Utgifter!$E$4+Utgifter!$E$5)/12),IF(I333&gt; 0,$S$4,0))</f>
        <v>1931.9219851471253</v>
      </c>
    </row>
    <row r="334" spans="1:11" x14ac:dyDescent="0.35">
      <c r="A334" s="47"/>
      <c r="D334" s="28">
        <f t="shared" si="5"/>
        <v>330</v>
      </c>
      <c r="E334" s="27">
        <f>IF((E333*(1+Utgifter!$E$5/12)-G333)&gt;0,E333*(1+Utgifter!$E$5/12)-G333,0)</f>
        <v>761856.62251404393</v>
      </c>
      <c r="F334" s="26"/>
      <c r="G334" s="24">
        <f>IF((E334*(Utgifter!$E$4+Utgifter!$E$5)/12)&gt;$S$4,(E334*(Utgifter!$E$4+Utgifter!$E$5)/12),IF(E334&gt; 0,$S$4,0))</f>
        <v>2539.5220750468129</v>
      </c>
      <c r="I334" s="27">
        <f>IF((I333*(1+Utgifter!$E$5/12)-K333)&gt;0,I333*(1+Utgifter!$E$5/12)-K333,0)</f>
        <v>578610.63455156388</v>
      </c>
      <c r="J334" s="26"/>
      <c r="K334" s="24">
        <f>IF((I334*(Utgifter!$E$4+Utgifter!$E$5)/12)&gt;$S$4,(I334*(Utgifter!$E$4+Utgifter!$E$5)/12),IF(I334&gt; 0,$S$4,0))</f>
        <v>1928.7021151718798</v>
      </c>
    </row>
    <row r="335" spans="1:11" x14ac:dyDescent="0.35">
      <c r="A335" s="47"/>
      <c r="D335" s="28">
        <f t="shared" si="5"/>
        <v>331</v>
      </c>
      <c r="E335" s="27">
        <f>IF((E334*(1+Utgifter!$E$5/12)-G334)&gt;0,E334*(1+Utgifter!$E$5/12)-G334,0)</f>
        <v>760586.86147652054</v>
      </c>
      <c r="F335" s="26"/>
      <c r="G335" s="24">
        <f>IF((E335*(Utgifter!$E$4+Utgifter!$E$5)/12)&gt;$S$4,(E335*(Utgifter!$E$4+Utgifter!$E$5)/12),IF(E335&gt; 0,$S$4,0))</f>
        <v>2535.2895382550682</v>
      </c>
      <c r="I335" s="27">
        <f>IF((I334*(1+Utgifter!$E$5/12)-K334)&gt;0,I334*(1+Utgifter!$E$5/12)-K334,0)</f>
        <v>577646.28349397797</v>
      </c>
      <c r="J335" s="26"/>
      <c r="K335" s="24">
        <f>IF((I335*(Utgifter!$E$4+Utgifter!$E$5)/12)&gt;$S$4,(I335*(Utgifter!$E$4+Utgifter!$E$5)/12),IF(I335&gt; 0,$S$4,0))</f>
        <v>1925.4876116465932</v>
      </c>
    </row>
    <row r="336" spans="1:11" x14ac:dyDescent="0.35">
      <c r="A336" s="47"/>
      <c r="D336" s="28">
        <f t="shared" si="5"/>
        <v>332</v>
      </c>
      <c r="E336" s="27">
        <f>IF((E335*(1+Utgifter!$E$5/12)-G335)&gt;0,E335*(1+Utgifter!$E$5/12)-G335,0)</f>
        <v>759319.21670739306</v>
      </c>
      <c r="F336" s="26"/>
      <c r="G336" s="24">
        <f>IF((E336*(Utgifter!$E$4+Utgifter!$E$5)/12)&gt;$S$4,(E336*(Utgifter!$E$4+Utgifter!$E$5)/12),IF(E336&gt; 0,$S$4,0))</f>
        <v>2531.0640556913104</v>
      </c>
      <c r="I336" s="27">
        <f>IF((I335*(1+Utgifter!$E$5/12)-K335)&gt;0,I335*(1+Utgifter!$E$5/12)-K335,0)</f>
        <v>576683.53968815459</v>
      </c>
      <c r="J336" s="26"/>
      <c r="K336" s="24">
        <f>IF((I336*(Utgifter!$E$4+Utgifter!$E$5)/12)&gt;$S$4,(I336*(Utgifter!$E$4+Utgifter!$E$5)/12),IF(I336&gt; 0,$S$4,0))</f>
        <v>1922.2784656271822</v>
      </c>
    </row>
    <row r="337" spans="1:11" x14ac:dyDescent="0.35">
      <c r="A337" s="47"/>
      <c r="D337" s="28">
        <f t="shared" si="5"/>
        <v>333</v>
      </c>
      <c r="E337" s="27">
        <f>IF((E336*(1+Utgifter!$E$5/12)-G336)&gt;0,E336*(1+Utgifter!$E$5/12)-G336,0)</f>
        <v>758053.68467954744</v>
      </c>
      <c r="F337" s="26"/>
      <c r="G337" s="24">
        <f>IF((E337*(Utgifter!$E$4+Utgifter!$E$5)/12)&gt;$S$4,(E337*(Utgifter!$E$4+Utgifter!$E$5)/12),IF(E337&gt; 0,$S$4,0))</f>
        <v>2526.8456155984918</v>
      </c>
      <c r="I337" s="27">
        <f>IF((I336*(1+Utgifter!$E$5/12)-K336)&gt;0,I336*(1+Utgifter!$E$5/12)-K336,0)</f>
        <v>575722.40045534098</v>
      </c>
      <c r="J337" s="26"/>
      <c r="K337" s="24">
        <f>IF((I337*(Utgifter!$E$4+Utgifter!$E$5)/12)&gt;$S$4,(I337*(Utgifter!$E$4+Utgifter!$E$5)/12),IF(I337&gt; 0,$S$4,0))</f>
        <v>1919.0746681844701</v>
      </c>
    </row>
    <row r="338" spans="1:11" x14ac:dyDescent="0.35">
      <c r="A338" s="47"/>
      <c r="D338" s="28">
        <f t="shared" si="5"/>
        <v>334</v>
      </c>
      <c r="E338" s="27">
        <f>IF((E337*(1+Utgifter!$E$5/12)-G337)&gt;0,E337*(1+Utgifter!$E$5/12)-G337,0)</f>
        <v>756790.26187174825</v>
      </c>
      <c r="F338" s="26"/>
      <c r="G338" s="24">
        <f>IF((E338*(Utgifter!$E$4+Utgifter!$E$5)/12)&gt;$S$4,(E338*(Utgifter!$E$4+Utgifter!$E$5)/12),IF(E338&gt; 0,$S$4,0))</f>
        <v>2522.6342062391609</v>
      </c>
      <c r="I338" s="27">
        <f>IF((I337*(1+Utgifter!$E$5/12)-K337)&gt;0,I337*(1+Utgifter!$E$5/12)-K337,0)</f>
        <v>574762.86312124878</v>
      </c>
      <c r="J338" s="26"/>
      <c r="K338" s="24">
        <f>IF((I338*(Utgifter!$E$4+Utgifter!$E$5)/12)&gt;$S$4,(I338*(Utgifter!$E$4+Utgifter!$E$5)/12),IF(I338&gt; 0,$S$4,0))</f>
        <v>1915.8762104041625</v>
      </c>
    </row>
    <row r="339" spans="1:11" x14ac:dyDescent="0.35">
      <c r="A339" s="47"/>
      <c r="D339" s="28">
        <f t="shared" si="5"/>
        <v>335</v>
      </c>
      <c r="E339" s="27">
        <f>IF((E338*(1+Utgifter!$E$5/12)-G338)&gt;0,E338*(1+Utgifter!$E$5/12)-G338,0)</f>
        <v>755528.94476862869</v>
      </c>
      <c r="F339" s="26"/>
      <c r="G339" s="24">
        <f>IF((E339*(Utgifter!$E$4+Utgifter!$E$5)/12)&gt;$S$4,(E339*(Utgifter!$E$4+Utgifter!$E$5)/12),IF(E339&gt; 0,$S$4,0))</f>
        <v>2518.4298158954289</v>
      </c>
      <c r="I339" s="27">
        <f>IF((I338*(1+Utgifter!$E$5/12)-K338)&gt;0,I338*(1+Utgifter!$E$5/12)-K338,0)</f>
        <v>573804.92501604662</v>
      </c>
      <c r="J339" s="26"/>
      <c r="K339" s="24">
        <f>IF((I339*(Utgifter!$E$4+Utgifter!$E$5)/12)&gt;$S$4,(I339*(Utgifter!$E$4+Utgifter!$E$5)/12),IF(I339&gt; 0,$S$4,0))</f>
        <v>1912.6830833868223</v>
      </c>
    </row>
    <row r="340" spans="1:11" x14ac:dyDescent="0.35">
      <c r="A340" s="47"/>
      <c r="D340" s="28">
        <f t="shared" si="5"/>
        <v>336</v>
      </c>
      <c r="E340" s="27">
        <f>IF((E339*(1+Utgifter!$E$5/12)-G339)&gt;0,E339*(1+Utgifter!$E$5/12)-G339,0)</f>
        <v>754269.72986068099</v>
      </c>
      <c r="F340" s="26"/>
      <c r="G340" s="24">
        <f>IF((E340*(Utgifter!$E$4+Utgifter!$E$5)/12)&gt;$S$4,(E340*(Utgifter!$E$4+Utgifter!$E$5)/12),IF(E340&gt; 0,$S$4,0))</f>
        <v>2514.2324328689369</v>
      </c>
      <c r="I340" s="27">
        <f>IF((I339*(1+Utgifter!$E$5/12)-K339)&gt;0,I339*(1+Utgifter!$E$5/12)-K339,0)</f>
        <v>572848.58347435319</v>
      </c>
      <c r="J340" s="26"/>
      <c r="K340" s="24">
        <f>IF((I340*(Utgifter!$E$4+Utgifter!$E$5)/12)&gt;$S$4,(I340*(Utgifter!$E$4+Utgifter!$E$5)/12),IF(I340&gt; 0,$S$4,0))</f>
        <v>1909.495278247844</v>
      </c>
    </row>
    <row r="341" spans="1:11" x14ac:dyDescent="0.35">
      <c r="A341" s="47">
        <v>2046</v>
      </c>
      <c r="D341" s="28">
        <f t="shared" si="5"/>
        <v>337</v>
      </c>
      <c r="E341" s="27">
        <f>IF((E340*(1+Utgifter!$E$5/12)-G340)&gt;0,E340*(1+Utgifter!$E$5/12)-G340,0)</f>
        <v>753012.61364424659</v>
      </c>
      <c r="F341" s="26"/>
      <c r="G341" s="24">
        <f>IF((E341*(Utgifter!$E$4+Utgifter!$E$5)/12)&gt;$S$4,(E341*(Utgifter!$E$4+Utgifter!$E$5)/12),IF(E341&gt; 0,$S$4,0))</f>
        <v>2510.0420454808223</v>
      </c>
      <c r="I341" s="27">
        <f>IF((I340*(1+Utgifter!$E$5/12)-K340)&gt;0,I340*(1+Utgifter!$E$5/12)-K340,0)</f>
        <v>571893.83583522926</v>
      </c>
      <c r="J341" s="26"/>
      <c r="K341" s="24">
        <f>IF((I341*(Utgifter!$E$4+Utgifter!$E$5)/12)&gt;$S$4,(I341*(Utgifter!$E$4+Utgifter!$E$5)/12),IF(I341&gt; 0,$S$4,0))</f>
        <v>1906.312786117431</v>
      </c>
    </row>
    <row r="342" spans="1:11" x14ac:dyDescent="0.35">
      <c r="A342" s="47"/>
      <c r="D342" s="28">
        <f t="shared" si="5"/>
        <v>338</v>
      </c>
      <c r="E342" s="27">
        <f>IF((E341*(1+Utgifter!$E$5/12)-G341)&gt;0,E341*(1+Utgifter!$E$5/12)-G341,0)</f>
        <v>751757.59262150619</v>
      </c>
      <c r="F342" s="26"/>
      <c r="G342" s="24">
        <f>IF((E342*(Utgifter!$E$4+Utgifter!$E$5)/12)&gt;$S$4,(E342*(Utgifter!$E$4+Utgifter!$E$5)/12),IF(E342&gt; 0,$S$4,0))</f>
        <v>2505.8586420716874</v>
      </c>
      <c r="I342" s="27">
        <f>IF((I341*(1+Utgifter!$E$5/12)-K341)&gt;0,I341*(1+Utgifter!$E$5/12)-K341,0)</f>
        <v>570940.67944217054</v>
      </c>
      <c r="J342" s="26"/>
      <c r="K342" s="24">
        <f>IF((I342*(Utgifter!$E$4+Utgifter!$E$5)/12)&gt;$S$4,(I342*(Utgifter!$E$4+Utgifter!$E$5)/12),IF(I342&gt; 0,$S$4,0))</f>
        <v>1903.1355981405686</v>
      </c>
    </row>
    <row r="343" spans="1:11" x14ac:dyDescent="0.35">
      <c r="A343" s="47"/>
      <c r="D343" s="28">
        <f t="shared" si="5"/>
        <v>339</v>
      </c>
      <c r="E343" s="27">
        <f>IF((E342*(1+Utgifter!$E$5/12)-G342)&gt;0,E342*(1+Utgifter!$E$5/12)-G342,0)</f>
        <v>750504.66330047033</v>
      </c>
      <c r="F343" s="26"/>
      <c r="G343" s="24">
        <f>IF((E343*(Utgifter!$E$4+Utgifter!$E$5)/12)&gt;$S$4,(E343*(Utgifter!$E$4+Utgifter!$E$5)/12),IF(E343&gt; 0,$S$4,0))</f>
        <v>2501.6822110015678</v>
      </c>
      <c r="I343" s="27">
        <f>IF((I342*(1+Utgifter!$E$5/12)-K342)&gt;0,I342*(1+Utgifter!$E$5/12)-K342,0)</f>
        <v>569989.11164310027</v>
      </c>
      <c r="J343" s="26"/>
      <c r="K343" s="24">
        <f>IF((I343*(Utgifter!$E$4+Utgifter!$E$5)/12)&gt;$S$4,(I343*(Utgifter!$E$4+Utgifter!$E$5)/12),IF(I343&gt; 0,$S$4,0))</f>
        <v>1899.963705477001</v>
      </c>
    </row>
    <row r="344" spans="1:11" x14ac:dyDescent="0.35">
      <c r="A344" s="47"/>
      <c r="D344" s="28">
        <f t="shared" si="5"/>
        <v>340</v>
      </c>
      <c r="E344" s="27">
        <f>IF((E343*(1+Utgifter!$E$5/12)-G343)&gt;0,E343*(1+Utgifter!$E$5/12)-G343,0)</f>
        <v>749253.82219496963</v>
      </c>
      <c r="F344" s="26"/>
      <c r="G344" s="24">
        <f>IF((E344*(Utgifter!$E$4+Utgifter!$E$5)/12)&gt;$S$4,(E344*(Utgifter!$E$4+Utgifter!$E$5)/12),IF(E344&gt; 0,$S$4,0))</f>
        <v>2497.5127406498991</v>
      </c>
      <c r="I344" s="27">
        <f>IF((I343*(1+Utgifter!$E$5/12)-K343)&gt;0,I343*(1+Utgifter!$E$5/12)-K343,0)</f>
        <v>569039.12979036185</v>
      </c>
      <c r="J344" s="26"/>
      <c r="K344" s="24">
        <f>IF((I344*(Utgifter!$E$4+Utgifter!$E$5)/12)&gt;$S$4,(I344*(Utgifter!$E$4+Utgifter!$E$5)/12),IF(I344&gt; 0,$S$4,0))</f>
        <v>1896.7970993012061</v>
      </c>
    </row>
    <row r="345" spans="1:11" x14ac:dyDescent="0.35">
      <c r="A345" s="47"/>
      <c r="D345" s="28">
        <f t="shared" si="5"/>
        <v>341</v>
      </c>
      <c r="E345" s="27">
        <f>IF((E344*(1+Utgifter!$E$5/12)-G344)&gt;0,E344*(1+Utgifter!$E$5/12)-G344,0)</f>
        <v>748005.06582464476</v>
      </c>
      <c r="F345" s="26"/>
      <c r="G345" s="24">
        <f>IF((E345*(Utgifter!$E$4+Utgifter!$E$5)/12)&gt;$S$4,(E345*(Utgifter!$E$4+Utgifter!$E$5)/12),IF(E345&gt; 0,$S$4,0))</f>
        <v>2493.3502194154826</v>
      </c>
      <c r="I345" s="27">
        <f>IF((I344*(1+Utgifter!$E$5/12)-K344)&gt;0,I344*(1+Utgifter!$E$5/12)-K344,0)</f>
        <v>568090.73124071129</v>
      </c>
      <c r="J345" s="26"/>
      <c r="K345" s="24">
        <f>IF((I345*(Utgifter!$E$4+Utgifter!$E$5)/12)&gt;$S$4,(I345*(Utgifter!$E$4+Utgifter!$E$5)/12),IF(I345&gt; 0,$S$4,0))</f>
        <v>1893.6357708023709</v>
      </c>
    </row>
    <row r="346" spans="1:11" x14ac:dyDescent="0.35">
      <c r="A346" s="47"/>
      <c r="D346" s="28">
        <f t="shared" si="5"/>
        <v>342</v>
      </c>
      <c r="E346" s="27">
        <f>IF((E345*(1+Utgifter!$E$5/12)-G345)&gt;0,E345*(1+Utgifter!$E$5/12)-G345,0)</f>
        <v>746758.39071493701</v>
      </c>
      <c r="F346" s="26"/>
      <c r="G346" s="24">
        <f>IF((E346*(Utgifter!$E$4+Utgifter!$E$5)/12)&gt;$S$4,(E346*(Utgifter!$E$4+Utgifter!$E$5)/12),IF(E346&gt; 0,$S$4,0))</f>
        <v>2489.1946357164566</v>
      </c>
      <c r="I346" s="27">
        <f>IF((I345*(1+Utgifter!$E$5/12)-K345)&gt;0,I345*(1+Utgifter!$E$5/12)-K345,0)</f>
        <v>567143.9133553101</v>
      </c>
      <c r="J346" s="26"/>
      <c r="K346" s="24">
        <f>IF((I346*(Utgifter!$E$4+Utgifter!$E$5)/12)&gt;$S$4,(I346*(Utgifter!$E$4+Utgifter!$E$5)/12),IF(I346&gt; 0,$S$4,0))</f>
        <v>1890.479711184367</v>
      </c>
    </row>
    <row r="347" spans="1:11" x14ac:dyDescent="0.35">
      <c r="A347" s="47"/>
      <c r="D347" s="28">
        <f t="shared" si="5"/>
        <v>343</v>
      </c>
      <c r="E347" s="27">
        <f>IF((E346*(1+Utgifter!$E$5/12)-G346)&gt;0,E346*(1+Utgifter!$E$5/12)-G346,0)</f>
        <v>745513.79339707876</v>
      </c>
      <c r="F347" s="26"/>
      <c r="G347" s="24">
        <f>IF((E347*(Utgifter!$E$4+Utgifter!$E$5)/12)&gt;$S$4,(E347*(Utgifter!$E$4+Utgifter!$E$5)/12),IF(E347&gt; 0,$S$4,0))</f>
        <v>2485.0459779902626</v>
      </c>
      <c r="I347" s="27">
        <f>IF((I346*(1+Utgifter!$E$5/12)-K346)&gt;0,I346*(1+Utgifter!$E$5/12)-K346,0)</f>
        <v>566198.67349971796</v>
      </c>
      <c r="J347" s="26"/>
      <c r="K347" s="24">
        <f>IF((I347*(Utgifter!$E$4+Utgifter!$E$5)/12)&gt;$S$4,(I347*(Utgifter!$E$4+Utgifter!$E$5)/12),IF(I347&gt; 0,$S$4,0))</f>
        <v>1887.3289116657268</v>
      </c>
    </row>
    <row r="348" spans="1:11" x14ac:dyDescent="0.35">
      <c r="A348" s="47"/>
      <c r="D348" s="28">
        <f t="shared" si="5"/>
        <v>344</v>
      </c>
      <c r="E348" s="27">
        <f>IF((E347*(1+Utgifter!$E$5/12)-G347)&gt;0,E347*(1+Utgifter!$E$5/12)-G347,0)</f>
        <v>744271.27040808368</v>
      </c>
      <c r="F348" s="26"/>
      <c r="G348" s="24">
        <f>IF((E348*(Utgifter!$E$4+Utgifter!$E$5)/12)&gt;$S$4,(E348*(Utgifter!$E$4+Utgifter!$E$5)/12),IF(E348&gt; 0,$S$4,0))</f>
        <v>2480.9042346936126</v>
      </c>
      <c r="I348" s="27">
        <f>IF((I347*(1+Utgifter!$E$5/12)-K347)&gt;0,I347*(1+Utgifter!$E$5/12)-K347,0)</f>
        <v>565255.00904388516</v>
      </c>
      <c r="J348" s="26"/>
      <c r="K348" s="24">
        <f>IF((I348*(Utgifter!$E$4+Utgifter!$E$5)/12)&gt;$S$4,(I348*(Utgifter!$E$4+Utgifter!$E$5)/12),IF(I348&gt; 0,$S$4,0))</f>
        <v>1884.1833634796174</v>
      </c>
    </row>
    <row r="349" spans="1:11" x14ac:dyDescent="0.35">
      <c r="A349" s="47"/>
      <c r="D349" s="28">
        <f t="shared" si="5"/>
        <v>345</v>
      </c>
      <c r="E349" s="27">
        <f>IF((E348*(1+Utgifter!$E$5/12)-G348)&gt;0,E348*(1+Utgifter!$E$5/12)-G348,0)</f>
        <v>743030.81829073688</v>
      </c>
      <c r="F349" s="26"/>
      <c r="G349" s="24">
        <f>IF((E349*(Utgifter!$E$4+Utgifter!$E$5)/12)&gt;$S$4,(E349*(Utgifter!$E$4+Utgifter!$E$5)/12),IF(E349&gt; 0,$S$4,0))</f>
        <v>2476.7693943024565</v>
      </c>
      <c r="I349" s="27">
        <f>IF((I348*(1+Utgifter!$E$5/12)-K348)&gt;0,I348*(1+Utgifter!$E$5/12)-K348,0)</f>
        <v>564312.91736214538</v>
      </c>
      <c r="J349" s="26"/>
      <c r="K349" s="24">
        <f>IF((I349*(Utgifter!$E$4+Utgifter!$E$5)/12)&gt;$S$4,(I349*(Utgifter!$E$4+Utgifter!$E$5)/12),IF(I349&gt; 0,$S$4,0))</f>
        <v>1881.043057873818</v>
      </c>
    </row>
    <row r="350" spans="1:11" x14ac:dyDescent="0.35">
      <c r="A350" s="47"/>
      <c r="D350" s="28">
        <f t="shared" si="5"/>
        <v>346</v>
      </c>
      <c r="E350" s="27">
        <f>IF((E349*(1+Utgifter!$E$5/12)-G349)&gt;0,E349*(1+Utgifter!$E$5/12)-G349,0)</f>
        <v>741792.43359358562</v>
      </c>
      <c r="F350" s="26"/>
      <c r="G350" s="24">
        <f>IF((E350*(Utgifter!$E$4+Utgifter!$E$5)/12)&gt;$S$4,(E350*(Utgifter!$E$4+Utgifter!$E$5)/12),IF(E350&gt; 0,$S$4,0))</f>
        <v>2472.6414453119519</v>
      </c>
      <c r="I350" s="27">
        <f>IF((I349*(1+Utgifter!$E$5/12)-K349)&gt;0,I349*(1+Utgifter!$E$5/12)-K349,0)</f>
        <v>563372.39583320846</v>
      </c>
      <c r="J350" s="26"/>
      <c r="K350" s="24">
        <f>IF((I350*(Utgifter!$E$4+Utgifter!$E$5)/12)&gt;$S$4,(I350*(Utgifter!$E$4+Utgifter!$E$5)/12),IF(I350&gt; 0,$S$4,0))</f>
        <v>1877.9079861106948</v>
      </c>
    </row>
    <row r="351" spans="1:11" x14ac:dyDescent="0.35">
      <c r="A351" s="47"/>
      <c r="D351" s="28">
        <f t="shared" si="5"/>
        <v>347</v>
      </c>
      <c r="E351" s="27">
        <f>IF((E350*(1+Utgifter!$E$5/12)-G350)&gt;0,E350*(1+Utgifter!$E$5/12)-G350,0)</f>
        <v>740556.11287092965</v>
      </c>
      <c r="F351" s="26"/>
      <c r="G351" s="24">
        <f>IF((E351*(Utgifter!$E$4+Utgifter!$E$5)/12)&gt;$S$4,(E351*(Utgifter!$E$4+Utgifter!$E$5)/12),IF(E351&gt; 0,$S$4,0))</f>
        <v>2468.5203762364322</v>
      </c>
      <c r="I351" s="27">
        <f>IF((I350*(1+Utgifter!$E$5/12)-K350)&gt;0,I350*(1+Utgifter!$E$5/12)-K350,0)</f>
        <v>562433.44184015319</v>
      </c>
      <c r="J351" s="26"/>
      <c r="K351" s="24">
        <f>IF((I351*(Utgifter!$E$4+Utgifter!$E$5)/12)&gt;$S$4,(I351*(Utgifter!$E$4+Utgifter!$E$5)/12),IF(I351&gt; 0,$S$4,0))</f>
        <v>1874.7781394671774</v>
      </c>
    </row>
    <row r="352" spans="1:11" x14ac:dyDescent="0.35">
      <c r="A352" s="47"/>
      <c r="D352" s="28">
        <f t="shared" si="5"/>
        <v>348</v>
      </c>
      <c r="E352" s="27">
        <f>IF((E351*(1+Utgifter!$E$5/12)-G351)&gt;0,E351*(1+Utgifter!$E$5/12)-G351,0)</f>
        <v>739321.85268281144</v>
      </c>
      <c r="F352" s="26"/>
      <c r="G352" s="24">
        <f>IF((E352*(Utgifter!$E$4+Utgifter!$E$5)/12)&gt;$S$4,(E352*(Utgifter!$E$4+Utgifter!$E$5)/12),IF(E352&gt; 0,$S$4,0))</f>
        <v>2464.4061756093715</v>
      </c>
      <c r="I352" s="27">
        <f>IF((I351*(1+Utgifter!$E$5/12)-K351)&gt;0,I351*(1+Utgifter!$E$5/12)-K351,0)</f>
        <v>561496.05277041951</v>
      </c>
      <c r="J352" s="26"/>
      <c r="K352" s="24">
        <f>IF((I352*(Utgifter!$E$4+Utgifter!$E$5)/12)&gt;$S$4,(I352*(Utgifter!$E$4+Utgifter!$E$5)/12),IF(I352&gt; 0,$S$4,0))</f>
        <v>1871.6535092347319</v>
      </c>
    </row>
    <row r="353" spans="1:11" x14ac:dyDescent="0.35">
      <c r="A353" s="47">
        <v>2047</v>
      </c>
      <c r="D353" s="28">
        <f t="shared" si="5"/>
        <v>349</v>
      </c>
      <c r="E353" s="27">
        <f>IF((E352*(1+Utgifter!$E$5/12)-G352)&gt;0,E352*(1+Utgifter!$E$5/12)-G352,0)</f>
        <v>738089.64959500683</v>
      </c>
      <c r="F353" s="26"/>
      <c r="G353" s="24">
        <f>IF((E353*(Utgifter!$E$4+Utgifter!$E$5)/12)&gt;$S$4,(E353*(Utgifter!$E$4+Utgifter!$E$5)/12),IF(E353&gt; 0,$S$4,0))</f>
        <v>2460.2988319833562</v>
      </c>
      <c r="I353" s="27">
        <f>IF((I352*(1+Utgifter!$E$5/12)-K352)&gt;0,I352*(1+Utgifter!$E$5/12)-K352,0)</f>
        <v>560560.22601580212</v>
      </c>
      <c r="J353" s="26"/>
      <c r="K353" s="24">
        <f>IF((I353*(Utgifter!$E$4+Utgifter!$E$5)/12)&gt;$S$4,(I353*(Utgifter!$E$4+Utgifter!$E$5)/12),IF(I353&gt; 0,$S$4,0))</f>
        <v>1868.5340867193406</v>
      </c>
    </row>
    <row r="354" spans="1:11" x14ac:dyDescent="0.35">
      <c r="A354" s="47"/>
      <c r="D354" s="28">
        <f t="shared" si="5"/>
        <v>350</v>
      </c>
      <c r="E354" s="27">
        <f>IF((E353*(1+Utgifter!$E$5/12)-G353)&gt;0,E353*(1+Utgifter!$E$5/12)-G353,0)</f>
        <v>736859.50017901522</v>
      </c>
      <c r="F354" s="26"/>
      <c r="G354" s="24">
        <f>IF((E354*(Utgifter!$E$4+Utgifter!$E$5)/12)&gt;$S$4,(E354*(Utgifter!$E$4+Utgifter!$E$5)/12),IF(E354&gt; 0,$S$4,0))</f>
        <v>2456.1983339300509</v>
      </c>
      <c r="I354" s="27">
        <f>IF((I353*(1+Utgifter!$E$5/12)-K353)&gt;0,I353*(1+Utgifter!$E$5/12)-K353,0)</f>
        <v>559625.95897244243</v>
      </c>
      <c r="J354" s="26"/>
      <c r="K354" s="24">
        <f>IF((I354*(Utgifter!$E$4+Utgifter!$E$5)/12)&gt;$S$4,(I354*(Utgifter!$E$4+Utgifter!$E$5)/12),IF(I354&gt; 0,$S$4,0))</f>
        <v>1865.4198632414748</v>
      </c>
    </row>
    <row r="355" spans="1:11" x14ac:dyDescent="0.35">
      <c r="A355" s="47"/>
      <c r="D355" s="28">
        <f t="shared" si="5"/>
        <v>351</v>
      </c>
      <c r="E355" s="27">
        <f>IF((E354*(1+Utgifter!$E$5/12)-G354)&gt;0,E354*(1+Utgifter!$E$5/12)-G354,0)</f>
        <v>735631.4010120501</v>
      </c>
      <c r="F355" s="26"/>
      <c r="G355" s="24">
        <f>IF((E355*(Utgifter!$E$4+Utgifter!$E$5)/12)&gt;$S$4,(E355*(Utgifter!$E$4+Utgifter!$E$5)/12),IF(E355&gt; 0,$S$4,0))</f>
        <v>2452.1046700401671</v>
      </c>
      <c r="I355" s="27">
        <f>IF((I354*(1+Utgifter!$E$5/12)-K354)&gt;0,I354*(1+Utgifter!$E$5/12)-K354,0)</f>
        <v>558693.24904082168</v>
      </c>
      <c r="J355" s="26"/>
      <c r="K355" s="24">
        <f>IF((I355*(Utgifter!$E$4+Utgifter!$E$5)/12)&gt;$S$4,(I355*(Utgifter!$E$4+Utgifter!$E$5)/12),IF(I355&gt; 0,$S$4,0))</f>
        <v>1862.3108301360724</v>
      </c>
    </row>
    <row r="356" spans="1:11" x14ac:dyDescent="0.35">
      <c r="A356" s="47"/>
      <c r="D356" s="28">
        <f t="shared" si="5"/>
        <v>352</v>
      </c>
      <c r="E356" s="27">
        <f>IF((E355*(1+Utgifter!$E$5/12)-G355)&gt;0,E355*(1+Utgifter!$E$5/12)-G355,0)</f>
        <v>734405.34867703007</v>
      </c>
      <c r="F356" s="26"/>
      <c r="G356" s="24">
        <f>IF((E356*(Utgifter!$E$4+Utgifter!$E$5)/12)&gt;$S$4,(E356*(Utgifter!$E$4+Utgifter!$E$5)/12),IF(E356&gt; 0,$S$4,0))</f>
        <v>2448.0178289234336</v>
      </c>
      <c r="I356" s="27">
        <f>IF((I355*(1+Utgifter!$E$5/12)-K355)&gt;0,I355*(1+Utgifter!$E$5/12)-K355,0)</f>
        <v>557762.09362575365</v>
      </c>
      <c r="J356" s="26"/>
      <c r="K356" s="24">
        <f>IF((I356*(Utgifter!$E$4+Utgifter!$E$5)/12)&gt;$S$4,(I356*(Utgifter!$E$4+Utgifter!$E$5)/12),IF(I356&gt; 0,$S$4,0))</f>
        <v>1859.2069787525122</v>
      </c>
    </row>
    <row r="357" spans="1:11" x14ac:dyDescent="0.35">
      <c r="A357" s="47"/>
      <c r="D357" s="28">
        <f t="shared" si="5"/>
        <v>353</v>
      </c>
      <c r="E357" s="27">
        <f>IF((E356*(1+Utgifter!$E$5/12)-G356)&gt;0,E356*(1+Utgifter!$E$5/12)-G356,0)</f>
        <v>733181.33976256836</v>
      </c>
      <c r="F357" s="26"/>
      <c r="G357" s="24">
        <f>IF((E357*(Utgifter!$E$4+Utgifter!$E$5)/12)&gt;$S$4,(E357*(Utgifter!$E$4+Utgifter!$E$5)/12),IF(E357&gt; 0,$S$4,0))</f>
        <v>2443.9377992085615</v>
      </c>
      <c r="I357" s="27">
        <f>IF((I356*(1+Utgifter!$E$5/12)-K356)&gt;0,I356*(1+Utgifter!$E$5/12)-K356,0)</f>
        <v>556832.4901363774</v>
      </c>
      <c r="J357" s="26"/>
      <c r="K357" s="24">
        <f>IF((I357*(Utgifter!$E$4+Utgifter!$E$5)/12)&gt;$S$4,(I357*(Utgifter!$E$4+Utgifter!$E$5)/12),IF(I357&gt; 0,$S$4,0))</f>
        <v>1856.1083004545915</v>
      </c>
    </row>
    <row r="358" spans="1:11" x14ac:dyDescent="0.35">
      <c r="A358" s="47"/>
      <c r="D358" s="28">
        <f t="shared" si="5"/>
        <v>354</v>
      </c>
      <c r="E358" s="27">
        <f>IF((E357*(1+Utgifter!$E$5/12)-G357)&gt;0,E357*(1+Utgifter!$E$5/12)-G357,0)</f>
        <v>731959.37086296408</v>
      </c>
      <c r="F358" s="26"/>
      <c r="G358" s="24">
        <f>IF((E358*(Utgifter!$E$4+Utgifter!$E$5)/12)&gt;$S$4,(E358*(Utgifter!$E$4+Utgifter!$E$5)/12),IF(E358&gt; 0,$S$4,0))</f>
        <v>2439.8645695432137</v>
      </c>
      <c r="I358" s="27">
        <f>IF((I357*(1+Utgifter!$E$5/12)-K357)&gt;0,I357*(1+Utgifter!$E$5/12)-K357,0)</f>
        <v>555904.43598615017</v>
      </c>
      <c r="J358" s="26"/>
      <c r="K358" s="24">
        <f>IF((I358*(Utgifter!$E$4+Utgifter!$E$5)/12)&gt;$S$4,(I358*(Utgifter!$E$4+Utgifter!$E$5)/12),IF(I358&gt; 0,$S$4,0))</f>
        <v>1853.0147866205007</v>
      </c>
    </row>
    <row r="359" spans="1:11" x14ac:dyDescent="0.35">
      <c r="A359" s="47"/>
      <c r="D359" s="28">
        <f t="shared" si="5"/>
        <v>355</v>
      </c>
      <c r="E359" s="27">
        <f>IF((E358*(1+Utgifter!$E$5/12)-G358)&gt;0,E358*(1+Utgifter!$E$5/12)-G358,0)</f>
        <v>730739.43857819249</v>
      </c>
      <c r="F359" s="26"/>
      <c r="G359" s="24">
        <f>IF((E359*(Utgifter!$E$4+Utgifter!$E$5)/12)&gt;$S$4,(E359*(Utgifter!$E$4+Utgifter!$E$5)/12),IF(E359&gt; 0,$S$4,0))</f>
        <v>2435.798128593975</v>
      </c>
      <c r="I359" s="27">
        <f>IF((I358*(1+Utgifter!$E$5/12)-K358)&gt;0,I358*(1+Utgifter!$E$5/12)-K358,0)</f>
        <v>554977.92859283998</v>
      </c>
      <c r="J359" s="26"/>
      <c r="K359" s="24">
        <f>IF((I359*(Utgifter!$E$4+Utgifter!$E$5)/12)&gt;$S$4,(I359*(Utgifter!$E$4+Utgifter!$E$5)/12),IF(I359&gt; 0,$S$4,0))</f>
        <v>1849.9264286427999</v>
      </c>
    </row>
    <row r="360" spans="1:11" x14ac:dyDescent="0.35">
      <c r="A360" s="47"/>
      <c r="D360" s="28">
        <f t="shared" si="5"/>
        <v>356</v>
      </c>
      <c r="E360" s="27">
        <f>IF((E359*(1+Utgifter!$E$5/12)-G359)&gt;0,E359*(1+Utgifter!$E$5/12)-G359,0)</f>
        <v>729521.53951389552</v>
      </c>
      <c r="F360" s="26"/>
      <c r="G360" s="24">
        <f>IF((E360*(Utgifter!$E$4+Utgifter!$E$5)/12)&gt;$S$4,(E360*(Utgifter!$E$4+Utgifter!$E$5)/12),IF(E360&gt; 0,$S$4,0))</f>
        <v>2431.7384650463187</v>
      </c>
      <c r="I360" s="27">
        <f>IF((I359*(1+Utgifter!$E$5/12)-K359)&gt;0,I359*(1+Utgifter!$E$5/12)-K359,0)</f>
        <v>554052.96537851857</v>
      </c>
      <c r="J360" s="26"/>
      <c r="K360" s="24">
        <f>IF((I360*(Utgifter!$E$4+Utgifter!$E$5)/12)&gt;$S$4,(I360*(Utgifter!$E$4+Utgifter!$E$5)/12),IF(I360&gt; 0,$S$4,0))</f>
        <v>1846.8432179283952</v>
      </c>
    </row>
    <row r="361" spans="1:11" x14ac:dyDescent="0.35">
      <c r="A361" s="47"/>
      <c r="D361" s="28">
        <f t="shared" si="5"/>
        <v>357</v>
      </c>
      <c r="E361" s="27">
        <f>IF((E360*(1+Utgifter!$E$5/12)-G360)&gt;0,E360*(1+Utgifter!$E$5/12)-G360,0)</f>
        <v>728305.67028137238</v>
      </c>
      <c r="F361" s="26"/>
      <c r="G361" s="24">
        <f>IF((E361*(Utgifter!$E$4+Utgifter!$E$5)/12)&gt;$S$4,(E361*(Utgifter!$E$4+Utgifter!$E$5)/12),IF(E361&gt; 0,$S$4,0))</f>
        <v>2427.6855676045748</v>
      </c>
      <c r="I361" s="27">
        <f>IF((I360*(1+Utgifter!$E$5/12)-K360)&gt;0,I360*(1+Utgifter!$E$5/12)-K360,0)</f>
        <v>553129.54376955435</v>
      </c>
      <c r="J361" s="26"/>
      <c r="K361" s="24">
        <f>IF((I361*(Utgifter!$E$4+Utgifter!$E$5)/12)&gt;$S$4,(I361*(Utgifter!$E$4+Utgifter!$E$5)/12),IF(I361&gt; 0,$S$4,0))</f>
        <v>1843.7651458985147</v>
      </c>
    </row>
    <row r="362" spans="1:11" x14ac:dyDescent="0.35">
      <c r="A362" s="47"/>
      <c r="D362" s="28">
        <f t="shared" si="5"/>
        <v>358</v>
      </c>
      <c r="E362" s="27">
        <f>IF((E361*(1+Utgifter!$E$5/12)-G361)&gt;0,E361*(1+Utgifter!$E$5/12)-G361,0)</f>
        <v>727091.82749757008</v>
      </c>
      <c r="F362" s="26"/>
      <c r="G362" s="24">
        <f>IF((E362*(Utgifter!$E$4+Utgifter!$E$5)/12)&gt;$S$4,(E362*(Utgifter!$E$4+Utgifter!$E$5)/12),IF(E362&gt; 0,$S$4,0))</f>
        <v>2423.6394249919003</v>
      </c>
      <c r="I362" s="27">
        <f>IF((I361*(1+Utgifter!$E$5/12)-K361)&gt;0,I361*(1+Utgifter!$E$5/12)-K361,0)</f>
        <v>552207.66119660507</v>
      </c>
      <c r="J362" s="26"/>
      <c r="K362" s="24">
        <f>IF((I362*(Utgifter!$E$4+Utgifter!$E$5)/12)&gt;$S$4,(I362*(Utgifter!$E$4+Utgifter!$E$5)/12),IF(I362&gt; 0,$S$4,0))</f>
        <v>1840.6922039886838</v>
      </c>
    </row>
    <row r="363" spans="1:11" x14ac:dyDescent="0.35">
      <c r="A363" s="47"/>
      <c r="D363" s="28">
        <f t="shared" si="5"/>
        <v>359</v>
      </c>
      <c r="E363" s="27">
        <f>IF((E362*(1+Utgifter!$E$5/12)-G362)&gt;0,E362*(1+Utgifter!$E$5/12)-G362,0)</f>
        <v>725880.00778507418</v>
      </c>
      <c r="F363" s="26"/>
      <c r="G363" s="24">
        <f>IF((E363*(Utgifter!$E$4+Utgifter!$E$5)/12)&gt;$S$4,(E363*(Utgifter!$E$4+Utgifter!$E$5)/12),IF(E363&gt; 0,$S$4,0))</f>
        <v>2419.6000259502475</v>
      </c>
      <c r="I363" s="27">
        <f>IF((I362*(1+Utgifter!$E$5/12)-K362)&gt;0,I362*(1+Utgifter!$E$5/12)-K362,0)</f>
        <v>551287.31509461079</v>
      </c>
      <c r="J363" s="26"/>
      <c r="K363" s="24">
        <f>IF((I363*(Utgifter!$E$4+Utgifter!$E$5)/12)&gt;$S$4,(I363*(Utgifter!$E$4+Utgifter!$E$5)/12),IF(I363&gt; 0,$S$4,0))</f>
        <v>1837.6243836487026</v>
      </c>
    </row>
    <row r="364" spans="1:11" x14ac:dyDescent="0.35">
      <c r="A364" s="47"/>
      <c r="D364" s="28">
        <f t="shared" si="5"/>
        <v>360</v>
      </c>
      <c r="E364" s="27">
        <f>IF((E363*(1+Utgifter!$E$5/12)-G363)&gt;0,E363*(1+Utgifter!$E$5/12)-G363,0)</f>
        <v>724670.20777209906</v>
      </c>
      <c r="F364" s="26"/>
      <c r="G364" s="24">
        <f>IF((E364*(Utgifter!$E$4+Utgifter!$E$5)/12)&gt;$S$4,(E364*(Utgifter!$E$4+Utgifter!$E$5)/12),IF(E364&gt; 0,$S$4,0))</f>
        <v>2415.5673592403305</v>
      </c>
      <c r="I364" s="27">
        <f>IF((I363*(1+Utgifter!$E$5/12)-K363)&gt;0,I363*(1+Utgifter!$E$5/12)-K363,0)</f>
        <v>550368.50290278648</v>
      </c>
      <c r="J364" s="26"/>
      <c r="K364" s="24">
        <f>IF((I364*(Utgifter!$E$4+Utgifter!$E$5)/12)&gt;$S$4,(I364*(Utgifter!$E$4+Utgifter!$E$5)/12),IF(I364&gt; 0,$S$4,0))</f>
        <v>1834.5616763426217</v>
      </c>
    </row>
    <row r="365" spans="1:11" x14ac:dyDescent="0.35">
      <c r="A365" s="47">
        <v>2048</v>
      </c>
      <c r="D365" s="28">
        <f t="shared" si="5"/>
        <v>361</v>
      </c>
      <c r="E365" s="27">
        <f>IF((E364*(1+Utgifter!$E$5/12)-G364)&gt;0,E364*(1+Utgifter!$E$5/12)-G364,0)</f>
        <v>723462.42409247893</v>
      </c>
      <c r="F365" s="26"/>
      <c r="G365" s="24">
        <f>IF((E365*(Utgifter!$E$4+Utgifter!$E$5)/12)&gt;$S$4,(E365*(Utgifter!$E$4+Utgifter!$E$5)/12),IF(E365&gt; 0,$S$4,0))</f>
        <v>2411.5414136415966</v>
      </c>
      <c r="I365" s="27">
        <f>IF((I364*(1+Utgifter!$E$5/12)-K364)&gt;0,I364*(1+Utgifter!$E$5/12)-K364,0)</f>
        <v>549451.22206461523</v>
      </c>
      <c r="J365" s="26"/>
      <c r="K365" s="24">
        <f>IF((I365*(Utgifter!$E$4+Utgifter!$E$5)/12)&gt;$S$4,(I365*(Utgifter!$E$4+Utgifter!$E$5)/12),IF(I365&gt; 0,$S$4,0))</f>
        <v>1831.5040735487173</v>
      </c>
    </row>
    <row r="366" spans="1:11" x14ac:dyDescent="0.35">
      <c r="A366" s="47"/>
      <c r="D366" s="28">
        <f t="shared" si="5"/>
        <v>362</v>
      </c>
      <c r="E366" s="27">
        <f>IF((E365*(1+Utgifter!$E$5/12)-G365)&gt;0,E365*(1+Utgifter!$E$5/12)-G365,0)</f>
        <v>722256.65338565817</v>
      </c>
      <c r="F366" s="26"/>
      <c r="G366" s="24">
        <f>IF((E366*(Utgifter!$E$4+Utgifter!$E$5)/12)&gt;$S$4,(E366*(Utgifter!$E$4+Utgifter!$E$5)/12),IF(E366&gt; 0,$S$4,0))</f>
        <v>2407.5221779521939</v>
      </c>
      <c r="I366" s="27">
        <f>IF((I365*(1+Utgifter!$E$5/12)-K365)&gt;0,I365*(1+Utgifter!$E$5/12)-K365,0)</f>
        <v>548535.47002784093</v>
      </c>
      <c r="J366" s="26"/>
      <c r="K366" s="24">
        <f>IF((I366*(Utgifter!$E$4+Utgifter!$E$5)/12)&gt;$S$4,(I366*(Utgifter!$E$4+Utgifter!$E$5)/12),IF(I366&gt; 0,$S$4,0))</f>
        <v>1828.4515667594699</v>
      </c>
    </row>
    <row r="367" spans="1:11" x14ac:dyDescent="0.35">
      <c r="A367" s="47"/>
      <c r="D367" s="28">
        <f t="shared" si="5"/>
        <v>363</v>
      </c>
      <c r="E367" s="27">
        <f>IF((E366*(1+Utgifter!$E$5/12)-G366)&gt;0,E366*(1+Utgifter!$E$5/12)-G366,0)</f>
        <v>721052.89229668211</v>
      </c>
      <c r="F367" s="26"/>
      <c r="G367" s="24">
        <f>IF((E367*(Utgifter!$E$4+Utgifter!$E$5)/12)&gt;$S$4,(E367*(Utgifter!$E$4+Utgifter!$E$5)/12),IF(E367&gt; 0,$S$4,0))</f>
        <v>2403.5096409889406</v>
      </c>
      <c r="I367" s="27">
        <f>IF((I366*(1+Utgifter!$E$5/12)-K366)&gt;0,I366*(1+Utgifter!$E$5/12)-K366,0)</f>
        <v>547621.24424446118</v>
      </c>
      <c r="J367" s="26"/>
      <c r="K367" s="24">
        <f>IF((I367*(Utgifter!$E$4+Utgifter!$E$5)/12)&gt;$S$4,(I367*(Utgifter!$E$4+Utgifter!$E$5)/12),IF(I367&gt; 0,$S$4,0))</f>
        <v>1825.4041474815374</v>
      </c>
    </row>
    <row r="368" spans="1:11" x14ac:dyDescent="0.35">
      <c r="A368" s="47"/>
      <c r="D368" s="28">
        <f t="shared" si="5"/>
        <v>364</v>
      </c>
      <c r="E368" s="27">
        <f>IF((E367*(1+Utgifter!$E$5/12)-G367)&gt;0,E367*(1+Utgifter!$E$5/12)-G367,0)</f>
        <v>719851.13747618767</v>
      </c>
      <c r="F368" s="26"/>
      <c r="G368" s="24">
        <f>IF((E368*(Utgifter!$E$4+Utgifter!$E$5)/12)&gt;$S$4,(E368*(Utgifter!$E$4+Utgifter!$E$5)/12),IF(E368&gt; 0,$S$4,0))</f>
        <v>2399.5037915872922</v>
      </c>
      <c r="I368" s="27">
        <f>IF((I367*(1+Utgifter!$E$5/12)-K367)&gt;0,I367*(1+Utgifter!$E$5/12)-K367,0)</f>
        <v>546708.54217072041</v>
      </c>
      <c r="J368" s="26"/>
      <c r="K368" s="24">
        <f>IF((I368*(Utgifter!$E$4+Utgifter!$E$5)/12)&gt;$S$4,(I368*(Utgifter!$E$4+Utgifter!$E$5)/12),IF(I368&gt; 0,$S$4,0))</f>
        <v>1822.3618072357347</v>
      </c>
    </row>
    <row r="369" spans="1:11" x14ac:dyDescent="0.35">
      <c r="A369" s="47"/>
      <c r="D369" s="28">
        <f t="shared" si="5"/>
        <v>365</v>
      </c>
      <c r="E369" s="27">
        <f>IF((E368*(1+Utgifter!$E$5/12)-G368)&gt;0,E368*(1+Utgifter!$E$5/12)-G368,0)</f>
        <v>718651.38558039407</v>
      </c>
      <c r="F369" s="26"/>
      <c r="G369" s="24">
        <f>IF((E369*(Utgifter!$E$4+Utgifter!$E$5)/12)&gt;$S$4,(E369*(Utgifter!$E$4+Utgifter!$E$5)/12),IF(E369&gt; 0,$S$4,0))</f>
        <v>2395.5046186013137</v>
      </c>
      <c r="I369" s="27">
        <f>IF((I368*(1+Utgifter!$E$5/12)-K368)&gt;0,I368*(1+Utgifter!$E$5/12)-K368,0)</f>
        <v>545797.36126710253</v>
      </c>
      <c r="J369" s="26"/>
      <c r="K369" s="24">
        <f>IF((I369*(Utgifter!$E$4+Utgifter!$E$5)/12)&gt;$S$4,(I369*(Utgifter!$E$4+Utgifter!$E$5)/12),IF(I369&gt; 0,$S$4,0))</f>
        <v>1819.3245375570086</v>
      </c>
    </row>
    <row r="370" spans="1:11" x14ac:dyDescent="0.35">
      <c r="A370" s="47"/>
      <c r="D370" s="28">
        <f t="shared" si="5"/>
        <v>366</v>
      </c>
      <c r="E370" s="27">
        <f>IF((E369*(1+Utgifter!$E$5/12)-G369)&gt;0,E369*(1+Utgifter!$E$5/12)-G369,0)</f>
        <v>717453.63327109348</v>
      </c>
      <c r="F370" s="26"/>
      <c r="G370" s="24">
        <f>IF((E370*(Utgifter!$E$4+Utgifter!$E$5)/12)&gt;$S$4,(E370*(Utgifter!$E$4+Utgifter!$E$5)/12),IF(E370&gt; 0,$S$4,0))</f>
        <v>2391.512110903645</v>
      </c>
      <c r="I370" s="27">
        <f>IF((I369*(1+Utgifter!$E$5/12)-K369)&gt;0,I369*(1+Utgifter!$E$5/12)-K369,0)</f>
        <v>544887.69899832411</v>
      </c>
      <c r="J370" s="26"/>
      <c r="K370" s="24">
        <f>IF((I370*(Utgifter!$E$4+Utgifter!$E$5)/12)&gt;$S$4,(I370*(Utgifter!$E$4+Utgifter!$E$5)/12),IF(I370&gt; 0,$S$4,0))</f>
        <v>1816.2923299944139</v>
      </c>
    </row>
    <row r="371" spans="1:11" x14ac:dyDescent="0.35">
      <c r="A371" s="47"/>
      <c r="D371" s="28">
        <f t="shared" si="5"/>
        <v>367</v>
      </c>
      <c r="E371" s="27">
        <f>IF((E370*(1+Utgifter!$E$5/12)-G370)&gt;0,E370*(1+Utgifter!$E$5/12)-G370,0)</f>
        <v>716257.87721564167</v>
      </c>
      <c r="F371" s="26"/>
      <c r="G371" s="24">
        <f>IF((E371*(Utgifter!$E$4+Utgifter!$E$5)/12)&gt;$S$4,(E371*(Utgifter!$E$4+Utgifter!$E$5)/12),IF(E371&gt; 0,$S$4,0))</f>
        <v>2387.526257385472</v>
      </c>
      <c r="I371" s="27">
        <f>IF((I370*(1+Utgifter!$E$5/12)-K370)&gt;0,I370*(1+Utgifter!$E$5/12)-K370,0)</f>
        <v>543979.55283332698</v>
      </c>
      <c r="J371" s="26"/>
      <c r="K371" s="24">
        <f>IF((I371*(Utgifter!$E$4+Utgifter!$E$5)/12)&gt;$S$4,(I371*(Utgifter!$E$4+Utgifter!$E$5)/12),IF(I371&gt; 0,$S$4,0))</f>
        <v>1813.2651761110899</v>
      </c>
    </row>
    <row r="372" spans="1:11" x14ac:dyDescent="0.35">
      <c r="A372" s="47"/>
      <c r="D372" s="28">
        <f t="shared" si="5"/>
        <v>368</v>
      </c>
      <c r="E372" s="27">
        <f>IF((E371*(1+Utgifter!$E$5/12)-G371)&gt;0,E371*(1+Utgifter!$E$5/12)-G371,0)</f>
        <v>715064.11408694892</v>
      </c>
      <c r="F372" s="26"/>
      <c r="G372" s="24">
        <f>IF((E372*(Utgifter!$E$4+Utgifter!$E$5)/12)&gt;$S$4,(E372*(Utgifter!$E$4+Utgifter!$E$5)/12),IF(E372&gt; 0,$S$4,0))</f>
        <v>2383.5470469564966</v>
      </c>
      <c r="I372" s="27">
        <f>IF((I371*(1+Utgifter!$E$5/12)-K371)&gt;0,I371*(1+Utgifter!$E$5/12)-K371,0)</f>
        <v>543072.92024527141</v>
      </c>
      <c r="J372" s="26"/>
      <c r="K372" s="24">
        <f>IF((I372*(Utgifter!$E$4+Utgifter!$E$5)/12)&gt;$S$4,(I372*(Utgifter!$E$4+Utgifter!$E$5)/12),IF(I372&gt; 0,$S$4,0))</f>
        <v>1810.2430674842381</v>
      </c>
    </row>
    <row r="373" spans="1:11" x14ac:dyDescent="0.35">
      <c r="A373" s="47"/>
      <c r="D373" s="28">
        <f t="shared" si="5"/>
        <v>369</v>
      </c>
      <c r="E373" s="27">
        <f>IF((E372*(1+Utgifter!$E$5/12)-G372)&gt;0,E372*(1+Utgifter!$E$5/12)-G372,0)</f>
        <v>713872.34056347073</v>
      </c>
      <c r="F373" s="26"/>
      <c r="G373" s="24">
        <f>IF((E373*(Utgifter!$E$4+Utgifter!$E$5)/12)&gt;$S$4,(E373*(Utgifter!$E$4+Utgifter!$E$5)/12),IF(E373&gt; 0,$S$4,0))</f>
        <v>2379.5744685449026</v>
      </c>
      <c r="I373" s="27">
        <f>IF((I372*(1+Utgifter!$E$5/12)-K372)&gt;0,I372*(1+Utgifter!$E$5/12)-K372,0)</f>
        <v>542167.79871152935</v>
      </c>
      <c r="J373" s="26"/>
      <c r="K373" s="24">
        <f>IF((I373*(Utgifter!$E$4+Utgifter!$E$5)/12)&gt;$S$4,(I373*(Utgifter!$E$4+Utgifter!$E$5)/12),IF(I373&gt; 0,$S$4,0))</f>
        <v>1807.2259957050981</v>
      </c>
    </row>
    <row r="374" spans="1:11" x14ac:dyDescent="0.35">
      <c r="A374" s="47"/>
      <c r="D374" s="28">
        <f t="shared" si="5"/>
        <v>370</v>
      </c>
      <c r="E374" s="27">
        <f>IF((E373*(1+Utgifter!$E$5/12)-G373)&gt;0,E373*(1+Utgifter!$E$5/12)-G373,0)</f>
        <v>712682.55332919827</v>
      </c>
      <c r="F374" s="26"/>
      <c r="G374" s="24">
        <f>IF((E374*(Utgifter!$E$4+Utgifter!$E$5)/12)&gt;$S$4,(E374*(Utgifter!$E$4+Utgifter!$E$5)/12),IF(E374&gt; 0,$S$4,0))</f>
        <v>2375.6085110973277</v>
      </c>
      <c r="I374" s="27">
        <f>IF((I373*(1+Utgifter!$E$5/12)-K373)&gt;0,I373*(1+Utgifter!$E$5/12)-K373,0)</f>
        <v>541264.18571367685</v>
      </c>
      <c r="J374" s="26"/>
      <c r="K374" s="24">
        <f>IF((I374*(Utgifter!$E$4+Utgifter!$E$5)/12)&gt;$S$4,(I374*(Utgifter!$E$4+Utgifter!$E$5)/12),IF(I374&gt; 0,$S$4,0))</f>
        <v>1804.2139523789228</v>
      </c>
    </row>
    <row r="375" spans="1:11" x14ac:dyDescent="0.35">
      <c r="A375" s="47"/>
      <c r="D375" s="28">
        <f t="shared" si="5"/>
        <v>371</v>
      </c>
      <c r="E375" s="27">
        <f>IF((E374*(1+Utgifter!$E$5/12)-G374)&gt;0,E374*(1+Utgifter!$E$5/12)-G374,0)</f>
        <v>711494.74907364964</v>
      </c>
      <c r="F375" s="26"/>
      <c r="G375" s="24">
        <f>IF((E375*(Utgifter!$E$4+Utgifter!$E$5)/12)&gt;$S$4,(E375*(Utgifter!$E$4+Utgifter!$E$5)/12),IF(E375&gt; 0,$S$4,0))</f>
        <v>2371.649163578832</v>
      </c>
      <c r="I375" s="27">
        <f>IF((I374*(1+Utgifter!$E$5/12)-K374)&gt;0,I374*(1+Utgifter!$E$5/12)-K374,0)</f>
        <v>540362.07873748743</v>
      </c>
      <c r="J375" s="26"/>
      <c r="K375" s="24">
        <f>IF((I375*(Utgifter!$E$4+Utgifter!$E$5)/12)&gt;$S$4,(I375*(Utgifter!$E$4+Utgifter!$E$5)/12),IF(I375&gt; 0,$S$4,0))</f>
        <v>1801.2069291249582</v>
      </c>
    </row>
    <row r="376" spans="1:11" x14ac:dyDescent="0.35">
      <c r="A376" s="47"/>
      <c r="D376" s="28">
        <f t="shared" si="5"/>
        <v>372</v>
      </c>
      <c r="E376" s="27">
        <f>IF((E375*(1+Utgifter!$E$5/12)-G375)&gt;0,E375*(1+Utgifter!$E$5/12)-G375,0)</f>
        <v>710308.92449186021</v>
      </c>
      <c r="F376" s="26"/>
      <c r="G376" s="24">
        <f>IF((E376*(Utgifter!$E$4+Utgifter!$E$5)/12)&gt;$S$4,(E376*(Utgifter!$E$4+Utgifter!$E$5)/12),IF(E376&gt; 0,$S$4,0))</f>
        <v>2367.6964149728674</v>
      </c>
      <c r="I376" s="27">
        <f>IF((I375*(1+Utgifter!$E$5/12)-K375)&gt;0,I375*(1+Utgifter!$E$5/12)-K375,0)</f>
        <v>539461.47527292487</v>
      </c>
      <c r="J376" s="26"/>
      <c r="K376" s="24">
        <f>IF((I376*(Utgifter!$E$4+Utgifter!$E$5)/12)&gt;$S$4,(I376*(Utgifter!$E$4+Utgifter!$E$5)/12),IF(I376&gt; 0,$S$4,0))</f>
        <v>1798.2049175764162</v>
      </c>
    </row>
    <row r="377" spans="1:11" x14ac:dyDescent="0.35">
      <c r="A377" s="47">
        <v>2049</v>
      </c>
      <c r="D377" s="28">
        <f t="shared" si="5"/>
        <v>373</v>
      </c>
      <c r="E377" s="27">
        <f>IF((E376*(1+Utgifter!$E$5/12)-G376)&gt;0,E376*(1+Utgifter!$E$5/12)-G376,0)</f>
        <v>709125.07628437376</v>
      </c>
      <c r="F377" s="26"/>
      <c r="G377" s="24">
        <f>IF((E377*(Utgifter!$E$4+Utgifter!$E$5)/12)&gt;$S$4,(E377*(Utgifter!$E$4+Utgifter!$E$5)/12),IF(E377&gt; 0,$S$4,0))</f>
        <v>2363.7502542812458</v>
      </c>
      <c r="I377" s="27">
        <f>IF((I376*(1+Utgifter!$E$5/12)-K376)&gt;0,I376*(1+Utgifter!$E$5/12)-K376,0)</f>
        <v>538562.37281413667</v>
      </c>
      <c r="J377" s="26"/>
      <c r="K377" s="24">
        <f>IF((I377*(Utgifter!$E$4+Utgifter!$E$5)/12)&gt;$S$4,(I377*(Utgifter!$E$4+Utgifter!$E$5)/12),IF(I377&gt; 0,$S$4,0))</f>
        <v>1795.2079093804557</v>
      </c>
    </row>
    <row r="378" spans="1:11" x14ac:dyDescent="0.35">
      <c r="A378" s="47"/>
      <c r="D378" s="28">
        <f t="shared" si="5"/>
        <v>374</v>
      </c>
      <c r="E378" s="27">
        <f>IF((E377*(1+Utgifter!$E$5/12)-G377)&gt;0,E377*(1+Utgifter!$E$5/12)-G377,0)</f>
        <v>707943.20115723321</v>
      </c>
      <c r="F378" s="26"/>
      <c r="G378" s="24">
        <f>IF((E378*(Utgifter!$E$4+Utgifter!$E$5)/12)&gt;$S$4,(E378*(Utgifter!$E$4+Utgifter!$E$5)/12),IF(E378&gt; 0,$S$4,0))</f>
        <v>2359.8106705241107</v>
      </c>
      <c r="I378" s="27">
        <f>IF((I377*(1+Utgifter!$E$5/12)-K377)&gt;0,I377*(1+Utgifter!$E$5/12)-K377,0)</f>
        <v>537664.76885944651</v>
      </c>
      <c r="J378" s="26"/>
      <c r="K378" s="24">
        <f>IF((I378*(Utgifter!$E$4+Utgifter!$E$5)/12)&gt;$S$4,(I378*(Utgifter!$E$4+Utgifter!$E$5)/12),IF(I378&gt; 0,$S$4,0))</f>
        <v>1792.215896198155</v>
      </c>
    </row>
    <row r="379" spans="1:11" x14ac:dyDescent="0.35">
      <c r="A379" s="47"/>
      <c r="D379" s="28">
        <f t="shared" si="5"/>
        <v>375</v>
      </c>
      <c r="E379" s="27">
        <f>IF((E378*(1+Utgifter!$E$5/12)-G378)&gt;0,E378*(1+Utgifter!$E$5/12)-G378,0)</f>
        <v>706763.29582197114</v>
      </c>
      <c r="F379" s="26"/>
      <c r="G379" s="24">
        <f>IF((E379*(Utgifter!$E$4+Utgifter!$E$5)/12)&gt;$S$4,(E379*(Utgifter!$E$4+Utgifter!$E$5)/12),IF(E379&gt; 0,$S$4,0))</f>
        <v>2355.8776527399036</v>
      </c>
      <c r="I379" s="27">
        <f>IF((I378*(1+Utgifter!$E$5/12)-K378)&gt;0,I378*(1+Utgifter!$E$5/12)-K378,0)</f>
        <v>536768.66091134748</v>
      </c>
      <c r="J379" s="26"/>
      <c r="K379" s="24">
        <f>IF((I379*(Utgifter!$E$4+Utgifter!$E$5)/12)&gt;$S$4,(I379*(Utgifter!$E$4+Utgifter!$E$5)/12),IF(I379&gt; 0,$S$4,0))</f>
        <v>1789.2288697044917</v>
      </c>
    </row>
    <row r="380" spans="1:11" x14ac:dyDescent="0.35">
      <c r="A380" s="47"/>
      <c r="D380" s="28">
        <f t="shared" si="5"/>
        <v>376</v>
      </c>
      <c r="E380" s="27">
        <f>IF((E379*(1+Utgifter!$E$5/12)-G379)&gt;0,E379*(1+Utgifter!$E$5/12)-G379,0)</f>
        <v>705585.35699560121</v>
      </c>
      <c r="F380" s="26"/>
      <c r="G380" s="24">
        <f>IF((E380*(Utgifter!$E$4+Utgifter!$E$5)/12)&gt;$S$4,(E380*(Utgifter!$E$4+Utgifter!$E$5)/12),IF(E380&gt; 0,$S$4,0))</f>
        <v>2351.9511899853374</v>
      </c>
      <c r="I380" s="27">
        <f>IF((I379*(1+Utgifter!$E$5/12)-K379)&gt;0,I379*(1+Utgifter!$E$5/12)-K379,0)</f>
        <v>535874.04647649522</v>
      </c>
      <c r="J380" s="26"/>
      <c r="K380" s="24">
        <f>IF((I380*(Utgifter!$E$4+Utgifter!$E$5)/12)&gt;$S$4,(I380*(Utgifter!$E$4+Utgifter!$E$5)/12),IF(I380&gt; 0,$S$4,0))</f>
        <v>1786.2468215883173</v>
      </c>
    </row>
    <row r="381" spans="1:11" x14ac:dyDescent="0.35">
      <c r="A381" s="47"/>
      <c r="D381" s="28">
        <f t="shared" si="5"/>
        <v>377</v>
      </c>
      <c r="E381" s="27">
        <f>IF((E380*(1+Utgifter!$E$5/12)-G380)&gt;0,E380*(1+Utgifter!$E$5/12)-G380,0)</f>
        <v>704409.38140060857</v>
      </c>
      <c r="F381" s="26"/>
      <c r="G381" s="24">
        <f>IF((E381*(Utgifter!$E$4+Utgifter!$E$5)/12)&gt;$S$4,(E381*(Utgifter!$E$4+Utgifter!$E$5)/12),IF(E381&gt; 0,$S$4,0))</f>
        <v>2348.0312713353619</v>
      </c>
      <c r="I381" s="27">
        <f>IF((I380*(1+Utgifter!$E$5/12)-K380)&gt;0,I380*(1+Utgifter!$E$5/12)-K380,0)</f>
        <v>534980.92306570103</v>
      </c>
      <c r="J381" s="26"/>
      <c r="K381" s="24">
        <f>IF((I381*(Utgifter!$E$4+Utgifter!$E$5)/12)&gt;$S$4,(I381*(Utgifter!$E$4+Utgifter!$E$5)/12),IF(I381&gt; 0,$S$4,0))</f>
        <v>1783.2697435523369</v>
      </c>
    </row>
    <row r="382" spans="1:11" x14ac:dyDescent="0.35">
      <c r="A382" s="47"/>
      <c r="D382" s="28">
        <f t="shared" si="5"/>
        <v>378</v>
      </c>
      <c r="E382" s="27">
        <f>IF((E381*(1+Utgifter!$E$5/12)-G381)&gt;0,E381*(1+Utgifter!$E$5/12)-G381,0)</f>
        <v>703235.36576494097</v>
      </c>
      <c r="F382" s="26"/>
      <c r="G382" s="24">
        <f>IF((E382*(Utgifter!$E$4+Utgifter!$E$5)/12)&gt;$S$4,(E382*(Utgifter!$E$4+Utgifter!$E$5)/12),IF(E382&gt; 0,$S$4,0))</f>
        <v>2344.1178858831368</v>
      </c>
      <c r="I382" s="27">
        <f>IF((I381*(1+Utgifter!$E$5/12)-K381)&gt;0,I381*(1+Utgifter!$E$5/12)-K381,0)</f>
        <v>534089.28819392493</v>
      </c>
      <c r="J382" s="26"/>
      <c r="K382" s="24">
        <f>IF((I382*(Utgifter!$E$4+Utgifter!$E$5)/12)&gt;$S$4,(I382*(Utgifter!$E$4+Utgifter!$E$5)/12),IF(I382&gt; 0,$S$4,0))</f>
        <v>1780.2976273130832</v>
      </c>
    </row>
    <row r="383" spans="1:11" x14ac:dyDescent="0.35">
      <c r="A383" s="47"/>
      <c r="D383" s="28">
        <f t="shared" si="5"/>
        <v>379</v>
      </c>
      <c r="E383" s="27">
        <f>IF((E382*(1+Utgifter!$E$5/12)-G382)&gt;0,E382*(1+Utgifter!$E$5/12)-G382,0)</f>
        <v>702063.30682199949</v>
      </c>
      <c r="F383" s="26"/>
      <c r="G383" s="24">
        <f>IF((E383*(Utgifter!$E$4+Utgifter!$E$5)/12)&gt;$S$4,(E383*(Utgifter!$E$4+Utgifter!$E$5)/12),IF(E383&gt; 0,$S$4,0))</f>
        <v>2340.2110227399985</v>
      </c>
      <c r="I383" s="27">
        <f>IF((I382*(1+Utgifter!$E$5/12)-K382)&gt;0,I382*(1+Utgifter!$E$5/12)-K382,0)</f>
        <v>533199.1393802684</v>
      </c>
      <c r="J383" s="26"/>
      <c r="K383" s="24">
        <f>IF((I383*(Utgifter!$E$4+Utgifter!$E$5)/12)&gt;$S$4,(I383*(Utgifter!$E$4+Utgifter!$E$5)/12),IF(I383&gt; 0,$S$4,0))</f>
        <v>1777.3304646008946</v>
      </c>
    </row>
    <row r="384" spans="1:11" x14ac:dyDescent="0.35">
      <c r="A384" s="47"/>
      <c r="D384" s="28">
        <f t="shared" si="5"/>
        <v>380</v>
      </c>
      <c r="E384" s="27">
        <f>IF((E383*(1+Utgifter!$E$5/12)-G383)&gt;0,E383*(1+Utgifter!$E$5/12)-G383,0)</f>
        <v>700893.20131062949</v>
      </c>
      <c r="F384" s="26"/>
      <c r="G384" s="24">
        <f>IF((E384*(Utgifter!$E$4+Utgifter!$E$5)/12)&gt;$S$4,(E384*(Utgifter!$E$4+Utgifter!$E$5)/12),IF(E384&gt; 0,$S$4,0))</f>
        <v>2336.3106710354318</v>
      </c>
      <c r="I384" s="27">
        <f>IF((I383*(1+Utgifter!$E$5/12)-K383)&gt;0,I383*(1+Utgifter!$E$5/12)-K383,0)</f>
        <v>532310.47414796799</v>
      </c>
      <c r="J384" s="26"/>
      <c r="K384" s="24">
        <f>IF((I384*(Utgifter!$E$4+Utgifter!$E$5)/12)&gt;$S$4,(I384*(Utgifter!$E$4+Utgifter!$E$5)/12),IF(I384&gt; 0,$S$4,0))</f>
        <v>1774.3682471598934</v>
      </c>
    </row>
    <row r="385" spans="1:11" x14ac:dyDescent="0.35">
      <c r="A385" s="47"/>
      <c r="D385" s="28">
        <f t="shared" si="5"/>
        <v>381</v>
      </c>
      <c r="E385" s="27">
        <f>IF((E384*(1+Utgifter!$E$5/12)-G384)&gt;0,E384*(1+Utgifter!$E$5/12)-G384,0)</f>
        <v>699725.04597511177</v>
      </c>
      <c r="F385" s="26"/>
      <c r="G385" s="24">
        <f>IF((E385*(Utgifter!$E$4+Utgifter!$E$5)/12)&gt;$S$4,(E385*(Utgifter!$E$4+Utgifter!$E$5)/12),IF(E385&gt; 0,$S$4,0))</f>
        <v>2332.4168199170394</v>
      </c>
      <c r="I385" s="27">
        <f>IF((I384*(1+Utgifter!$E$5/12)-K384)&gt;0,I384*(1+Utgifter!$E$5/12)-K384,0)</f>
        <v>531423.29002438812</v>
      </c>
      <c r="J385" s="26"/>
      <c r="K385" s="24">
        <f>IF((I385*(Utgifter!$E$4+Utgifter!$E$5)/12)&gt;$S$4,(I385*(Utgifter!$E$4+Utgifter!$E$5)/12),IF(I385&gt; 0,$S$4,0))</f>
        <v>1771.4109667479604</v>
      </c>
    </row>
    <row r="386" spans="1:11" x14ac:dyDescent="0.35">
      <c r="A386" s="47"/>
      <c r="D386" s="28">
        <f t="shared" si="5"/>
        <v>382</v>
      </c>
      <c r="E386" s="27">
        <f>IF((E385*(1+Utgifter!$E$5/12)-G385)&gt;0,E385*(1+Utgifter!$E$5/12)-G385,0)</f>
        <v>698558.83756515326</v>
      </c>
      <c r="F386" s="26"/>
      <c r="G386" s="24">
        <f>IF((E386*(Utgifter!$E$4+Utgifter!$E$5)/12)&gt;$S$4,(E386*(Utgifter!$E$4+Utgifter!$E$5)/12),IF(E386&gt; 0,$S$4,0))</f>
        <v>2328.5294585505108</v>
      </c>
      <c r="I386" s="27">
        <f>IF((I385*(1+Utgifter!$E$5/12)-K385)&gt;0,I385*(1+Utgifter!$E$5/12)-K385,0)</f>
        <v>530537.58454101416</v>
      </c>
      <c r="J386" s="26"/>
      <c r="K386" s="24">
        <f>IF((I386*(Utgifter!$E$4+Utgifter!$E$5)/12)&gt;$S$4,(I386*(Utgifter!$E$4+Utgifter!$E$5)/12),IF(I386&gt; 0,$S$4,0))</f>
        <v>1768.4586151367139</v>
      </c>
    </row>
    <row r="387" spans="1:11" x14ac:dyDescent="0.35">
      <c r="A387" s="47"/>
      <c r="D387" s="28">
        <f t="shared" si="5"/>
        <v>383</v>
      </c>
      <c r="E387" s="27">
        <f>IF((E386*(1+Utgifter!$E$5/12)-G386)&gt;0,E386*(1+Utgifter!$E$5/12)-G386,0)</f>
        <v>697394.572835878</v>
      </c>
      <c r="F387" s="26"/>
      <c r="G387" s="24">
        <f>IF((E387*(Utgifter!$E$4+Utgifter!$E$5)/12)&gt;$S$4,(E387*(Utgifter!$E$4+Utgifter!$E$5)/12),IF(E387&gt; 0,$S$4,0))</f>
        <v>2324.6485761195931</v>
      </c>
      <c r="I387" s="27">
        <f>IF((I386*(1+Utgifter!$E$5/12)-K386)&gt;0,I386*(1+Utgifter!$E$5/12)-K386,0)</f>
        <v>529653.35523344588</v>
      </c>
      <c r="J387" s="26"/>
      <c r="K387" s="24">
        <f>IF((I387*(Utgifter!$E$4+Utgifter!$E$5)/12)&gt;$S$4,(I387*(Utgifter!$E$4+Utgifter!$E$5)/12),IF(I387&gt; 0,$S$4,0))</f>
        <v>1765.5111841114865</v>
      </c>
    </row>
    <row r="388" spans="1:11" x14ac:dyDescent="0.35">
      <c r="A388" s="47"/>
      <c r="D388" s="28">
        <f t="shared" si="5"/>
        <v>384</v>
      </c>
      <c r="E388" s="27">
        <f>IF((E387*(1+Utgifter!$E$5/12)-G387)&gt;0,E387*(1+Utgifter!$E$5/12)-G387,0)</f>
        <v>696232.24854781828</v>
      </c>
      <c r="F388" s="26"/>
      <c r="G388" s="24">
        <f>IF((E388*(Utgifter!$E$4+Utgifter!$E$5)/12)&gt;$S$4,(E388*(Utgifter!$E$4+Utgifter!$E$5)/12),IF(E388&gt; 0,$S$4,0))</f>
        <v>2320.7741618260611</v>
      </c>
      <c r="I388" s="27">
        <f>IF((I387*(1+Utgifter!$E$5/12)-K387)&gt;0,I387*(1+Utgifter!$E$5/12)-K387,0)</f>
        <v>528770.59964139014</v>
      </c>
      <c r="J388" s="26"/>
      <c r="K388" s="24">
        <f>IF((I388*(Utgifter!$E$4+Utgifter!$E$5)/12)&gt;$S$4,(I388*(Utgifter!$E$4+Utgifter!$E$5)/12),IF(I388&gt; 0,$S$4,0))</f>
        <v>1762.5686654713006</v>
      </c>
    </row>
    <row r="389" spans="1:11" x14ac:dyDescent="0.35">
      <c r="A389" s="47">
        <v>2050</v>
      </c>
      <c r="D389" s="28">
        <f t="shared" si="5"/>
        <v>385</v>
      </c>
      <c r="E389" s="27">
        <f>IF((E388*(1+Utgifter!$E$5/12)-G388)&gt;0,E388*(1+Utgifter!$E$5/12)-G388,0)</f>
        <v>695071.86146690533</v>
      </c>
      <c r="F389" s="26"/>
      <c r="G389" s="24">
        <f>IF((E389*(Utgifter!$E$4+Utgifter!$E$5)/12)&gt;$S$4,(E389*(Utgifter!$E$4+Utgifter!$E$5)/12),IF(E389&gt; 0,$S$4,0))</f>
        <v>2316.9062048896844</v>
      </c>
      <c r="I389" s="27">
        <f>IF((I388*(1+Utgifter!$E$5/12)-K388)&gt;0,I388*(1+Utgifter!$E$5/12)-K388,0)</f>
        <v>527889.31530865456</v>
      </c>
      <c r="J389" s="26"/>
      <c r="K389" s="24">
        <f>IF((I389*(Utgifter!$E$4+Utgifter!$E$5)/12)&gt;$S$4,(I389*(Utgifter!$E$4+Utgifter!$E$5)/12),IF(I389&gt; 0,$S$4,0))</f>
        <v>1759.6310510288486</v>
      </c>
    </row>
    <row r="390" spans="1:11" x14ac:dyDescent="0.35">
      <c r="A390" s="47"/>
      <c r="D390" s="28">
        <f t="shared" si="5"/>
        <v>386</v>
      </c>
      <c r="E390" s="27">
        <f>IF((E389*(1+Utgifter!$E$5/12)-G389)&gt;0,E389*(1+Utgifter!$E$5/12)-G389,0)</f>
        <v>693913.40836446057</v>
      </c>
      <c r="F390" s="26"/>
      <c r="G390" s="24">
        <f>IF((E390*(Utgifter!$E$4+Utgifter!$E$5)/12)&gt;$S$4,(E390*(Utgifter!$E$4+Utgifter!$E$5)/12),IF(E390&gt; 0,$S$4,0))</f>
        <v>2313.0446945482022</v>
      </c>
      <c r="I390" s="27">
        <f>IF((I389*(1+Utgifter!$E$5/12)-K389)&gt;0,I389*(1+Utgifter!$E$5/12)-K389,0)</f>
        <v>527009.49978314014</v>
      </c>
      <c r="J390" s="26"/>
      <c r="K390" s="24">
        <f>IF((I390*(Utgifter!$E$4+Utgifter!$E$5)/12)&gt;$S$4,(I390*(Utgifter!$E$4+Utgifter!$E$5)/12),IF(I390&gt; 0,$S$4,0))</f>
        <v>1756.6983326104671</v>
      </c>
    </row>
    <row r="391" spans="1:11" x14ac:dyDescent="0.35">
      <c r="A391" s="47"/>
      <c r="D391" s="28">
        <f t="shared" ref="D391:D454" si="6">IF(OR(E391&gt;0, I391&gt;0),D390+1,"")</f>
        <v>387</v>
      </c>
      <c r="E391" s="27">
        <f>IF((E390*(1+Utgifter!$E$5/12)-G390)&gt;0,E390*(1+Utgifter!$E$5/12)-G390,0)</f>
        <v>692756.88601718645</v>
      </c>
      <c r="F391" s="26"/>
      <c r="G391" s="24">
        <f>IF((E391*(Utgifter!$E$4+Utgifter!$E$5)/12)&gt;$S$4,(E391*(Utgifter!$E$4+Utgifter!$E$5)/12),IF(E391&gt; 0,$S$4,0))</f>
        <v>2309.1896200572883</v>
      </c>
      <c r="I391" s="27">
        <f>IF((I390*(1+Utgifter!$E$5/12)-K390)&gt;0,I390*(1+Utgifter!$E$5/12)-K390,0)</f>
        <v>526131.15061683499</v>
      </c>
      <c r="J391" s="26"/>
      <c r="K391" s="24">
        <f>IF((I391*(Utgifter!$E$4+Utgifter!$E$5)/12)&gt;$S$4,(I391*(Utgifter!$E$4+Utgifter!$E$5)/12),IF(I391&gt; 0,$S$4,0))</f>
        <v>1753.7705020561168</v>
      </c>
    </row>
    <row r="392" spans="1:11" x14ac:dyDescent="0.35">
      <c r="A392" s="47"/>
      <c r="D392" s="28">
        <f t="shared" si="6"/>
        <v>388</v>
      </c>
      <c r="E392" s="27">
        <f>IF((E391*(1+Utgifter!$E$5/12)-G391)&gt;0,E391*(1+Utgifter!$E$5/12)-G391,0)</f>
        <v>691602.29120715789</v>
      </c>
      <c r="F392" s="26"/>
      <c r="G392" s="24">
        <f>IF((E392*(Utgifter!$E$4+Utgifter!$E$5)/12)&gt;$S$4,(E392*(Utgifter!$E$4+Utgifter!$E$5)/12),IF(E392&gt; 0,$S$4,0))</f>
        <v>2305.3409706905263</v>
      </c>
      <c r="I392" s="27">
        <f>IF((I391*(1+Utgifter!$E$5/12)-K391)&gt;0,I391*(1+Utgifter!$E$5/12)-K391,0)</f>
        <v>525254.26536580699</v>
      </c>
      <c r="J392" s="26"/>
      <c r="K392" s="24">
        <f>IF((I392*(Utgifter!$E$4+Utgifter!$E$5)/12)&gt;$S$4,(I392*(Utgifter!$E$4+Utgifter!$E$5)/12),IF(I392&gt; 0,$S$4,0))</f>
        <v>1750.8475512193565</v>
      </c>
    </row>
    <row r="393" spans="1:11" x14ac:dyDescent="0.35">
      <c r="A393" s="47"/>
      <c r="D393" s="28">
        <f t="shared" si="6"/>
        <v>389</v>
      </c>
      <c r="E393" s="27">
        <f>IF((E392*(1+Utgifter!$E$5/12)-G392)&gt;0,E392*(1+Utgifter!$E$5/12)-G392,0)</f>
        <v>690449.62072181271</v>
      </c>
      <c r="F393" s="26"/>
      <c r="G393" s="24">
        <f>IF((E393*(Utgifter!$E$4+Utgifter!$E$5)/12)&gt;$S$4,(E393*(Utgifter!$E$4+Utgifter!$E$5)/12),IF(E393&gt; 0,$S$4,0))</f>
        <v>2301.4987357393757</v>
      </c>
      <c r="I393" s="27">
        <f>IF((I392*(1+Utgifter!$E$5/12)-K392)&gt;0,I392*(1+Utgifter!$E$5/12)-K392,0)</f>
        <v>524378.84159019729</v>
      </c>
      <c r="J393" s="26"/>
      <c r="K393" s="24">
        <f>IF((I393*(Utgifter!$E$4+Utgifter!$E$5)/12)&gt;$S$4,(I393*(Utgifter!$E$4+Utgifter!$E$5)/12),IF(I393&gt; 0,$S$4,0))</f>
        <v>1747.9294719673244</v>
      </c>
    </row>
    <row r="394" spans="1:11" x14ac:dyDescent="0.35">
      <c r="A394" s="47"/>
      <c r="D394" s="28">
        <f t="shared" si="6"/>
        <v>390</v>
      </c>
      <c r="E394" s="27">
        <f>IF((E393*(1+Utgifter!$E$5/12)-G393)&gt;0,E393*(1+Utgifter!$E$5/12)-G393,0)</f>
        <v>689298.87135394302</v>
      </c>
      <c r="F394" s="26"/>
      <c r="G394" s="24">
        <f>IF((E394*(Utgifter!$E$4+Utgifter!$E$5)/12)&gt;$S$4,(E394*(Utgifter!$E$4+Utgifter!$E$5)/12),IF(E394&gt; 0,$S$4,0))</f>
        <v>2297.6629045131435</v>
      </c>
      <c r="I394" s="27">
        <f>IF((I393*(1+Utgifter!$E$5/12)-K393)&gt;0,I393*(1+Utgifter!$E$5/12)-K393,0)</f>
        <v>523504.87685421359</v>
      </c>
      <c r="J394" s="26"/>
      <c r="K394" s="24">
        <f>IF((I394*(Utgifter!$E$4+Utgifter!$E$5)/12)&gt;$S$4,(I394*(Utgifter!$E$4+Utgifter!$E$5)/12),IF(I394&gt; 0,$S$4,0))</f>
        <v>1745.0162561807119</v>
      </c>
    </row>
    <row r="395" spans="1:11" x14ac:dyDescent="0.35">
      <c r="A395" s="47"/>
      <c r="D395" s="28">
        <f t="shared" si="6"/>
        <v>391</v>
      </c>
      <c r="E395" s="27">
        <f>IF((E394*(1+Utgifter!$E$5/12)-G394)&gt;0,E394*(1+Utgifter!$E$5/12)-G394,0)</f>
        <v>688150.03990168648</v>
      </c>
      <c r="F395" s="26"/>
      <c r="G395" s="24">
        <f>IF((E395*(Utgifter!$E$4+Utgifter!$E$5)/12)&gt;$S$4,(E395*(Utgifter!$E$4+Utgifter!$E$5)/12),IF(E395&gt; 0,$S$4,0))</f>
        <v>2293.8334663389551</v>
      </c>
      <c r="I395" s="27">
        <f>IF((I394*(1+Utgifter!$E$5/12)-K394)&gt;0,I394*(1+Utgifter!$E$5/12)-K394,0)</f>
        <v>522632.36872612324</v>
      </c>
      <c r="J395" s="26"/>
      <c r="K395" s="24">
        <f>IF((I395*(Utgifter!$E$4+Utgifter!$E$5)/12)&gt;$S$4,(I395*(Utgifter!$E$4+Utgifter!$E$5)/12),IF(I395&gt; 0,$S$4,0))</f>
        <v>1742.1078957537441</v>
      </c>
    </row>
    <row r="396" spans="1:11" x14ac:dyDescent="0.35">
      <c r="A396" s="47"/>
      <c r="D396" s="28">
        <f t="shared" si="6"/>
        <v>392</v>
      </c>
      <c r="E396" s="27">
        <f>IF((E395*(1+Utgifter!$E$5/12)-G395)&gt;0,E395*(1+Utgifter!$E$5/12)-G395,0)</f>
        <v>687003.12316851702</v>
      </c>
      <c r="F396" s="26"/>
      <c r="G396" s="24">
        <f>IF((E396*(Utgifter!$E$4+Utgifter!$E$5)/12)&gt;$S$4,(E396*(Utgifter!$E$4+Utgifter!$E$5)/12),IF(E396&gt; 0,$S$4,0))</f>
        <v>2290.0104105617233</v>
      </c>
      <c r="I396" s="27">
        <f>IF((I395*(1+Utgifter!$E$5/12)-K395)&gt;0,I395*(1+Utgifter!$E$5/12)-K395,0)</f>
        <v>521761.31477824639</v>
      </c>
      <c r="J396" s="26"/>
      <c r="K396" s="24">
        <f>IF((I396*(Utgifter!$E$4+Utgifter!$E$5)/12)&gt;$S$4,(I396*(Utgifter!$E$4+Utgifter!$E$5)/12),IF(I396&gt; 0,$S$4,0))</f>
        <v>1739.2043825941546</v>
      </c>
    </row>
    <row r="397" spans="1:11" x14ac:dyDescent="0.35">
      <c r="A397" s="47"/>
      <c r="D397" s="28">
        <f t="shared" si="6"/>
        <v>393</v>
      </c>
      <c r="E397" s="27">
        <f>IF((E396*(1+Utgifter!$E$5/12)-G396)&gt;0,E396*(1+Utgifter!$E$5/12)-G396,0)</f>
        <v>685858.11796323617</v>
      </c>
      <c r="F397" s="26"/>
      <c r="G397" s="24">
        <f>IF((E397*(Utgifter!$E$4+Utgifter!$E$5)/12)&gt;$S$4,(E397*(Utgifter!$E$4+Utgifter!$E$5)/12),IF(E397&gt; 0,$S$4,0))</f>
        <v>2286.1937265441206</v>
      </c>
      <c r="I397" s="27">
        <f>IF((I396*(1+Utgifter!$E$5/12)-K396)&gt;0,I396*(1+Utgifter!$E$5/12)-K396,0)</f>
        <v>520891.71258694935</v>
      </c>
      <c r="J397" s="26"/>
      <c r="K397" s="24">
        <f>IF((I397*(Utgifter!$E$4+Utgifter!$E$5)/12)&gt;$S$4,(I397*(Utgifter!$E$4+Utgifter!$E$5)/12),IF(I397&gt; 0,$S$4,0))</f>
        <v>1736.3057086231645</v>
      </c>
    </row>
    <row r="398" spans="1:11" x14ac:dyDescent="0.35">
      <c r="A398" s="47"/>
      <c r="D398" s="28">
        <f t="shared" si="6"/>
        <v>394</v>
      </c>
      <c r="E398" s="27">
        <f>IF((E397*(1+Utgifter!$E$5/12)-G397)&gt;0,E397*(1+Utgifter!$E$5/12)-G397,0)</f>
        <v>684715.02109996416</v>
      </c>
      <c r="F398" s="26"/>
      <c r="G398" s="24">
        <f>IF((E398*(Utgifter!$E$4+Utgifter!$E$5)/12)&gt;$S$4,(E398*(Utgifter!$E$4+Utgifter!$E$5)/12),IF(E398&gt; 0,$S$4,0))</f>
        <v>2282.3834036665471</v>
      </c>
      <c r="I398" s="27">
        <f>IF((I397*(1+Utgifter!$E$5/12)-K397)&gt;0,I397*(1+Utgifter!$E$5/12)-K397,0)</f>
        <v>520023.55973263783</v>
      </c>
      <c r="J398" s="26"/>
      <c r="K398" s="24">
        <f>IF((I398*(Utgifter!$E$4+Utgifter!$E$5)/12)&gt;$S$4,(I398*(Utgifter!$E$4+Utgifter!$E$5)/12),IF(I398&gt; 0,$S$4,0))</f>
        <v>1733.4118657754595</v>
      </c>
    </row>
    <row r="399" spans="1:11" x14ac:dyDescent="0.35">
      <c r="A399" s="47"/>
      <c r="D399" s="28">
        <f t="shared" si="6"/>
        <v>395</v>
      </c>
      <c r="E399" s="27">
        <f>IF((E398*(1+Utgifter!$E$5/12)-G398)&gt;0,E398*(1+Utgifter!$E$5/12)-G398,0)</f>
        <v>683573.82939813088</v>
      </c>
      <c r="F399" s="26"/>
      <c r="G399" s="24">
        <f>IF((E399*(Utgifter!$E$4+Utgifter!$E$5)/12)&gt;$S$4,(E399*(Utgifter!$E$4+Utgifter!$E$5)/12),IF(E399&gt; 0,$S$4,0))</f>
        <v>2278.5794313271031</v>
      </c>
      <c r="I399" s="27">
        <f>IF((I398*(1+Utgifter!$E$5/12)-K398)&gt;0,I398*(1+Utgifter!$E$5/12)-K398,0)</f>
        <v>519156.8537997501</v>
      </c>
      <c r="J399" s="26"/>
      <c r="K399" s="24">
        <f>IF((I399*(Utgifter!$E$4+Utgifter!$E$5)/12)&gt;$S$4,(I399*(Utgifter!$E$4+Utgifter!$E$5)/12),IF(I399&gt; 0,$S$4,0))</f>
        <v>1730.522845999167</v>
      </c>
    </row>
    <row r="400" spans="1:11" x14ac:dyDescent="0.35">
      <c r="A400" s="47"/>
      <c r="D400" s="28">
        <f t="shared" si="6"/>
        <v>396</v>
      </c>
      <c r="E400" s="27">
        <f>IF((E399*(1+Utgifter!$E$5/12)-G399)&gt;0,E399*(1+Utgifter!$E$5/12)-G399,0)</f>
        <v>682434.53968246735</v>
      </c>
      <c r="F400" s="26"/>
      <c r="G400" s="24">
        <f>IF((E400*(Utgifter!$E$4+Utgifter!$E$5)/12)&gt;$S$4,(E400*(Utgifter!$E$4+Utgifter!$E$5)/12),IF(E400&gt; 0,$S$4,0))</f>
        <v>2274.781798941558</v>
      </c>
      <c r="I400" s="27">
        <f>IF((I399*(1+Utgifter!$E$5/12)-K399)&gt;0,I399*(1+Utgifter!$E$5/12)-K399,0)</f>
        <v>518291.59237675054</v>
      </c>
      <c r="J400" s="26"/>
      <c r="K400" s="24">
        <f>IF((I400*(Utgifter!$E$4+Utgifter!$E$5)/12)&gt;$S$4,(I400*(Utgifter!$E$4+Utgifter!$E$5)/12),IF(I400&gt; 0,$S$4,0))</f>
        <v>1727.6386412558352</v>
      </c>
    </row>
    <row r="401" spans="1:11" x14ac:dyDescent="0.35">
      <c r="A401" s="47">
        <v>2051</v>
      </c>
      <c r="D401" s="28">
        <f t="shared" si="6"/>
        <v>397</v>
      </c>
      <c r="E401" s="27">
        <f>IF((E400*(1+Utgifter!$E$5/12)-G400)&gt;0,E400*(1+Utgifter!$E$5/12)-G400,0)</f>
        <v>681297.14878299658</v>
      </c>
      <c r="F401" s="26"/>
      <c r="G401" s="24">
        <f>IF((E401*(Utgifter!$E$4+Utgifter!$E$5)/12)&gt;$S$4,(E401*(Utgifter!$E$4+Utgifter!$E$5)/12),IF(E401&gt; 0,$S$4,0))</f>
        <v>2270.990495943322</v>
      </c>
      <c r="I401" s="27">
        <f>IF((I400*(1+Utgifter!$E$5/12)-K400)&gt;0,I400*(1+Utgifter!$E$5/12)-K400,0)</f>
        <v>517427.77305612265</v>
      </c>
      <c r="J401" s="26"/>
      <c r="K401" s="24">
        <f>IF((I401*(Utgifter!$E$4+Utgifter!$E$5)/12)&gt;$S$4,(I401*(Utgifter!$E$4+Utgifter!$E$5)/12),IF(I401&gt; 0,$S$4,0))</f>
        <v>1724.7592435204087</v>
      </c>
    </row>
    <row r="402" spans="1:11" x14ac:dyDescent="0.35">
      <c r="A402" s="47"/>
      <c r="D402" s="28">
        <f t="shared" si="6"/>
        <v>398</v>
      </c>
      <c r="E402" s="27">
        <f>IF((E401*(1+Utgifter!$E$5/12)-G401)&gt;0,E401*(1+Utgifter!$E$5/12)-G401,0)</f>
        <v>680161.65353502496</v>
      </c>
      <c r="F402" s="26"/>
      <c r="G402" s="24">
        <f>IF((E402*(Utgifter!$E$4+Utgifter!$E$5)/12)&gt;$S$4,(E402*(Utgifter!$E$4+Utgifter!$E$5)/12),IF(E402&gt; 0,$S$4,0))</f>
        <v>2267.2055117834166</v>
      </c>
      <c r="I402" s="27">
        <f>IF((I401*(1+Utgifter!$E$5/12)-K401)&gt;0,I401*(1+Utgifter!$E$5/12)-K401,0)</f>
        <v>516565.39343436249</v>
      </c>
      <c r="J402" s="26"/>
      <c r="K402" s="24">
        <f>IF((I402*(Utgifter!$E$4+Utgifter!$E$5)/12)&gt;$S$4,(I402*(Utgifter!$E$4+Utgifter!$E$5)/12),IF(I402&gt; 0,$S$4,0))</f>
        <v>1721.8846447812084</v>
      </c>
    </row>
    <row r="403" spans="1:11" x14ac:dyDescent="0.35">
      <c r="A403" s="47"/>
      <c r="D403" s="28">
        <f t="shared" si="6"/>
        <v>399</v>
      </c>
      <c r="E403" s="27">
        <f>IF((E402*(1+Utgifter!$E$5/12)-G402)&gt;0,E402*(1+Utgifter!$E$5/12)-G402,0)</f>
        <v>679028.05077913334</v>
      </c>
      <c r="F403" s="26"/>
      <c r="G403" s="24">
        <f>IF((E403*(Utgifter!$E$4+Utgifter!$E$5)/12)&gt;$S$4,(E403*(Utgifter!$E$4+Utgifter!$E$5)/12),IF(E403&gt; 0,$S$4,0))</f>
        <v>2263.4268359304447</v>
      </c>
      <c r="I403" s="27">
        <f>IF((I402*(1+Utgifter!$E$5/12)-K402)&gt;0,I402*(1+Utgifter!$E$5/12)-K402,0)</f>
        <v>515704.45111197192</v>
      </c>
      <c r="J403" s="26"/>
      <c r="K403" s="24">
        <f>IF((I403*(Utgifter!$E$4+Utgifter!$E$5)/12)&gt;$S$4,(I403*(Utgifter!$E$4+Utgifter!$E$5)/12),IF(I403&gt; 0,$S$4,0))</f>
        <v>1719.0148370399065</v>
      </c>
    </row>
    <row r="404" spans="1:11" x14ac:dyDescent="0.35">
      <c r="A404" s="47"/>
      <c r="D404" s="28">
        <f t="shared" si="6"/>
        <v>400</v>
      </c>
      <c r="E404" s="27">
        <f>IF((E403*(1+Utgifter!$E$5/12)-G403)&gt;0,E403*(1+Utgifter!$E$5/12)-G403,0)</f>
        <v>677896.33736116812</v>
      </c>
      <c r="F404" s="26"/>
      <c r="G404" s="24">
        <f>IF((E404*(Utgifter!$E$4+Utgifter!$E$5)/12)&gt;$S$4,(E404*(Utgifter!$E$4+Utgifter!$E$5)/12),IF(E404&gt; 0,$S$4,0))</f>
        <v>2259.6544578705602</v>
      </c>
      <c r="I404" s="27">
        <f>IF((I403*(1+Utgifter!$E$5/12)-K403)&gt;0,I403*(1+Utgifter!$E$5/12)-K403,0)</f>
        <v>514844.94369345199</v>
      </c>
      <c r="J404" s="26"/>
      <c r="K404" s="24">
        <f>IF((I404*(Utgifter!$E$4+Utgifter!$E$5)/12)&gt;$S$4,(I404*(Utgifter!$E$4+Utgifter!$E$5)/12),IF(I404&gt; 0,$S$4,0))</f>
        <v>1716.1498123115068</v>
      </c>
    </row>
    <row r="405" spans="1:11" x14ac:dyDescent="0.35">
      <c r="A405" s="47"/>
      <c r="D405" s="28">
        <f t="shared" si="6"/>
        <v>401</v>
      </c>
      <c r="E405" s="27">
        <f>IF((E404*(1+Utgifter!$E$5/12)-G404)&gt;0,E404*(1+Utgifter!$E$5/12)-G404,0)</f>
        <v>676766.51013223291</v>
      </c>
      <c r="F405" s="26"/>
      <c r="G405" s="24">
        <f>IF((E405*(Utgifter!$E$4+Utgifter!$E$5)/12)&gt;$S$4,(E405*(Utgifter!$E$4+Utgifter!$E$5)/12),IF(E405&gt; 0,$S$4,0))</f>
        <v>2255.8883671074432</v>
      </c>
      <c r="I405" s="27">
        <f>IF((I404*(1+Utgifter!$E$5/12)-K404)&gt;0,I404*(1+Utgifter!$E$5/12)-K404,0)</f>
        <v>513986.86878729623</v>
      </c>
      <c r="J405" s="26"/>
      <c r="K405" s="24">
        <f>IF((I405*(Utgifter!$E$4+Utgifter!$E$5)/12)&gt;$S$4,(I405*(Utgifter!$E$4+Utgifter!$E$5)/12),IF(I405&gt; 0,$S$4,0))</f>
        <v>1713.2895626243208</v>
      </c>
    </row>
    <row r="406" spans="1:11" x14ac:dyDescent="0.35">
      <c r="A406" s="47"/>
      <c r="D406" s="28">
        <f t="shared" si="6"/>
        <v>402</v>
      </c>
      <c r="E406" s="27">
        <f>IF((E405*(1+Utgifter!$E$5/12)-G405)&gt;0,E405*(1+Utgifter!$E$5/12)-G405,0)</f>
        <v>675638.56594867923</v>
      </c>
      <c r="F406" s="26"/>
      <c r="G406" s="24">
        <f>IF((E406*(Utgifter!$E$4+Utgifter!$E$5)/12)&gt;$S$4,(E406*(Utgifter!$E$4+Utgifter!$E$5)/12),IF(E406&gt; 0,$S$4,0))</f>
        <v>2252.1285531622639</v>
      </c>
      <c r="I406" s="27">
        <f>IF((I405*(1+Utgifter!$E$5/12)-K405)&gt;0,I405*(1+Utgifter!$E$5/12)-K405,0)</f>
        <v>513130.22400598414</v>
      </c>
      <c r="J406" s="26"/>
      <c r="K406" s="24">
        <f>IF((I406*(Utgifter!$E$4+Utgifter!$E$5)/12)&gt;$S$4,(I406*(Utgifter!$E$4+Utgifter!$E$5)/12),IF(I406&gt; 0,$S$4,0))</f>
        <v>1710.434080019947</v>
      </c>
    </row>
    <row r="407" spans="1:11" x14ac:dyDescent="0.35">
      <c r="A407" s="47"/>
      <c r="D407" s="28">
        <f t="shared" si="6"/>
        <v>403</v>
      </c>
      <c r="E407" s="27">
        <f>IF((E406*(1+Utgifter!$E$5/12)-G406)&gt;0,E406*(1+Utgifter!$E$5/12)-G406,0)</f>
        <v>674512.50167209818</v>
      </c>
      <c r="F407" s="26"/>
      <c r="G407" s="24">
        <f>IF((E407*(Utgifter!$E$4+Utgifter!$E$5)/12)&gt;$S$4,(E407*(Utgifter!$E$4+Utgifter!$E$5)/12),IF(E407&gt; 0,$S$4,0))</f>
        <v>2248.3750055736605</v>
      </c>
      <c r="I407" s="27">
        <f>IF((I406*(1+Utgifter!$E$5/12)-K406)&gt;0,I406*(1+Utgifter!$E$5/12)-K406,0)</f>
        <v>512275.00696597417</v>
      </c>
      <c r="J407" s="26"/>
      <c r="K407" s="24">
        <f>IF((I407*(Utgifter!$E$4+Utgifter!$E$5)/12)&gt;$S$4,(I407*(Utgifter!$E$4+Utgifter!$E$5)/12),IF(I407&gt; 0,$S$4,0))</f>
        <v>1707.5833565532473</v>
      </c>
    </row>
    <row r="408" spans="1:11" x14ac:dyDescent="0.35">
      <c r="A408" s="47"/>
      <c r="D408" s="28">
        <f t="shared" si="6"/>
        <v>404</v>
      </c>
      <c r="E408" s="27">
        <f>IF((E407*(1+Utgifter!$E$5/12)-G407)&gt;0,E407*(1+Utgifter!$E$5/12)-G407,0)</f>
        <v>673388.31416931143</v>
      </c>
      <c r="F408" s="26"/>
      <c r="G408" s="24">
        <f>IF((E408*(Utgifter!$E$4+Utgifter!$E$5)/12)&gt;$S$4,(E408*(Utgifter!$E$4+Utgifter!$E$5)/12),IF(E408&gt; 0,$S$4,0))</f>
        <v>2244.6277138977048</v>
      </c>
      <c r="I408" s="27">
        <f>IF((I407*(1+Utgifter!$E$5/12)-K407)&gt;0,I407*(1+Utgifter!$E$5/12)-K407,0)</f>
        <v>511421.21528769762</v>
      </c>
      <c r="J408" s="26"/>
      <c r="K408" s="24">
        <f>IF((I408*(Utgifter!$E$4+Utgifter!$E$5)/12)&gt;$S$4,(I408*(Utgifter!$E$4+Utgifter!$E$5)/12),IF(I408&gt; 0,$S$4,0))</f>
        <v>1704.7373842923255</v>
      </c>
    </row>
    <row r="409" spans="1:11" x14ac:dyDescent="0.35">
      <c r="A409" s="47"/>
      <c r="D409" s="28">
        <f t="shared" si="6"/>
        <v>405</v>
      </c>
      <c r="E409" s="27">
        <f>IF((E408*(1+Utgifter!$E$5/12)-G408)&gt;0,E408*(1+Utgifter!$E$5/12)-G408,0)</f>
        <v>672266.00031236256</v>
      </c>
      <c r="F409" s="26"/>
      <c r="G409" s="24">
        <f>IF((E409*(Utgifter!$E$4+Utgifter!$E$5)/12)&gt;$S$4,(E409*(Utgifter!$E$4+Utgifter!$E$5)/12),IF(E409&gt; 0,$S$4,0))</f>
        <v>2240.8866677078754</v>
      </c>
      <c r="I409" s="27">
        <f>IF((I408*(1+Utgifter!$E$5/12)-K408)&gt;0,I408*(1+Utgifter!$E$5/12)-K408,0)</f>
        <v>510568.84659555153</v>
      </c>
      <c r="J409" s="26"/>
      <c r="K409" s="24">
        <f>IF((I409*(Utgifter!$E$4+Utgifter!$E$5)/12)&gt;$S$4,(I409*(Utgifter!$E$4+Utgifter!$E$5)/12),IF(I409&gt; 0,$S$4,0))</f>
        <v>1701.8961553185052</v>
      </c>
    </row>
    <row r="410" spans="1:11" x14ac:dyDescent="0.35">
      <c r="A410" s="47"/>
      <c r="D410" s="28">
        <f t="shared" si="6"/>
        <v>406</v>
      </c>
      <c r="E410" s="27">
        <f>IF((E409*(1+Utgifter!$E$5/12)-G409)&gt;0,E409*(1+Utgifter!$E$5/12)-G409,0)</f>
        <v>671145.55697850871</v>
      </c>
      <c r="F410" s="26"/>
      <c r="G410" s="24">
        <f>IF((E410*(Utgifter!$E$4+Utgifter!$E$5)/12)&gt;$S$4,(E410*(Utgifter!$E$4+Utgifter!$E$5)/12),IF(E410&gt; 0,$S$4,0))</f>
        <v>2237.1518565950291</v>
      </c>
      <c r="I410" s="27">
        <f>IF((I409*(1+Utgifter!$E$5/12)-K409)&gt;0,I409*(1+Utgifter!$E$5/12)-K409,0)</f>
        <v>509717.89851789235</v>
      </c>
      <c r="J410" s="26"/>
      <c r="K410" s="24">
        <f>IF((I410*(Utgifter!$E$4+Utgifter!$E$5)/12)&gt;$S$4,(I410*(Utgifter!$E$4+Utgifter!$E$5)/12),IF(I410&gt; 0,$S$4,0))</f>
        <v>1699.0596617263079</v>
      </c>
    </row>
    <row r="411" spans="1:11" x14ac:dyDescent="0.35">
      <c r="A411" s="47"/>
      <c r="D411" s="28">
        <f t="shared" si="6"/>
        <v>407</v>
      </c>
      <c r="E411" s="27">
        <f>IF((E410*(1+Utgifter!$E$5/12)-G410)&gt;0,E410*(1+Utgifter!$E$5/12)-G410,0)</f>
        <v>670026.98105021124</v>
      </c>
      <c r="F411" s="26"/>
      <c r="G411" s="24">
        <f>IF((E411*(Utgifter!$E$4+Utgifter!$E$5)/12)&gt;$S$4,(E411*(Utgifter!$E$4+Utgifter!$E$5)/12),IF(E411&gt; 0,$S$4,0))</f>
        <v>2233.4232701673709</v>
      </c>
      <c r="I411" s="27">
        <f>IF((I410*(1+Utgifter!$E$5/12)-K410)&gt;0,I410*(1+Utgifter!$E$5/12)-K410,0)</f>
        <v>508868.36868702923</v>
      </c>
      <c r="J411" s="26"/>
      <c r="K411" s="24">
        <f>IF((I411*(Utgifter!$E$4+Utgifter!$E$5)/12)&gt;$S$4,(I411*(Utgifter!$E$4+Utgifter!$E$5)/12),IF(I411&gt; 0,$S$4,0))</f>
        <v>1696.2278956234306</v>
      </c>
    </row>
    <row r="412" spans="1:11" x14ac:dyDescent="0.35">
      <c r="A412" s="47"/>
      <c r="D412" s="28">
        <f t="shared" si="6"/>
        <v>408</v>
      </c>
      <c r="E412" s="27">
        <f>IF((E411*(1+Utgifter!$E$5/12)-G411)&gt;0,E411*(1+Utgifter!$E$5/12)-G411,0)</f>
        <v>668910.26941512758</v>
      </c>
      <c r="F412" s="26"/>
      <c r="G412" s="24">
        <f>IF((E412*(Utgifter!$E$4+Utgifter!$E$5)/12)&gt;$S$4,(E412*(Utgifter!$E$4+Utgifter!$E$5)/12),IF(E412&gt; 0,$S$4,0))</f>
        <v>2229.7008980504252</v>
      </c>
      <c r="I412" s="27">
        <f>IF((I411*(1+Utgifter!$E$5/12)-K411)&gt;0,I411*(1+Utgifter!$E$5/12)-K411,0)</f>
        <v>508020.25473921752</v>
      </c>
      <c r="J412" s="26"/>
      <c r="K412" s="24">
        <f>IF((I412*(Utgifter!$E$4+Utgifter!$E$5)/12)&gt;$S$4,(I412*(Utgifter!$E$4+Utgifter!$E$5)/12),IF(I412&gt; 0,$S$4,0))</f>
        <v>1693.400849130725</v>
      </c>
    </row>
    <row r="413" spans="1:11" x14ac:dyDescent="0.35">
      <c r="A413" s="47">
        <v>2052</v>
      </c>
      <c r="D413" s="28">
        <f t="shared" si="6"/>
        <v>409</v>
      </c>
      <c r="E413" s="27">
        <f>IF((E412*(1+Utgifter!$E$5/12)-G412)&gt;0,E412*(1+Utgifter!$E$5/12)-G412,0)</f>
        <v>667795.41896610241</v>
      </c>
      <c r="F413" s="26"/>
      <c r="G413" s="24">
        <f>IF((E413*(Utgifter!$E$4+Utgifter!$E$5)/12)&gt;$S$4,(E413*(Utgifter!$E$4+Utgifter!$E$5)/12),IF(E413&gt; 0,$S$4,0))</f>
        <v>2225.9847298870081</v>
      </c>
      <c r="I413" s="27">
        <f>IF((I412*(1+Utgifter!$E$5/12)-K412)&gt;0,I412*(1+Utgifter!$E$5/12)-K412,0)</f>
        <v>507173.55431465223</v>
      </c>
      <c r="J413" s="26"/>
      <c r="K413" s="24">
        <f>IF((I413*(Utgifter!$E$4+Utgifter!$E$5)/12)&gt;$S$4,(I413*(Utgifter!$E$4+Utgifter!$E$5)/12),IF(I413&gt; 0,$S$4,0))</f>
        <v>1690.578514382174</v>
      </c>
    </row>
    <row r="414" spans="1:11" x14ac:dyDescent="0.35">
      <c r="A414" s="47"/>
      <c r="D414" s="28">
        <f t="shared" si="6"/>
        <v>410</v>
      </c>
      <c r="E414" s="27">
        <f>IF((E413*(1+Utgifter!$E$5/12)-G413)&gt;0,E413*(1+Utgifter!$E$5/12)-G413,0)</f>
        <v>666682.42660115892</v>
      </c>
      <c r="F414" s="26"/>
      <c r="G414" s="24">
        <f>IF((E414*(Utgifter!$E$4+Utgifter!$E$5)/12)&gt;$S$4,(E414*(Utgifter!$E$4+Utgifter!$E$5)/12),IF(E414&gt; 0,$S$4,0))</f>
        <v>2222.2747553371964</v>
      </c>
      <c r="I414" s="27">
        <f>IF((I413*(1+Utgifter!$E$5/12)-K413)&gt;0,I413*(1+Utgifter!$E$5/12)-K413,0)</f>
        <v>506328.26505746116</v>
      </c>
      <c r="J414" s="26"/>
      <c r="K414" s="24">
        <f>IF((I414*(Utgifter!$E$4+Utgifter!$E$5)/12)&gt;$S$4,(I414*(Utgifter!$E$4+Utgifter!$E$5)/12),IF(I414&gt; 0,$S$4,0))</f>
        <v>1687.7608835248705</v>
      </c>
    </row>
    <row r="415" spans="1:11" x14ac:dyDescent="0.35">
      <c r="A415" s="47"/>
      <c r="D415" s="28">
        <f t="shared" si="6"/>
        <v>411</v>
      </c>
      <c r="E415" s="27">
        <f>IF((E414*(1+Utgifter!$E$5/12)-G414)&gt;0,E414*(1+Utgifter!$E$5/12)-G414,0)</f>
        <v>665571.2892234904</v>
      </c>
      <c r="F415" s="26"/>
      <c r="G415" s="24">
        <f>IF((E415*(Utgifter!$E$4+Utgifter!$E$5)/12)&gt;$S$4,(E415*(Utgifter!$E$4+Utgifter!$E$5)/12),IF(E415&gt; 0,$S$4,0))</f>
        <v>2218.5709640783011</v>
      </c>
      <c r="I415" s="27">
        <f>IF((I414*(1+Utgifter!$E$5/12)-K414)&gt;0,I414*(1+Utgifter!$E$5/12)-K414,0)</f>
        <v>505484.38461569871</v>
      </c>
      <c r="J415" s="26"/>
      <c r="K415" s="24">
        <f>IF((I415*(Utgifter!$E$4+Utgifter!$E$5)/12)&gt;$S$4,(I415*(Utgifter!$E$4+Utgifter!$E$5)/12),IF(I415&gt; 0,$S$4,0))</f>
        <v>1684.9479487189958</v>
      </c>
    </row>
    <row r="416" spans="1:11" x14ac:dyDescent="0.35">
      <c r="A416" s="47"/>
      <c r="D416" s="28">
        <f t="shared" si="6"/>
        <v>412</v>
      </c>
      <c r="E416" s="27">
        <f>IF((E415*(1+Utgifter!$E$5/12)-G415)&gt;0,E415*(1+Utgifter!$E$5/12)-G415,0)</f>
        <v>664462.00374145131</v>
      </c>
      <c r="F416" s="26"/>
      <c r="G416" s="24">
        <f>IF((E416*(Utgifter!$E$4+Utgifter!$E$5)/12)&gt;$S$4,(E416*(Utgifter!$E$4+Utgifter!$E$5)/12),IF(E416&gt; 0,$S$4,0))</f>
        <v>2214.8733458048378</v>
      </c>
      <c r="I416" s="27">
        <f>IF((I415*(1+Utgifter!$E$5/12)-K415)&gt;0,I415*(1+Utgifter!$E$5/12)-K415,0)</f>
        <v>504641.91064133926</v>
      </c>
      <c r="J416" s="26"/>
      <c r="K416" s="24">
        <f>IF((I416*(Utgifter!$E$4+Utgifter!$E$5)/12)&gt;$S$4,(I416*(Utgifter!$E$4+Utgifter!$E$5)/12),IF(I416&gt; 0,$S$4,0))</f>
        <v>1682.1397021377977</v>
      </c>
    </row>
    <row r="417" spans="1:11" x14ac:dyDescent="0.35">
      <c r="A417" s="47"/>
      <c r="D417" s="28">
        <f t="shared" si="6"/>
        <v>413</v>
      </c>
      <c r="E417" s="27">
        <f>IF((E416*(1+Utgifter!$E$5/12)-G416)&gt;0,E416*(1+Utgifter!$E$5/12)-G416,0)</f>
        <v>663354.56706854887</v>
      </c>
      <c r="F417" s="26"/>
      <c r="G417" s="24">
        <f>IF((E417*(Utgifter!$E$4+Utgifter!$E$5)/12)&gt;$S$4,(E417*(Utgifter!$E$4+Utgifter!$E$5)/12),IF(E417&gt; 0,$S$4,0))</f>
        <v>2211.1818902284963</v>
      </c>
      <c r="I417" s="27">
        <f>IF((I416*(1+Utgifter!$E$5/12)-K416)&gt;0,I416*(1+Utgifter!$E$5/12)-K416,0)</f>
        <v>503800.84079027036</v>
      </c>
      <c r="J417" s="26"/>
      <c r="K417" s="24">
        <f>IF((I417*(Utgifter!$E$4+Utgifter!$E$5)/12)&gt;$S$4,(I417*(Utgifter!$E$4+Utgifter!$E$5)/12),IF(I417&gt; 0,$S$4,0))</f>
        <v>1679.336135967568</v>
      </c>
    </row>
    <row r="418" spans="1:11" x14ac:dyDescent="0.35">
      <c r="A418" s="47"/>
      <c r="D418" s="28">
        <f t="shared" si="6"/>
        <v>414</v>
      </c>
      <c r="E418" s="27">
        <f>IF((E417*(1+Utgifter!$E$5/12)-G417)&gt;0,E417*(1+Utgifter!$E$5/12)-G417,0)</f>
        <v>662248.97612343461</v>
      </c>
      <c r="F418" s="26"/>
      <c r="G418" s="24">
        <f>IF((E418*(Utgifter!$E$4+Utgifter!$E$5)/12)&gt;$S$4,(E418*(Utgifter!$E$4+Utgifter!$E$5)/12),IF(E418&gt; 0,$S$4,0))</f>
        <v>2207.4965870781157</v>
      </c>
      <c r="I418" s="27">
        <f>IF((I417*(1+Utgifter!$E$5/12)-K417)&gt;0,I417*(1+Utgifter!$E$5/12)-K417,0)</f>
        <v>502961.1727222866</v>
      </c>
      <c r="J418" s="26"/>
      <c r="K418" s="24">
        <f>IF((I418*(Utgifter!$E$4+Utgifter!$E$5)/12)&gt;$S$4,(I418*(Utgifter!$E$4+Utgifter!$E$5)/12),IF(I418&gt; 0,$S$4,0))</f>
        <v>1676.537242407622</v>
      </c>
    </row>
    <row r="419" spans="1:11" x14ac:dyDescent="0.35">
      <c r="A419" s="47"/>
      <c r="D419" s="28">
        <f t="shared" si="6"/>
        <v>415</v>
      </c>
      <c r="E419" s="27">
        <f>IF((E418*(1+Utgifter!$E$5/12)-G418)&gt;0,E418*(1+Utgifter!$E$5/12)-G418,0)</f>
        <v>661145.22782989556</v>
      </c>
      <c r="F419" s="26"/>
      <c r="G419" s="24">
        <f>IF((E419*(Utgifter!$E$4+Utgifter!$E$5)/12)&gt;$S$4,(E419*(Utgifter!$E$4+Utgifter!$E$5)/12),IF(E419&gt; 0,$S$4,0))</f>
        <v>2203.817426099652</v>
      </c>
      <c r="I419" s="27">
        <f>IF((I418*(1+Utgifter!$E$5/12)-K418)&gt;0,I418*(1+Utgifter!$E$5/12)-K418,0)</f>
        <v>502122.90410108282</v>
      </c>
      <c r="J419" s="26"/>
      <c r="K419" s="24">
        <f>IF((I419*(Utgifter!$E$4+Utgifter!$E$5)/12)&gt;$S$4,(I419*(Utgifter!$E$4+Utgifter!$E$5)/12),IF(I419&gt; 0,$S$4,0))</f>
        <v>1673.743013670276</v>
      </c>
    </row>
    <row r="420" spans="1:11" x14ac:dyDescent="0.35">
      <c r="A420" s="47"/>
      <c r="D420" s="28">
        <f t="shared" si="6"/>
        <v>416</v>
      </c>
      <c r="E420" s="27">
        <f>IF((E419*(1+Utgifter!$E$5/12)-G419)&gt;0,E419*(1+Utgifter!$E$5/12)-G419,0)</f>
        <v>660043.31911684573</v>
      </c>
      <c r="F420" s="26"/>
      <c r="G420" s="24">
        <f>IF((E420*(Utgifter!$E$4+Utgifter!$E$5)/12)&gt;$S$4,(E420*(Utgifter!$E$4+Utgifter!$E$5)/12),IF(E420&gt; 0,$S$4,0))</f>
        <v>2200.1443970561527</v>
      </c>
      <c r="I420" s="27">
        <f>IF((I419*(1+Utgifter!$E$5/12)-K419)&gt;0,I419*(1+Utgifter!$E$5/12)-K419,0)</f>
        <v>501286.03259424772</v>
      </c>
      <c r="J420" s="26"/>
      <c r="K420" s="24">
        <f>IF((I420*(Utgifter!$E$4+Utgifter!$E$5)/12)&gt;$S$4,(I420*(Utgifter!$E$4+Utgifter!$E$5)/12),IF(I420&gt; 0,$S$4,0))</f>
        <v>1670.9534419808258</v>
      </c>
    </row>
    <row r="421" spans="1:11" x14ac:dyDescent="0.35">
      <c r="A421" s="47"/>
      <c r="D421" s="28">
        <f t="shared" si="6"/>
        <v>417</v>
      </c>
      <c r="E421" s="27">
        <f>IF((E420*(1+Utgifter!$E$5/12)-G420)&gt;0,E420*(1+Utgifter!$E$5/12)-G420,0)</f>
        <v>658943.24691831763</v>
      </c>
      <c r="F421" s="26"/>
      <c r="G421" s="24">
        <f>IF((E421*(Utgifter!$E$4+Utgifter!$E$5)/12)&gt;$S$4,(E421*(Utgifter!$E$4+Utgifter!$E$5)/12),IF(E421&gt; 0,$S$4,0))</f>
        <v>2196.4774897277252</v>
      </c>
      <c r="I421" s="27">
        <f>IF((I420*(1+Utgifter!$E$5/12)-K420)&gt;0,I420*(1+Utgifter!$E$5/12)-K420,0)</f>
        <v>500450.55587325734</v>
      </c>
      <c r="J421" s="26"/>
      <c r="K421" s="24">
        <f>IF((I421*(Utgifter!$E$4+Utgifter!$E$5)/12)&gt;$S$4,(I421*(Utgifter!$E$4+Utgifter!$E$5)/12),IF(I421&gt; 0,$S$4,0))</f>
        <v>1668.1685195775244</v>
      </c>
    </row>
    <row r="422" spans="1:11" x14ac:dyDescent="0.35">
      <c r="A422" s="47"/>
      <c r="D422" s="28">
        <f t="shared" si="6"/>
        <v>418</v>
      </c>
      <c r="E422" s="27">
        <f>IF((E421*(1+Utgifter!$E$5/12)-G421)&gt;0,E421*(1+Utgifter!$E$5/12)-G421,0)</f>
        <v>657845.00817345374</v>
      </c>
      <c r="F422" s="26"/>
      <c r="G422" s="24">
        <f>IF((E422*(Utgifter!$E$4+Utgifter!$E$5)/12)&gt;$S$4,(E422*(Utgifter!$E$4+Utgifter!$E$5)/12),IF(E422&gt; 0,$S$4,0))</f>
        <v>2192.8166939115126</v>
      </c>
      <c r="I422" s="27">
        <f>IF((I421*(1+Utgifter!$E$5/12)-K421)&gt;0,I421*(1+Utgifter!$E$5/12)-K421,0)</f>
        <v>499616.4716134686</v>
      </c>
      <c r="J422" s="26"/>
      <c r="K422" s="24">
        <f>IF((I422*(Utgifter!$E$4+Utgifter!$E$5)/12)&gt;$S$4,(I422*(Utgifter!$E$4+Utgifter!$E$5)/12),IF(I422&gt; 0,$S$4,0))</f>
        <v>1665.3882387115621</v>
      </c>
    </row>
    <row r="423" spans="1:11" x14ac:dyDescent="0.35">
      <c r="A423" s="47"/>
      <c r="D423" s="28">
        <f t="shared" si="6"/>
        <v>419</v>
      </c>
      <c r="E423" s="27">
        <f>IF((E422*(1+Utgifter!$E$5/12)-G422)&gt;0,E422*(1+Utgifter!$E$5/12)-G422,0)</f>
        <v>656748.59982649796</v>
      </c>
      <c r="F423" s="26"/>
      <c r="G423" s="24">
        <f>IF((E423*(Utgifter!$E$4+Utgifter!$E$5)/12)&gt;$S$4,(E423*(Utgifter!$E$4+Utgifter!$E$5)/12),IF(E423&gt; 0,$S$4,0))</f>
        <v>2189.1619994216599</v>
      </c>
      <c r="I423" s="27">
        <f>IF((I422*(1+Utgifter!$E$5/12)-K422)&gt;0,I422*(1+Utgifter!$E$5/12)-K422,0)</f>
        <v>498783.77749411284</v>
      </c>
      <c r="J423" s="26"/>
      <c r="K423" s="24">
        <f>IF((I423*(Utgifter!$E$4+Utgifter!$E$5)/12)&gt;$S$4,(I423*(Utgifter!$E$4+Utgifter!$E$5)/12),IF(I423&gt; 0,$S$4,0))</f>
        <v>1662.6125916470428</v>
      </c>
    </row>
    <row r="424" spans="1:11" x14ac:dyDescent="0.35">
      <c r="A424" s="47"/>
      <c r="D424" s="28">
        <f t="shared" si="6"/>
        <v>420</v>
      </c>
      <c r="E424" s="27">
        <f>IF((E423*(1+Utgifter!$E$5/12)-G423)&gt;0,E423*(1+Utgifter!$E$5/12)-G423,0)</f>
        <v>655654.01882678713</v>
      </c>
      <c r="F424" s="26"/>
      <c r="G424" s="24">
        <f>IF((E424*(Utgifter!$E$4+Utgifter!$E$5)/12)&gt;$S$4,(E424*(Utgifter!$E$4+Utgifter!$E$5)/12),IF(E424&gt; 0,$S$4,0))</f>
        <v>2185.5133960892904</v>
      </c>
      <c r="I424" s="27">
        <f>IF((I423*(1+Utgifter!$E$5/12)-K423)&gt;0,I423*(1+Utgifter!$E$5/12)-K423,0)</f>
        <v>497952.47119828936</v>
      </c>
      <c r="J424" s="26"/>
      <c r="K424" s="24">
        <f>IF((I424*(Utgifter!$E$4+Utgifter!$E$5)/12)&gt;$S$4,(I424*(Utgifter!$E$4+Utgifter!$E$5)/12),IF(I424&gt; 0,$S$4,0))</f>
        <v>1659.8415706609646</v>
      </c>
    </row>
    <row r="425" spans="1:11" x14ac:dyDescent="0.35">
      <c r="A425" s="47">
        <v>2053</v>
      </c>
      <c r="D425" s="28">
        <f t="shared" si="6"/>
        <v>421</v>
      </c>
      <c r="E425" s="27">
        <f>IF((E424*(1+Utgifter!$E$5/12)-G424)&gt;0,E424*(1+Utgifter!$E$5/12)-G424,0)</f>
        <v>654561.26212874253</v>
      </c>
      <c r="F425" s="26"/>
      <c r="G425" s="24">
        <f>IF((E425*(Utgifter!$E$4+Utgifter!$E$5)/12)&gt;$S$4,(E425*(Utgifter!$E$4+Utgifter!$E$5)/12),IF(E425&gt; 0,$S$4,0))</f>
        <v>2181.8708737624752</v>
      </c>
      <c r="I425" s="27">
        <f>IF((I424*(1+Utgifter!$E$5/12)-K424)&gt;0,I424*(1+Utgifter!$E$5/12)-K424,0)</f>
        <v>497122.55041295895</v>
      </c>
      <c r="J425" s="26"/>
      <c r="K425" s="24">
        <f>IF((I425*(Utgifter!$E$4+Utgifter!$E$5)/12)&gt;$S$4,(I425*(Utgifter!$E$4+Utgifter!$E$5)/12),IF(I425&gt; 0,$S$4,0))</f>
        <v>1657.0751680431965</v>
      </c>
    </row>
    <row r="426" spans="1:11" x14ac:dyDescent="0.35">
      <c r="A426" s="47"/>
      <c r="D426" s="28">
        <f t="shared" si="6"/>
        <v>422</v>
      </c>
      <c r="E426" s="27">
        <f>IF((E425*(1+Utgifter!$E$5/12)-G425)&gt;0,E425*(1+Utgifter!$E$5/12)-G425,0)</f>
        <v>653470.32669186126</v>
      </c>
      <c r="F426" s="26"/>
      <c r="G426" s="24">
        <f>IF((E426*(Utgifter!$E$4+Utgifter!$E$5)/12)&gt;$S$4,(E426*(Utgifter!$E$4+Utgifter!$E$5)/12),IF(E426&gt; 0,$S$4,0))</f>
        <v>2178.2344223062041</v>
      </c>
      <c r="I426" s="27">
        <f>IF((I425*(1+Utgifter!$E$5/12)-K425)&gt;0,I425*(1+Utgifter!$E$5/12)-K425,0)</f>
        <v>496294.01282893738</v>
      </c>
      <c r="J426" s="26"/>
      <c r="K426" s="24">
        <f>IF((I426*(Utgifter!$E$4+Utgifter!$E$5)/12)&gt;$S$4,(I426*(Utgifter!$E$4+Utgifter!$E$5)/12),IF(I426&gt; 0,$S$4,0))</f>
        <v>1654.3133760964581</v>
      </c>
    </row>
    <row r="427" spans="1:11" x14ac:dyDescent="0.35">
      <c r="A427" s="47"/>
      <c r="D427" s="28">
        <f t="shared" si="6"/>
        <v>423</v>
      </c>
      <c r="E427" s="27">
        <f>IF((E426*(1+Utgifter!$E$5/12)-G426)&gt;0,E426*(1+Utgifter!$E$5/12)-G426,0)</f>
        <v>652381.20948070823</v>
      </c>
      <c r="F427" s="26"/>
      <c r="G427" s="24">
        <f>IF((E427*(Utgifter!$E$4+Utgifter!$E$5)/12)&gt;$S$4,(E427*(Utgifter!$E$4+Utgifter!$E$5)/12),IF(E427&gt; 0,$S$4,0))</f>
        <v>2174.6040316023609</v>
      </c>
      <c r="I427" s="27">
        <f>IF((I426*(1+Utgifter!$E$5/12)-K426)&gt;0,I426*(1+Utgifter!$E$5/12)-K426,0)</f>
        <v>495466.85614088917</v>
      </c>
      <c r="J427" s="26"/>
      <c r="K427" s="24">
        <f>IF((I427*(Utgifter!$E$4+Utgifter!$E$5)/12)&gt;$S$4,(I427*(Utgifter!$E$4+Utgifter!$E$5)/12),IF(I427&gt; 0,$S$4,0))</f>
        <v>1651.5561871362972</v>
      </c>
    </row>
    <row r="428" spans="1:11" x14ac:dyDescent="0.35">
      <c r="A428" s="47"/>
      <c r="D428" s="28">
        <f t="shared" si="6"/>
        <v>424</v>
      </c>
      <c r="E428" s="27">
        <f>IF((E427*(1+Utgifter!$E$5/12)-G427)&gt;0,E427*(1+Utgifter!$E$5/12)-G427,0)</f>
        <v>651293.90746490704</v>
      </c>
      <c r="F428" s="26"/>
      <c r="G428" s="24">
        <f>IF((E428*(Utgifter!$E$4+Utgifter!$E$5)/12)&gt;$S$4,(E428*(Utgifter!$E$4+Utgifter!$E$5)/12),IF(E428&gt; 0,$S$4,0))</f>
        <v>2170.9796915496904</v>
      </c>
      <c r="I428" s="27">
        <f>IF((I427*(1+Utgifter!$E$5/12)-K427)&gt;0,I427*(1+Utgifter!$E$5/12)-K427,0)</f>
        <v>494641.07804732106</v>
      </c>
      <c r="J428" s="26"/>
      <c r="K428" s="24">
        <f>IF((I428*(Utgifter!$E$4+Utgifter!$E$5)/12)&gt;$S$4,(I428*(Utgifter!$E$4+Utgifter!$E$5)/12),IF(I428&gt; 0,$S$4,0))</f>
        <v>1648.8035934910704</v>
      </c>
    </row>
    <row r="429" spans="1:11" x14ac:dyDescent="0.35">
      <c r="A429" s="47"/>
      <c r="D429" s="28">
        <f t="shared" si="6"/>
        <v>425</v>
      </c>
      <c r="E429" s="27">
        <f>IF((E428*(1+Utgifter!$E$5/12)-G428)&gt;0,E428*(1+Utgifter!$E$5/12)-G428,0)</f>
        <v>650208.4176191322</v>
      </c>
      <c r="F429" s="26"/>
      <c r="G429" s="24">
        <f>IF((E429*(Utgifter!$E$4+Utgifter!$E$5)/12)&gt;$S$4,(E429*(Utgifter!$E$4+Utgifter!$E$5)/12),IF(E429&gt; 0,$S$4,0))</f>
        <v>2167.361392063774</v>
      </c>
      <c r="I429" s="27">
        <f>IF((I428*(1+Utgifter!$E$5/12)-K428)&gt;0,I428*(1+Utgifter!$E$5/12)-K428,0)</f>
        <v>493816.67625057552</v>
      </c>
      <c r="J429" s="26"/>
      <c r="K429" s="24">
        <f>IF((I429*(Utgifter!$E$4+Utgifter!$E$5)/12)&gt;$S$4,(I429*(Utgifter!$E$4+Utgifter!$E$5)/12),IF(I429&gt; 0,$S$4,0))</f>
        <v>1646.0555875019184</v>
      </c>
    </row>
    <row r="430" spans="1:11" x14ac:dyDescent="0.35">
      <c r="A430" s="47"/>
      <c r="D430" s="28">
        <f t="shared" si="6"/>
        <v>426</v>
      </c>
      <c r="E430" s="27">
        <f>IF((E429*(1+Utgifter!$E$5/12)-G429)&gt;0,E429*(1+Utgifter!$E$5/12)-G429,0)</f>
        <v>649124.73692310031</v>
      </c>
      <c r="F430" s="26"/>
      <c r="G430" s="24">
        <f>IF((E430*(Utgifter!$E$4+Utgifter!$E$5)/12)&gt;$S$4,(E430*(Utgifter!$E$4+Utgifter!$E$5)/12),IF(E430&gt; 0,$S$4,0))</f>
        <v>2163.7491230770011</v>
      </c>
      <c r="I430" s="27">
        <f>IF((I429*(1+Utgifter!$E$5/12)-K429)&gt;0,I429*(1+Utgifter!$E$5/12)-K429,0)</f>
        <v>492993.64845682459</v>
      </c>
      <c r="J430" s="26"/>
      <c r="K430" s="24">
        <f>IF((I430*(Utgifter!$E$4+Utgifter!$E$5)/12)&gt;$S$4,(I430*(Utgifter!$E$4+Utgifter!$E$5)/12),IF(I430&gt; 0,$S$4,0))</f>
        <v>1643.3121615227485</v>
      </c>
    </row>
    <row r="431" spans="1:11" x14ac:dyDescent="0.35">
      <c r="A431" s="47"/>
      <c r="D431" s="28">
        <f t="shared" si="6"/>
        <v>427</v>
      </c>
      <c r="E431" s="27">
        <f>IF((E430*(1+Utgifter!$E$5/12)-G430)&gt;0,E430*(1+Utgifter!$E$5/12)-G430,0)</f>
        <v>648042.86236156186</v>
      </c>
      <c r="F431" s="26"/>
      <c r="G431" s="24">
        <f>IF((E431*(Utgifter!$E$4+Utgifter!$E$5)/12)&gt;$S$4,(E431*(Utgifter!$E$4+Utgifter!$E$5)/12),IF(E431&gt; 0,$S$4,0))</f>
        <v>2160.1428745385397</v>
      </c>
      <c r="I431" s="27">
        <f>IF((I430*(1+Utgifter!$E$5/12)-K430)&gt;0,I430*(1+Utgifter!$E$5/12)-K430,0)</f>
        <v>492171.99237606325</v>
      </c>
      <c r="J431" s="26"/>
      <c r="K431" s="24">
        <f>IF((I431*(Utgifter!$E$4+Utgifter!$E$5)/12)&gt;$S$4,(I431*(Utgifter!$E$4+Utgifter!$E$5)/12),IF(I431&gt; 0,$S$4,0))</f>
        <v>1640.5733079202109</v>
      </c>
    </row>
    <row r="432" spans="1:11" x14ac:dyDescent="0.35">
      <c r="A432" s="47"/>
      <c r="D432" s="28">
        <f t="shared" si="6"/>
        <v>428</v>
      </c>
      <c r="E432" s="27">
        <f>IF((E431*(1+Utgifter!$E$5/12)-G431)&gt;0,E431*(1+Utgifter!$E$5/12)-G431,0)</f>
        <v>646962.79092429264</v>
      </c>
      <c r="F432" s="26"/>
      <c r="G432" s="24">
        <f>IF((E432*(Utgifter!$E$4+Utgifter!$E$5)/12)&gt;$S$4,(E432*(Utgifter!$E$4+Utgifter!$E$5)/12),IF(E432&gt; 0,$S$4,0))</f>
        <v>2156.5426364143091</v>
      </c>
      <c r="I432" s="27">
        <f>IF((I431*(1+Utgifter!$E$5/12)-K431)&gt;0,I431*(1+Utgifter!$E$5/12)-K431,0)</f>
        <v>491351.70572210319</v>
      </c>
      <c r="J432" s="26"/>
      <c r="K432" s="24">
        <f>IF((I432*(Utgifter!$E$4+Utgifter!$E$5)/12)&gt;$S$4,(I432*(Utgifter!$E$4+Utgifter!$E$5)/12),IF(I432&gt; 0,$S$4,0))</f>
        <v>1637.8390190736773</v>
      </c>
    </row>
    <row r="433" spans="1:11" x14ac:dyDescent="0.35">
      <c r="A433" s="47"/>
      <c r="D433" s="28">
        <f t="shared" si="6"/>
        <v>429</v>
      </c>
      <c r="E433" s="27">
        <f>IF((E432*(1+Utgifter!$E$5/12)-G432)&gt;0,E432*(1+Utgifter!$E$5/12)-G432,0)</f>
        <v>645884.51960608549</v>
      </c>
      <c r="F433" s="26"/>
      <c r="G433" s="24">
        <f>IF((E433*(Utgifter!$E$4+Utgifter!$E$5)/12)&gt;$S$4,(E433*(Utgifter!$E$4+Utgifter!$E$5)/12),IF(E433&gt; 0,$S$4,0))</f>
        <v>2152.9483986869518</v>
      </c>
      <c r="I433" s="27">
        <f>IF((I432*(1+Utgifter!$E$5/12)-K432)&gt;0,I432*(1+Utgifter!$E$5/12)-K432,0)</f>
        <v>490532.78621256637</v>
      </c>
      <c r="J433" s="26"/>
      <c r="K433" s="24">
        <f>IF((I433*(Utgifter!$E$4+Utgifter!$E$5)/12)&gt;$S$4,(I433*(Utgifter!$E$4+Utgifter!$E$5)/12),IF(I433&gt; 0,$S$4,0))</f>
        <v>1635.1092873752214</v>
      </c>
    </row>
    <row r="434" spans="1:11" x14ac:dyDescent="0.35">
      <c r="A434" s="47"/>
      <c r="D434" s="28">
        <f t="shared" si="6"/>
        <v>430</v>
      </c>
      <c r="E434" s="27">
        <f>IF((E433*(1+Utgifter!$E$5/12)-G433)&gt;0,E433*(1+Utgifter!$E$5/12)-G433,0)</f>
        <v>644808.04540674202</v>
      </c>
      <c r="F434" s="26"/>
      <c r="G434" s="24">
        <f>IF((E434*(Utgifter!$E$4+Utgifter!$E$5)/12)&gt;$S$4,(E434*(Utgifter!$E$4+Utgifter!$E$5)/12),IF(E434&gt; 0,$S$4,0))</f>
        <v>2149.3601513558069</v>
      </c>
      <c r="I434" s="27">
        <f>IF((I433*(1+Utgifter!$E$5/12)-K433)&gt;0,I433*(1+Utgifter!$E$5/12)-K433,0)</f>
        <v>489715.23156887875</v>
      </c>
      <c r="J434" s="26"/>
      <c r="K434" s="24">
        <f>IF((I434*(Utgifter!$E$4+Utgifter!$E$5)/12)&gt;$S$4,(I434*(Utgifter!$E$4+Utgifter!$E$5)/12),IF(I434&gt; 0,$S$4,0))</f>
        <v>1632.3841052295959</v>
      </c>
    </row>
    <row r="435" spans="1:11" x14ac:dyDescent="0.35">
      <c r="A435" s="47"/>
      <c r="D435" s="28">
        <f t="shared" si="6"/>
        <v>431</v>
      </c>
      <c r="E435" s="27">
        <f>IF((E434*(1+Utgifter!$E$5/12)-G434)&gt;0,E434*(1+Utgifter!$E$5/12)-G434,0)</f>
        <v>643733.36533106409</v>
      </c>
      <c r="F435" s="26"/>
      <c r="G435" s="24">
        <f>IF((E435*(Utgifter!$E$4+Utgifter!$E$5)/12)&gt;$S$4,(E435*(Utgifter!$E$4+Utgifter!$E$5)/12),IF(E435&gt; 0,$S$4,0))</f>
        <v>2145.7778844368804</v>
      </c>
      <c r="I435" s="27">
        <f>IF((I434*(1+Utgifter!$E$5/12)-K434)&gt;0,I434*(1+Utgifter!$E$5/12)-K434,0)</f>
        <v>488899.03951626399</v>
      </c>
      <c r="J435" s="26"/>
      <c r="K435" s="24">
        <f>IF((I435*(Utgifter!$E$4+Utgifter!$E$5)/12)&gt;$S$4,(I435*(Utgifter!$E$4+Utgifter!$E$5)/12),IF(I435&gt; 0,$S$4,0))</f>
        <v>1629.6634650542135</v>
      </c>
    </row>
    <row r="436" spans="1:11" x14ac:dyDescent="0.35">
      <c r="A436" s="47"/>
      <c r="D436" s="28">
        <f t="shared" si="6"/>
        <v>432</v>
      </c>
      <c r="E436" s="27">
        <f>IF((E435*(1+Utgifter!$E$5/12)-G435)&gt;0,E435*(1+Utgifter!$E$5/12)-G435,0)</f>
        <v>642660.47638884571</v>
      </c>
      <c r="F436" s="26"/>
      <c r="G436" s="24">
        <f>IF((E436*(Utgifter!$E$4+Utgifter!$E$5)/12)&gt;$S$4,(E436*(Utgifter!$E$4+Utgifter!$E$5)/12),IF(E436&gt; 0,$S$4,0))</f>
        <v>2142.2015879628193</v>
      </c>
      <c r="I436" s="27">
        <f>IF((I435*(1+Utgifter!$E$5/12)-K435)&gt;0,I435*(1+Utgifter!$E$5/12)-K435,0)</f>
        <v>488084.20778373687</v>
      </c>
      <c r="J436" s="26"/>
      <c r="K436" s="24">
        <f>IF((I436*(Utgifter!$E$4+Utgifter!$E$5)/12)&gt;$S$4,(I436*(Utgifter!$E$4+Utgifter!$E$5)/12),IF(I436&gt; 0,$S$4,0))</f>
        <v>1626.9473592791228</v>
      </c>
    </row>
    <row r="437" spans="1:11" x14ac:dyDescent="0.35">
      <c r="A437" s="47">
        <v>2054</v>
      </c>
      <c r="D437" s="28">
        <f t="shared" si="6"/>
        <v>433</v>
      </c>
      <c r="E437" s="27">
        <f>IF((E436*(1+Utgifter!$E$5/12)-G436)&gt;0,E436*(1+Utgifter!$E$5/12)-G436,0)</f>
        <v>641589.37559486437</v>
      </c>
      <c r="F437" s="26"/>
      <c r="G437" s="24">
        <f>IF((E437*(Utgifter!$E$4+Utgifter!$E$5)/12)&gt;$S$4,(E437*(Utgifter!$E$4+Utgifter!$E$5)/12),IF(E437&gt; 0,$S$4,0))</f>
        <v>2138.6312519828812</v>
      </c>
      <c r="I437" s="27">
        <f>IF((I436*(1+Utgifter!$E$5/12)-K436)&gt;0,I436*(1+Utgifter!$E$5/12)-K436,0)</f>
        <v>487270.7341040973</v>
      </c>
      <c r="J437" s="26"/>
      <c r="K437" s="24">
        <f>IF((I437*(Utgifter!$E$4+Utgifter!$E$5)/12)&gt;$S$4,(I437*(Utgifter!$E$4+Utgifter!$E$5)/12),IF(I437&gt; 0,$S$4,0))</f>
        <v>1624.2357803469911</v>
      </c>
    </row>
    <row r="438" spans="1:11" x14ac:dyDescent="0.35">
      <c r="A438" s="47"/>
      <c r="D438" s="28">
        <f t="shared" si="6"/>
        <v>434</v>
      </c>
      <c r="E438" s="27">
        <f>IF((E437*(1+Utgifter!$E$5/12)-G437)&gt;0,E437*(1+Utgifter!$E$5/12)-G437,0)</f>
        <v>640520.05996887293</v>
      </c>
      <c r="F438" s="26"/>
      <c r="G438" s="24">
        <f>IF((E438*(Utgifter!$E$4+Utgifter!$E$5)/12)&gt;$S$4,(E438*(Utgifter!$E$4+Utgifter!$E$5)/12),IF(E438&gt; 0,$S$4,0))</f>
        <v>2135.0668665629096</v>
      </c>
      <c r="I438" s="27">
        <f>IF((I437*(1+Utgifter!$E$5/12)-K437)&gt;0,I437*(1+Utgifter!$E$5/12)-K437,0)</f>
        <v>486458.61621392384</v>
      </c>
      <c r="J438" s="26"/>
      <c r="K438" s="24">
        <f>IF((I438*(Utgifter!$E$4+Utgifter!$E$5)/12)&gt;$S$4,(I438*(Utgifter!$E$4+Utgifter!$E$5)/12),IF(I438&gt; 0,$S$4,0))</f>
        <v>1621.5287207130796</v>
      </c>
    </row>
    <row r="439" spans="1:11" x14ac:dyDescent="0.35">
      <c r="A439" s="47"/>
      <c r="D439" s="28">
        <f t="shared" si="6"/>
        <v>435</v>
      </c>
      <c r="E439" s="27">
        <f>IF((E438*(1+Utgifter!$E$5/12)-G438)&gt;0,E438*(1+Utgifter!$E$5/12)-G438,0)</f>
        <v>639452.52653559146</v>
      </c>
      <c r="F439" s="26"/>
      <c r="G439" s="24">
        <f>IF((E439*(Utgifter!$E$4+Utgifter!$E$5)/12)&gt;$S$4,(E439*(Utgifter!$E$4+Utgifter!$E$5)/12),IF(E439&gt; 0,$S$4,0))</f>
        <v>2131.508421785305</v>
      </c>
      <c r="I439" s="27">
        <f>IF((I438*(1+Utgifter!$E$5/12)-K438)&gt;0,I438*(1+Utgifter!$E$5/12)-K438,0)</f>
        <v>485647.85185356729</v>
      </c>
      <c r="J439" s="26"/>
      <c r="K439" s="24">
        <f>IF((I439*(Utgifter!$E$4+Utgifter!$E$5)/12)&gt;$S$4,(I439*(Utgifter!$E$4+Utgifter!$E$5)/12),IF(I439&gt; 0,$S$4,0))</f>
        <v>1618.8261728452244</v>
      </c>
    </row>
    <row r="440" spans="1:11" x14ac:dyDescent="0.35">
      <c r="A440" s="47"/>
      <c r="D440" s="28">
        <f t="shared" si="6"/>
        <v>436</v>
      </c>
      <c r="E440" s="27">
        <f>IF((E439*(1+Utgifter!$E$5/12)-G439)&gt;0,E439*(1+Utgifter!$E$5/12)-G439,0)</f>
        <v>638386.77232469886</v>
      </c>
      <c r="F440" s="26"/>
      <c r="G440" s="24">
        <f>IF((E440*(Utgifter!$E$4+Utgifter!$E$5)/12)&gt;$S$4,(E440*(Utgifter!$E$4+Utgifter!$E$5)/12),IF(E440&gt; 0,$S$4,0))</f>
        <v>2127.9559077489962</v>
      </c>
      <c r="I440" s="27">
        <f>IF((I439*(1+Utgifter!$E$5/12)-K439)&gt;0,I439*(1+Utgifter!$E$5/12)-K439,0)</f>
        <v>484838.43876714469</v>
      </c>
      <c r="J440" s="26"/>
      <c r="K440" s="24">
        <f>IF((I440*(Utgifter!$E$4+Utgifter!$E$5)/12)&gt;$S$4,(I440*(Utgifter!$E$4+Utgifter!$E$5)/12),IF(I440&gt; 0,$S$4,0))</f>
        <v>1616.1281292238157</v>
      </c>
    </row>
    <row r="441" spans="1:11" x14ac:dyDescent="0.35">
      <c r="A441" s="47"/>
      <c r="D441" s="28">
        <f t="shared" si="6"/>
        <v>437</v>
      </c>
      <c r="E441" s="27">
        <f>IF((E440*(1+Utgifter!$E$5/12)-G440)&gt;0,E440*(1+Utgifter!$E$5/12)-G440,0)</f>
        <v>637322.79437082435</v>
      </c>
      <c r="F441" s="26"/>
      <c r="G441" s="24">
        <f>IF((E441*(Utgifter!$E$4+Utgifter!$E$5)/12)&gt;$S$4,(E441*(Utgifter!$E$4+Utgifter!$E$5)/12),IF(E441&gt; 0,$S$4,0))</f>
        <v>2124.4093145694146</v>
      </c>
      <c r="I441" s="27">
        <f>IF((I440*(1+Utgifter!$E$5/12)-K440)&gt;0,I440*(1+Utgifter!$E$5/12)-K440,0)</f>
        <v>484030.37470253278</v>
      </c>
      <c r="J441" s="26"/>
      <c r="K441" s="24">
        <f>IF((I441*(Utgifter!$E$4+Utgifter!$E$5)/12)&gt;$S$4,(I441*(Utgifter!$E$4+Utgifter!$E$5)/12),IF(I441&gt; 0,$S$4,0))</f>
        <v>1613.4345823417759</v>
      </c>
    </row>
    <row r="442" spans="1:11" x14ac:dyDescent="0.35">
      <c r="A442" s="47"/>
      <c r="D442" s="28">
        <f t="shared" si="6"/>
        <v>438</v>
      </c>
      <c r="E442" s="27">
        <f>IF((E441*(1+Utgifter!$E$5/12)-G441)&gt;0,E441*(1+Utgifter!$E$5/12)-G441,0)</f>
        <v>636260.5897135397</v>
      </c>
      <c r="F442" s="26"/>
      <c r="G442" s="24">
        <f>IF((E442*(Utgifter!$E$4+Utgifter!$E$5)/12)&gt;$S$4,(E442*(Utgifter!$E$4+Utgifter!$E$5)/12),IF(E442&gt; 0,$S$4,0))</f>
        <v>2120.8686323784655</v>
      </c>
      <c r="I442" s="27">
        <f>IF((I441*(1+Utgifter!$E$5/12)-K441)&gt;0,I441*(1+Utgifter!$E$5/12)-K441,0)</f>
        <v>483223.65741136193</v>
      </c>
      <c r="J442" s="26"/>
      <c r="K442" s="24">
        <f>IF((I442*(Utgifter!$E$4+Utgifter!$E$5)/12)&gt;$S$4,(I442*(Utgifter!$E$4+Utgifter!$E$5)/12),IF(I442&gt; 0,$S$4,0))</f>
        <v>1610.7455247045398</v>
      </c>
    </row>
    <row r="443" spans="1:11" x14ac:dyDescent="0.35">
      <c r="A443" s="47"/>
      <c r="D443" s="28">
        <f t="shared" si="6"/>
        <v>439</v>
      </c>
      <c r="E443" s="27">
        <f>IF((E442*(1+Utgifter!$E$5/12)-G442)&gt;0,E442*(1+Utgifter!$E$5/12)-G442,0)</f>
        <v>635200.15539735043</v>
      </c>
      <c r="F443" s="26"/>
      <c r="G443" s="24">
        <f>IF((E443*(Utgifter!$E$4+Utgifter!$E$5)/12)&gt;$S$4,(E443*(Utgifter!$E$4+Utgifter!$E$5)/12),IF(E443&gt; 0,$S$4,0))</f>
        <v>2117.3338513245012</v>
      </c>
      <c r="I443" s="27">
        <f>IF((I442*(1+Utgifter!$E$5/12)-K442)&gt;0,I442*(1+Utgifter!$E$5/12)-K442,0)</f>
        <v>482418.2846490097</v>
      </c>
      <c r="J443" s="26"/>
      <c r="K443" s="24">
        <f>IF((I443*(Utgifter!$E$4+Utgifter!$E$5)/12)&gt;$S$4,(I443*(Utgifter!$E$4+Utgifter!$E$5)/12),IF(I443&gt; 0,$S$4,0))</f>
        <v>1608.0609488300324</v>
      </c>
    </row>
    <row r="444" spans="1:11" x14ac:dyDescent="0.35">
      <c r="A444" s="47"/>
      <c r="D444" s="28">
        <f t="shared" si="6"/>
        <v>440</v>
      </c>
      <c r="E444" s="27">
        <f>IF((E443*(1+Utgifter!$E$5/12)-G443)&gt;0,E443*(1+Utgifter!$E$5/12)-G443,0)</f>
        <v>634141.48847168824</v>
      </c>
      <c r="F444" s="26"/>
      <c r="G444" s="24">
        <f>IF((E444*(Utgifter!$E$4+Utgifter!$E$5)/12)&gt;$S$4,(E444*(Utgifter!$E$4+Utgifter!$E$5)/12),IF(E444&gt; 0,$S$4,0))</f>
        <v>2113.8049615722944</v>
      </c>
      <c r="I444" s="27">
        <f>IF((I443*(1+Utgifter!$E$5/12)-K443)&gt;0,I443*(1+Utgifter!$E$5/12)-K443,0)</f>
        <v>481614.25417459471</v>
      </c>
      <c r="J444" s="26"/>
      <c r="K444" s="24">
        <f>IF((I444*(Utgifter!$E$4+Utgifter!$E$5)/12)&gt;$S$4,(I444*(Utgifter!$E$4+Utgifter!$E$5)/12),IF(I444&gt; 0,$S$4,0))</f>
        <v>1605.3808472486489</v>
      </c>
    </row>
    <row r="445" spans="1:11" x14ac:dyDescent="0.35">
      <c r="A445" s="47"/>
      <c r="D445" s="28">
        <f t="shared" si="6"/>
        <v>441</v>
      </c>
      <c r="E445" s="27">
        <f>IF((E444*(1+Utgifter!$E$5/12)-G444)&gt;0,E444*(1+Utgifter!$E$5/12)-G444,0)</f>
        <v>633084.58599090215</v>
      </c>
      <c r="F445" s="26"/>
      <c r="G445" s="24">
        <f>IF((E445*(Utgifter!$E$4+Utgifter!$E$5)/12)&gt;$S$4,(E445*(Utgifter!$E$4+Utgifter!$E$5)/12),IF(E445&gt; 0,$S$4,0))</f>
        <v>2110.2819533030074</v>
      </c>
      <c r="I445" s="27">
        <f>IF((I444*(1+Utgifter!$E$5/12)-K444)&gt;0,I444*(1+Utgifter!$E$5/12)-K444,0)</f>
        <v>480811.56375097041</v>
      </c>
      <c r="J445" s="26"/>
      <c r="K445" s="24">
        <f>IF((I445*(Utgifter!$E$4+Utgifter!$E$5)/12)&gt;$S$4,(I445*(Utgifter!$E$4+Utgifter!$E$5)/12),IF(I445&gt; 0,$S$4,0))</f>
        <v>1602.7052125032349</v>
      </c>
    </row>
    <row r="446" spans="1:11" x14ac:dyDescent="0.35">
      <c r="A446" s="47"/>
      <c r="D446" s="28">
        <f t="shared" si="6"/>
        <v>442</v>
      </c>
      <c r="E446" s="27">
        <f>IF((E445*(1+Utgifter!$E$5/12)-G445)&gt;0,E445*(1+Utgifter!$E$5/12)-G445,0)</f>
        <v>632029.4450142507</v>
      </c>
      <c r="F446" s="26"/>
      <c r="G446" s="24">
        <f>IF((E446*(Utgifter!$E$4+Utgifter!$E$5)/12)&gt;$S$4,(E446*(Utgifter!$E$4+Utgifter!$E$5)/12),IF(E446&gt; 0,$S$4,0))</f>
        <v>2106.7648167141692</v>
      </c>
      <c r="I446" s="27">
        <f>IF((I445*(1+Utgifter!$E$5/12)-K445)&gt;0,I445*(1+Utgifter!$E$5/12)-K445,0)</f>
        <v>480010.21114471887</v>
      </c>
      <c r="J446" s="26"/>
      <c r="K446" s="24">
        <f>IF((I446*(Utgifter!$E$4+Utgifter!$E$5)/12)&gt;$S$4,(I446*(Utgifter!$E$4+Utgifter!$E$5)/12),IF(I446&gt; 0,$S$4,0))</f>
        <v>1600.0340371490629</v>
      </c>
    </row>
    <row r="447" spans="1:11" x14ac:dyDescent="0.35">
      <c r="A447" s="47"/>
      <c r="D447" s="28">
        <f t="shared" si="6"/>
        <v>443</v>
      </c>
      <c r="E447" s="27">
        <f>IF((E446*(1+Utgifter!$E$5/12)-G446)&gt;0,E446*(1+Utgifter!$E$5/12)-G446,0)</f>
        <v>630976.06260589359</v>
      </c>
      <c r="F447" s="26"/>
      <c r="G447" s="24">
        <f>IF((E447*(Utgifter!$E$4+Utgifter!$E$5)/12)&gt;$S$4,(E447*(Utgifter!$E$4+Utgifter!$E$5)/12),IF(E447&gt; 0,$S$4,0))</f>
        <v>2103.2535420196455</v>
      </c>
      <c r="I447" s="27">
        <f>IF((I446*(1+Utgifter!$E$5/12)-K446)&gt;0,I446*(1+Utgifter!$E$5/12)-K446,0)</f>
        <v>479210.19412614434</v>
      </c>
      <c r="J447" s="26"/>
      <c r="K447" s="24">
        <f>IF((I447*(Utgifter!$E$4+Utgifter!$E$5)/12)&gt;$S$4,(I447*(Utgifter!$E$4+Utgifter!$E$5)/12),IF(I447&gt; 0,$S$4,0))</f>
        <v>1597.3673137538144</v>
      </c>
    </row>
    <row r="448" spans="1:11" x14ac:dyDescent="0.35">
      <c r="A448" s="47"/>
      <c r="D448" s="28">
        <f t="shared" si="6"/>
        <v>444</v>
      </c>
      <c r="E448" s="27">
        <f>IF((E447*(1+Utgifter!$E$5/12)-G447)&gt;0,E447*(1+Utgifter!$E$5/12)-G447,0)</f>
        <v>629924.43583488383</v>
      </c>
      <c r="F448" s="26"/>
      <c r="G448" s="24">
        <f>IF((E448*(Utgifter!$E$4+Utgifter!$E$5)/12)&gt;$S$4,(E448*(Utgifter!$E$4+Utgifter!$E$5)/12),IF(E448&gt; 0,$S$4,0))</f>
        <v>2099.7481194496127</v>
      </c>
      <c r="I448" s="27">
        <f>IF((I447*(1+Utgifter!$E$5/12)-K447)&gt;0,I447*(1+Utgifter!$E$5/12)-K447,0)</f>
        <v>478411.51046926744</v>
      </c>
      <c r="J448" s="26"/>
      <c r="K448" s="24">
        <f>IF((I448*(Utgifter!$E$4+Utgifter!$E$5)/12)&gt;$S$4,(I448*(Utgifter!$E$4+Utgifter!$E$5)/12),IF(I448&gt; 0,$S$4,0))</f>
        <v>1594.7050348975581</v>
      </c>
    </row>
    <row r="449" spans="1:11" x14ac:dyDescent="0.35">
      <c r="A449" s="47">
        <v>2055</v>
      </c>
      <c r="D449" s="28">
        <f t="shared" si="6"/>
        <v>445</v>
      </c>
      <c r="E449" s="27">
        <f>IF((E448*(1+Utgifter!$E$5/12)-G448)&gt;0,E448*(1+Utgifter!$E$5/12)-G448,0)</f>
        <v>628874.56177515909</v>
      </c>
      <c r="F449" s="26"/>
      <c r="G449" s="24">
        <f>IF((E449*(Utgifter!$E$4+Utgifter!$E$5)/12)&gt;$S$4,(E449*(Utgifter!$E$4+Utgifter!$E$5)/12),IF(E449&gt; 0,$S$4,0))</f>
        <v>2096.2485392505305</v>
      </c>
      <c r="I449" s="27">
        <f>IF((I448*(1+Utgifter!$E$5/12)-K448)&gt;0,I448*(1+Utgifter!$E$5/12)-K448,0)</f>
        <v>477614.15795181866</v>
      </c>
      <c r="J449" s="26"/>
      <c r="K449" s="24">
        <f>IF((I449*(Utgifter!$E$4+Utgifter!$E$5)/12)&gt;$S$4,(I449*(Utgifter!$E$4+Utgifter!$E$5)/12),IF(I449&gt; 0,$S$4,0))</f>
        <v>1592.0471931727288</v>
      </c>
    </row>
    <row r="450" spans="1:11" x14ac:dyDescent="0.35">
      <c r="A450" s="47"/>
      <c r="D450" s="28">
        <f t="shared" si="6"/>
        <v>446</v>
      </c>
      <c r="E450" s="27">
        <f>IF((E449*(1+Utgifter!$E$5/12)-G449)&gt;0,E449*(1+Utgifter!$E$5/12)-G449,0)</f>
        <v>627826.4375055338</v>
      </c>
      <c r="F450" s="26"/>
      <c r="G450" s="24">
        <f>IF((E450*(Utgifter!$E$4+Utgifter!$E$5)/12)&gt;$S$4,(E450*(Utgifter!$E$4+Utgifter!$E$5)/12),IF(E450&gt; 0,$S$4,0))</f>
        <v>2092.7547916851127</v>
      </c>
      <c r="I450" s="27">
        <f>IF((I449*(1+Utgifter!$E$5/12)-K449)&gt;0,I449*(1+Utgifter!$E$5/12)-K449,0)</f>
        <v>476818.13435523229</v>
      </c>
      <c r="J450" s="26"/>
      <c r="K450" s="24">
        <f>IF((I450*(Utgifter!$E$4+Utgifter!$E$5)/12)&gt;$S$4,(I450*(Utgifter!$E$4+Utgifter!$E$5)/12),IF(I450&gt; 0,$S$4,0))</f>
        <v>1589.3937811841076</v>
      </c>
    </row>
    <row r="451" spans="1:11" x14ac:dyDescent="0.35">
      <c r="A451" s="47"/>
      <c r="D451" s="28">
        <f t="shared" si="6"/>
        <v>447</v>
      </c>
      <c r="E451" s="27">
        <f>IF((E450*(1+Utgifter!$E$5/12)-G450)&gt;0,E450*(1+Utgifter!$E$5/12)-G450,0)</f>
        <v>626780.06010969123</v>
      </c>
      <c r="F451" s="26"/>
      <c r="G451" s="24">
        <f>IF((E451*(Utgifter!$E$4+Utgifter!$E$5)/12)&gt;$S$4,(E451*(Utgifter!$E$4+Utgifter!$E$5)/12),IF(E451&gt; 0,$S$4,0))</f>
        <v>2089.2668670323042</v>
      </c>
      <c r="I451" s="27">
        <f>IF((I450*(1+Utgifter!$E$5/12)-K450)&gt;0,I450*(1+Utgifter!$E$5/12)-K450,0)</f>
        <v>476023.43746464024</v>
      </c>
      <c r="J451" s="26"/>
      <c r="K451" s="24">
        <f>IF((I451*(Utgifter!$E$4+Utgifter!$E$5)/12)&gt;$S$4,(I451*(Utgifter!$E$4+Utgifter!$E$5)/12),IF(I451&gt; 0,$S$4,0))</f>
        <v>1586.7447915488008</v>
      </c>
    </row>
    <row r="452" spans="1:11" x14ac:dyDescent="0.35">
      <c r="A452" s="47"/>
      <c r="D452" s="28">
        <f t="shared" si="6"/>
        <v>448</v>
      </c>
      <c r="E452" s="27">
        <f>IF((E451*(1+Utgifter!$E$5/12)-G451)&gt;0,E451*(1+Utgifter!$E$5/12)-G451,0)</f>
        <v>625735.42667617509</v>
      </c>
      <c r="F452" s="26"/>
      <c r="G452" s="24">
        <f>IF((E452*(Utgifter!$E$4+Utgifter!$E$5)/12)&gt;$S$4,(E452*(Utgifter!$E$4+Utgifter!$E$5)/12),IF(E452&gt; 0,$S$4,0))</f>
        <v>2085.7847555872504</v>
      </c>
      <c r="I452" s="27">
        <f>IF((I451*(1+Utgifter!$E$5/12)-K451)&gt;0,I451*(1+Utgifter!$E$5/12)-K451,0)</f>
        <v>475230.06506886584</v>
      </c>
      <c r="J452" s="26"/>
      <c r="K452" s="24">
        <f>IF((I452*(Utgifter!$E$4+Utgifter!$E$5)/12)&gt;$S$4,(I452*(Utgifter!$E$4+Utgifter!$E$5)/12),IF(I452&gt; 0,$S$4,0))</f>
        <v>1584.1002168962195</v>
      </c>
    </row>
    <row r="453" spans="1:11" x14ac:dyDescent="0.35">
      <c r="A453" s="47"/>
      <c r="D453" s="28">
        <f t="shared" si="6"/>
        <v>449</v>
      </c>
      <c r="E453" s="27">
        <f>IF((E452*(1+Utgifter!$E$5/12)-G452)&gt;0,E452*(1+Utgifter!$E$5/12)-G452,0)</f>
        <v>624692.53429838154</v>
      </c>
      <c r="F453" s="26"/>
      <c r="G453" s="24">
        <f>IF((E453*(Utgifter!$E$4+Utgifter!$E$5)/12)&gt;$S$4,(E453*(Utgifter!$E$4+Utgifter!$E$5)/12),IF(E453&gt; 0,$S$4,0))</f>
        <v>2082.3084476612717</v>
      </c>
      <c r="I453" s="27">
        <f>IF((I452*(1+Utgifter!$E$5/12)-K452)&gt;0,I452*(1+Utgifter!$E$5/12)-K452,0)</f>
        <v>474438.01496041776</v>
      </c>
      <c r="J453" s="26"/>
      <c r="K453" s="24">
        <f>IF((I453*(Utgifter!$E$4+Utgifter!$E$5)/12)&gt;$S$4,(I453*(Utgifter!$E$4+Utgifter!$E$5)/12),IF(I453&gt; 0,$S$4,0))</f>
        <v>1581.4600498680593</v>
      </c>
    </row>
    <row r="454" spans="1:11" x14ac:dyDescent="0.35">
      <c r="A454" s="47"/>
      <c r="D454" s="28">
        <f t="shared" si="6"/>
        <v>450</v>
      </c>
      <c r="E454" s="27">
        <f>IF((E453*(1+Utgifter!$E$5/12)-G453)&gt;0,E453*(1+Utgifter!$E$5/12)-G453,0)</f>
        <v>623651.38007455098</v>
      </c>
      <c r="F454" s="26"/>
      <c r="G454" s="24">
        <f>IF((E454*(Utgifter!$E$4+Utgifter!$E$5)/12)&gt;$S$4,(E454*(Utgifter!$E$4+Utgifter!$E$5)/12),IF(E454&gt; 0,$S$4,0))</f>
        <v>2078.8379335818368</v>
      </c>
      <c r="I454" s="27">
        <f>IF((I453*(1+Utgifter!$E$5/12)-K453)&gt;0,I453*(1+Utgifter!$E$5/12)-K453,0)</f>
        <v>473647.28493548377</v>
      </c>
      <c r="J454" s="26"/>
      <c r="K454" s="24">
        <f>IF((I454*(Utgifter!$E$4+Utgifter!$E$5)/12)&gt;$S$4,(I454*(Utgifter!$E$4+Utgifter!$E$5)/12),IF(I454&gt; 0,$S$4,0))</f>
        <v>1578.8242831182795</v>
      </c>
    </row>
    <row r="455" spans="1:11" x14ac:dyDescent="0.35">
      <c r="A455" s="47"/>
      <c r="D455" s="28">
        <f t="shared" ref="D455:D518" si="7">IF(OR(E455&gt;0, I455&gt;0),D454+1,"")</f>
        <v>451</v>
      </c>
      <c r="E455" s="27">
        <f>IF((E454*(1+Utgifter!$E$5/12)-G454)&gt;0,E454*(1+Utgifter!$E$5/12)-G454,0)</f>
        <v>622611.96110776009</v>
      </c>
      <c r="F455" s="26"/>
      <c r="G455" s="24">
        <f>IF((E455*(Utgifter!$E$4+Utgifter!$E$5)/12)&gt;$S$4,(E455*(Utgifter!$E$4+Utgifter!$E$5)/12),IF(E455&gt; 0,$S$4,0))</f>
        <v>2075.3732036925335</v>
      </c>
      <c r="I455" s="27">
        <f>IF((I454*(1+Utgifter!$E$5/12)-K454)&gt;0,I454*(1+Utgifter!$E$5/12)-K454,0)</f>
        <v>472857.87279392465</v>
      </c>
      <c r="J455" s="26"/>
      <c r="K455" s="24">
        <f>IF((I455*(Utgifter!$E$4+Utgifter!$E$5)/12)&gt;$S$4,(I455*(Utgifter!$E$4+Utgifter!$E$5)/12),IF(I455&gt; 0,$S$4,0))</f>
        <v>1576.1929093130821</v>
      </c>
    </row>
    <row r="456" spans="1:11" x14ac:dyDescent="0.35">
      <c r="A456" s="47"/>
      <c r="D456" s="28">
        <f t="shared" si="7"/>
        <v>452</v>
      </c>
      <c r="E456" s="27">
        <f>IF((E455*(1+Utgifter!$E$5/12)-G455)&gt;0,E455*(1+Utgifter!$E$5/12)-G455,0)</f>
        <v>621574.27450591384</v>
      </c>
      <c r="F456" s="26"/>
      <c r="G456" s="24">
        <f>IF((E456*(Utgifter!$E$4+Utgifter!$E$5)/12)&gt;$S$4,(E456*(Utgifter!$E$4+Utgifter!$E$5)/12),IF(E456&gt; 0,$S$4,0))</f>
        <v>2071.9142483530463</v>
      </c>
      <c r="I456" s="27">
        <f>IF((I455*(1+Utgifter!$E$5/12)-K455)&gt;0,I455*(1+Utgifter!$E$5/12)-K455,0)</f>
        <v>472069.77633926814</v>
      </c>
      <c r="J456" s="26"/>
      <c r="K456" s="24">
        <f>IF((I456*(Utgifter!$E$4+Utgifter!$E$5)/12)&gt;$S$4,(I456*(Utgifter!$E$4+Utgifter!$E$5)/12),IF(I456&gt; 0,$S$4,0))</f>
        <v>1573.5659211308939</v>
      </c>
    </row>
    <row r="457" spans="1:11" x14ac:dyDescent="0.35">
      <c r="A457" s="47"/>
      <c r="D457" s="28">
        <f t="shared" si="7"/>
        <v>453</v>
      </c>
      <c r="E457" s="27">
        <f>IF((E456*(1+Utgifter!$E$5/12)-G456)&gt;0,E456*(1+Utgifter!$E$5/12)-G456,0)</f>
        <v>620538.31738173729</v>
      </c>
      <c r="F457" s="26"/>
      <c r="G457" s="24">
        <f>IF((E457*(Utgifter!$E$4+Utgifter!$E$5)/12)&gt;$S$4,(E457*(Utgifter!$E$4+Utgifter!$E$5)/12),IF(E457&gt; 0,$S$4,0))</f>
        <v>2068.4610579391242</v>
      </c>
      <c r="I457" s="27">
        <f>IF((I456*(1+Utgifter!$E$5/12)-K456)&gt;0,I456*(1+Utgifter!$E$5/12)-K456,0)</f>
        <v>471282.99337870273</v>
      </c>
      <c r="J457" s="26"/>
      <c r="K457" s="24">
        <f>IF((I457*(Utgifter!$E$4+Utgifter!$E$5)/12)&gt;$S$4,(I457*(Utgifter!$E$4+Utgifter!$E$5)/12),IF(I457&gt; 0,$S$4,0))</f>
        <v>1570.9433112623426</v>
      </c>
    </row>
    <row r="458" spans="1:11" x14ac:dyDescent="0.35">
      <c r="A458" s="47"/>
      <c r="D458" s="28">
        <f t="shared" si="7"/>
        <v>454</v>
      </c>
      <c r="E458" s="27">
        <f>IF((E457*(1+Utgifter!$E$5/12)-G457)&gt;0,E457*(1+Utgifter!$E$5/12)-G457,0)</f>
        <v>619504.08685276774</v>
      </c>
      <c r="F458" s="26"/>
      <c r="G458" s="24">
        <f>IF((E458*(Utgifter!$E$4+Utgifter!$E$5)/12)&gt;$S$4,(E458*(Utgifter!$E$4+Utgifter!$E$5)/12),IF(E458&gt; 0,$S$4,0))</f>
        <v>2065.0136228425595</v>
      </c>
      <c r="I458" s="27">
        <f>IF((I457*(1+Utgifter!$E$5/12)-K457)&gt;0,I457*(1+Utgifter!$E$5/12)-K457,0)</f>
        <v>470497.52172307158</v>
      </c>
      <c r="J458" s="26"/>
      <c r="K458" s="24">
        <f>IF((I458*(Utgifter!$E$4+Utgifter!$E$5)/12)&gt;$S$4,(I458*(Utgifter!$E$4+Utgifter!$E$5)/12),IF(I458&gt; 0,$S$4,0))</f>
        <v>1568.3250724102388</v>
      </c>
    </row>
    <row r="459" spans="1:11" x14ac:dyDescent="0.35">
      <c r="A459" s="47"/>
      <c r="D459" s="28">
        <f t="shared" si="7"/>
        <v>455</v>
      </c>
      <c r="E459" s="27">
        <f>IF((E458*(1+Utgifter!$E$5/12)-G458)&gt;0,E458*(1+Utgifter!$E$5/12)-G458,0)</f>
        <v>618471.58004134637</v>
      </c>
      <c r="F459" s="26"/>
      <c r="G459" s="24">
        <f>IF((E459*(Utgifter!$E$4+Utgifter!$E$5)/12)&gt;$S$4,(E459*(Utgifter!$E$4+Utgifter!$E$5)/12),IF(E459&gt; 0,$S$4,0))</f>
        <v>2061.5719334711544</v>
      </c>
      <c r="I459" s="27">
        <f>IF((I458*(1+Utgifter!$E$5/12)-K458)&gt;0,I458*(1+Utgifter!$E$5/12)-K458,0)</f>
        <v>469713.3591868665</v>
      </c>
      <c r="J459" s="26"/>
      <c r="K459" s="24">
        <f>IF((I459*(Utgifter!$E$4+Utgifter!$E$5)/12)&gt;$S$4,(I459*(Utgifter!$E$4+Utgifter!$E$5)/12),IF(I459&gt; 0,$S$4,0))</f>
        <v>1565.7111972895552</v>
      </c>
    </row>
    <row r="460" spans="1:11" x14ac:dyDescent="0.35">
      <c r="A460" s="47"/>
      <c r="D460" s="28">
        <f t="shared" si="7"/>
        <v>456</v>
      </c>
      <c r="E460" s="27">
        <f>IF((E459*(1+Utgifter!$E$5/12)-G459)&gt;0,E459*(1+Utgifter!$E$5/12)-G459,0)</f>
        <v>617440.79407461081</v>
      </c>
      <c r="F460" s="26"/>
      <c r="G460" s="24">
        <f>IF((E460*(Utgifter!$E$4+Utgifter!$E$5)/12)&gt;$S$4,(E460*(Utgifter!$E$4+Utgifter!$E$5)/12),IF(E460&gt; 0,$S$4,0))</f>
        <v>2058.1359802487027</v>
      </c>
      <c r="I460" s="27">
        <f>IF((I459*(1+Utgifter!$E$5/12)-K459)&gt;0,I459*(1+Utgifter!$E$5/12)-K459,0)</f>
        <v>468930.50358822173</v>
      </c>
      <c r="J460" s="26"/>
      <c r="K460" s="24">
        <f>IF((I460*(Utgifter!$E$4+Utgifter!$E$5)/12)&gt;$S$4,(I460*(Utgifter!$E$4+Utgifter!$E$5)/12),IF(I460&gt; 0,$S$4,0))</f>
        <v>1563.1016786274058</v>
      </c>
    </row>
    <row r="461" spans="1:11" x14ac:dyDescent="0.35">
      <c r="A461" s="47">
        <v>2056</v>
      </c>
      <c r="D461" s="28">
        <f t="shared" si="7"/>
        <v>457</v>
      </c>
      <c r="E461" s="27">
        <f>IF((E460*(1+Utgifter!$E$5/12)-G460)&gt;0,E460*(1+Utgifter!$E$5/12)-G460,0)</f>
        <v>616411.72608448646</v>
      </c>
      <c r="F461" s="26"/>
      <c r="G461" s="24">
        <f>IF((E461*(Utgifter!$E$4+Utgifter!$E$5)/12)&gt;$S$4,(E461*(Utgifter!$E$4+Utgifter!$E$5)/12),IF(E461&gt; 0,$S$4,0))</f>
        <v>2054.705753614955</v>
      </c>
      <c r="I461" s="27">
        <f>IF((I460*(1+Utgifter!$E$5/12)-K460)&gt;0,I460*(1+Utgifter!$E$5/12)-K460,0)</f>
        <v>468148.95274890802</v>
      </c>
      <c r="J461" s="26"/>
      <c r="K461" s="24">
        <f>IF((I461*(Utgifter!$E$4+Utgifter!$E$5)/12)&gt;$S$4,(I461*(Utgifter!$E$4+Utgifter!$E$5)/12),IF(I461&gt; 0,$S$4,0))</f>
        <v>1560.4965091630268</v>
      </c>
    </row>
    <row r="462" spans="1:11" x14ac:dyDescent="0.35">
      <c r="A462" s="47"/>
      <c r="D462" s="28">
        <f t="shared" si="7"/>
        <v>458</v>
      </c>
      <c r="E462" s="27">
        <f>IF((E461*(1+Utgifter!$E$5/12)-G461)&gt;0,E461*(1+Utgifter!$E$5/12)-G461,0)</f>
        <v>615384.3732076789</v>
      </c>
      <c r="F462" s="26"/>
      <c r="G462" s="24">
        <f>IF((E462*(Utgifter!$E$4+Utgifter!$E$5)/12)&gt;$S$4,(E462*(Utgifter!$E$4+Utgifter!$E$5)/12),IF(E462&gt; 0,$S$4,0))</f>
        <v>2051.2812440255962</v>
      </c>
      <c r="I462" s="27">
        <f>IF((I461*(1+Utgifter!$E$5/12)-K461)&gt;0,I461*(1+Utgifter!$E$5/12)-K461,0)</f>
        <v>467368.70449432655</v>
      </c>
      <c r="J462" s="26"/>
      <c r="K462" s="24">
        <f>IF((I462*(Utgifter!$E$4+Utgifter!$E$5)/12)&gt;$S$4,(I462*(Utgifter!$E$4+Utgifter!$E$5)/12),IF(I462&gt; 0,$S$4,0))</f>
        <v>1557.8956816477551</v>
      </c>
    </row>
    <row r="463" spans="1:11" x14ac:dyDescent="0.35">
      <c r="A463" s="47"/>
      <c r="D463" s="28">
        <f t="shared" si="7"/>
        <v>459</v>
      </c>
      <c r="E463" s="27">
        <f>IF((E462*(1+Utgifter!$E$5/12)-G462)&gt;0,E462*(1+Utgifter!$E$5/12)-G462,0)</f>
        <v>614358.73258566612</v>
      </c>
      <c r="F463" s="26"/>
      <c r="G463" s="24">
        <f>IF((E463*(Utgifter!$E$4+Utgifter!$E$5)/12)&gt;$S$4,(E463*(Utgifter!$E$4+Utgifter!$E$5)/12),IF(E463&gt; 0,$S$4,0))</f>
        <v>2047.8624419522205</v>
      </c>
      <c r="I463" s="27">
        <f>IF((I462*(1+Utgifter!$E$5/12)-K462)&gt;0,I462*(1+Utgifter!$E$5/12)-K462,0)</f>
        <v>466589.7566535027</v>
      </c>
      <c r="J463" s="26"/>
      <c r="K463" s="24">
        <f>IF((I463*(Utgifter!$E$4+Utgifter!$E$5)/12)&gt;$S$4,(I463*(Utgifter!$E$4+Utgifter!$E$5)/12),IF(I463&gt; 0,$S$4,0))</f>
        <v>1555.299188845009</v>
      </c>
    </row>
    <row r="464" spans="1:11" x14ac:dyDescent="0.35">
      <c r="A464" s="47"/>
      <c r="D464" s="28">
        <f t="shared" si="7"/>
        <v>460</v>
      </c>
      <c r="E464" s="27">
        <f>IF((E463*(1+Utgifter!$E$5/12)-G463)&gt;0,E463*(1+Utgifter!$E$5/12)-G463,0)</f>
        <v>613334.80136469007</v>
      </c>
      <c r="F464" s="26"/>
      <c r="G464" s="24">
        <f>IF((E464*(Utgifter!$E$4+Utgifter!$E$5)/12)&gt;$S$4,(E464*(Utgifter!$E$4+Utgifter!$E$5)/12),IF(E464&gt; 0,$S$4,0))</f>
        <v>2044.4493378823001</v>
      </c>
      <c r="I464" s="27">
        <f>IF((I463*(1+Utgifter!$E$5/12)-K463)&gt;0,I463*(1+Utgifter!$E$5/12)-K463,0)</f>
        <v>465812.10705908021</v>
      </c>
      <c r="J464" s="26"/>
      <c r="K464" s="24">
        <f>IF((I464*(Utgifter!$E$4+Utgifter!$E$5)/12)&gt;$S$4,(I464*(Utgifter!$E$4+Utgifter!$E$5)/12),IF(I464&gt; 0,$S$4,0))</f>
        <v>1552.7070235302674</v>
      </c>
    </row>
    <row r="465" spans="1:11" x14ac:dyDescent="0.35">
      <c r="A465" s="47"/>
      <c r="D465" s="28">
        <f t="shared" si="7"/>
        <v>461</v>
      </c>
      <c r="E465" s="27">
        <f>IF((E464*(1+Utgifter!$E$5/12)-G464)&gt;0,E464*(1+Utgifter!$E$5/12)-G464,0)</f>
        <v>612312.57669574895</v>
      </c>
      <c r="F465" s="26"/>
      <c r="G465" s="24">
        <f>IF((E465*(Utgifter!$E$4+Utgifter!$E$5)/12)&gt;$S$4,(E465*(Utgifter!$E$4+Utgifter!$E$5)/12),IF(E465&gt; 0,$S$4,0))</f>
        <v>2041.0419223191632</v>
      </c>
      <c r="I465" s="27">
        <f>IF((I464*(1+Utgifter!$E$5/12)-K464)&gt;0,I464*(1+Utgifter!$E$5/12)-K464,0)</f>
        <v>465035.75354731508</v>
      </c>
      <c r="J465" s="26"/>
      <c r="K465" s="24">
        <f>IF((I465*(Utgifter!$E$4+Utgifter!$E$5)/12)&gt;$S$4,(I465*(Utgifter!$E$4+Utgifter!$E$5)/12),IF(I465&gt; 0,$S$4,0))</f>
        <v>1550.1191784910504</v>
      </c>
    </row>
    <row r="466" spans="1:11" x14ac:dyDescent="0.35">
      <c r="A466" s="47"/>
      <c r="D466" s="28">
        <f t="shared" si="7"/>
        <v>462</v>
      </c>
      <c r="E466" s="27">
        <f>IF((E465*(1+Utgifter!$E$5/12)-G465)&gt;0,E465*(1+Utgifter!$E$5/12)-G465,0)</f>
        <v>611292.05573458935</v>
      </c>
      <c r="F466" s="26"/>
      <c r="G466" s="24">
        <f>IF((E466*(Utgifter!$E$4+Utgifter!$E$5)/12)&gt;$S$4,(E466*(Utgifter!$E$4+Utgifter!$E$5)/12),IF(E466&gt; 0,$S$4,0))</f>
        <v>2037.6401857819646</v>
      </c>
      <c r="I466" s="27">
        <f>IF((I465*(1+Utgifter!$E$5/12)-K465)&gt;0,I465*(1+Utgifter!$E$5/12)-K465,0)</f>
        <v>464260.69395806955</v>
      </c>
      <c r="J466" s="26"/>
      <c r="K466" s="24">
        <f>IF((I466*(Utgifter!$E$4+Utgifter!$E$5)/12)&gt;$S$4,(I466*(Utgifter!$E$4+Utgifter!$E$5)/12),IF(I466&gt; 0,$S$4,0))</f>
        <v>1547.5356465268985</v>
      </c>
    </row>
    <row r="467" spans="1:11" x14ac:dyDescent="0.35">
      <c r="A467" s="47"/>
      <c r="D467" s="28">
        <f t="shared" si="7"/>
        <v>463</v>
      </c>
      <c r="E467" s="27">
        <f>IF((E466*(1+Utgifter!$E$5/12)-G466)&gt;0,E466*(1+Utgifter!$E$5/12)-G466,0)</f>
        <v>610273.23564169835</v>
      </c>
      <c r="F467" s="26"/>
      <c r="G467" s="24">
        <f>IF((E467*(Utgifter!$E$4+Utgifter!$E$5)/12)&gt;$S$4,(E467*(Utgifter!$E$4+Utgifter!$E$5)/12),IF(E467&gt; 0,$S$4,0))</f>
        <v>2034.2441188056612</v>
      </c>
      <c r="I467" s="27">
        <f>IF((I466*(1+Utgifter!$E$5/12)-K466)&gt;0,I466*(1+Utgifter!$E$5/12)-K466,0)</f>
        <v>463486.92613480613</v>
      </c>
      <c r="J467" s="26"/>
      <c r="K467" s="24">
        <f>IF((I467*(Utgifter!$E$4+Utgifter!$E$5)/12)&gt;$S$4,(I467*(Utgifter!$E$4+Utgifter!$E$5)/12),IF(I467&gt; 0,$S$4,0))</f>
        <v>1544.9564204493538</v>
      </c>
    </row>
    <row r="468" spans="1:11" x14ac:dyDescent="0.35">
      <c r="A468" s="47"/>
      <c r="D468" s="28">
        <f t="shared" si="7"/>
        <v>464</v>
      </c>
      <c r="E468" s="27">
        <f>IF((E467*(1+Utgifter!$E$5/12)-G467)&gt;0,E467*(1+Utgifter!$E$5/12)-G467,0)</f>
        <v>609256.1135822956</v>
      </c>
      <c r="F468" s="26"/>
      <c r="G468" s="24">
        <f>IF((E468*(Utgifter!$E$4+Utgifter!$E$5)/12)&gt;$S$4,(E468*(Utgifter!$E$4+Utgifter!$E$5)/12),IF(E468&gt; 0,$S$4,0))</f>
        <v>2030.8537119409855</v>
      </c>
      <c r="I468" s="27">
        <f>IF((I467*(1+Utgifter!$E$5/12)-K467)&gt;0,I467*(1+Utgifter!$E$5/12)-K467,0)</f>
        <v>462714.44792458147</v>
      </c>
      <c r="J468" s="26"/>
      <c r="K468" s="24">
        <f>IF((I468*(Utgifter!$E$4+Utgifter!$E$5)/12)&gt;$S$4,(I468*(Utgifter!$E$4+Utgifter!$E$5)/12),IF(I468&gt; 0,$S$4,0))</f>
        <v>1542.3814930819383</v>
      </c>
    </row>
    <row r="469" spans="1:11" x14ac:dyDescent="0.35">
      <c r="A469" s="47"/>
      <c r="D469" s="28">
        <f t="shared" si="7"/>
        <v>465</v>
      </c>
      <c r="E469" s="27">
        <f>IF((E468*(1+Utgifter!$E$5/12)-G468)&gt;0,E468*(1+Utgifter!$E$5/12)-G468,0)</f>
        <v>608240.68672632519</v>
      </c>
      <c r="F469" s="26"/>
      <c r="G469" s="24">
        <f>IF((E469*(Utgifter!$E$4+Utgifter!$E$5)/12)&gt;$S$4,(E469*(Utgifter!$E$4+Utgifter!$E$5)/12),IF(E469&gt; 0,$S$4,0))</f>
        <v>2027.4689557544173</v>
      </c>
      <c r="I469" s="27">
        <f>IF((I468*(1+Utgifter!$E$5/12)-K468)&gt;0,I468*(1+Utgifter!$E$5/12)-K468,0)</f>
        <v>461943.25717804051</v>
      </c>
      <c r="J469" s="26"/>
      <c r="K469" s="24">
        <f>IF((I469*(Utgifter!$E$4+Utgifter!$E$5)/12)&gt;$S$4,(I469*(Utgifter!$E$4+Utgifter!$E$5)/12),IF(I469&gt; 0,$S$4,0))</f>
        <v>1539.810857260135</v>
      </c>
    </row>
    <row r="470" spans="1:11" x14ac:dyDescent="0.35">
      <c r="A470" s="47"/>
      <c r="D470" s="28">
        <f t="shared" si="7"/>
        <v>466</v>
      </c>
      <c r="E470" s="27">
        <f>IF((E469*(1+Utgifter!$E$5/12)-G469)&gt;0,E469*(1+Utgifter!$E$5/12)-G469,0)</f>
        <v>607226.95224844804</v>
      </c>
      <c r="F470" s="26"/>
      <c r="G470" s="24">
        <f>IF((E470*(Utgifter!$E$4+Utgifter!$E$5)/12)&gt;$S$4,(E470*(Utgifter!$E$4+Utgifter!$E$5)/12),IF(E470&gt; 0,$S$4,0))</f>
        <v>2024.08984082816</v>
      </c>
      <c r="I470" s="27">
        <f>IF((I469*(1+Utgifter!$E$5/12)-K469)&gt;0,I469*(1+Utgifter!$E$5/12)-K469,0)</f>
        <v>461173.35174941045</v>
      </c>
      <c r="J470" s="26"/>
      <c r="K470" s="24">
        <f>IF((I470*(Utgifter!$E$4+Utgifter!$E$5)/12)&gt;$S$4,(I470*(Utgifter!$E$4+Utgifter!$E$5)/12),IF(I470&gt; 0,$S$4,0))</f>
        <v>1537.2445058313681</v>
      </c>
    </row>
    <row r="471" spans="1:11" x14ac:dyDescent="0.35">
      <c r="A471" s="47"/>
      <c r="D471" s="28">
        <f t="shared" si="7"/>
        <v>467</v>
      </c>
      <c r="E471" s="27">
        <f>IF((E470*(1+Utgifter!$E$5/12)-G470)&gt;0,E470*(1+Utgifter!$E$5/12)-G470,0)</f>
        <v>606214.90732803394</v>
      </c>
      <c r="F471" s="26"/>
      <c r="G471" s="24">
        <f>IF((E471*(Utgifter!$E$4+Utgifter!$E$5)/12)&gt;$S$4,(E471*(Utgifter!$E$4+Utgifter!$E$5)/12),IF(E471&gt; 0,$S$4,0))</f>
        <v>2020.7163577601132</v>
      </c>
      <c r="I471" s="27">
        <f>IF((I470*(1+Utgifter!$E$5/12)-K470)&gt;0,I470*(1+Utgifter!$E$5/12)-K470,0)</f>
        <v>460404.72949649475</v>
      </c>
      <c r="J471" s="26"/>
      <c r="K471" s="24">
        <f>IF((I471*(Utgifter!$E$4+Utgifter!$E$5)/12)&gt;$S$4,(I471*(Utgifter!$E$4+Utgifter!$E$5)/12),IF(I471&gt; 0,$S$4,0))</f>
        <v>1534.6824316549826</v>
      </c>
    </row>
    <row r="472" spans="1:11" x14ac:dyDescent="0.35">
      <c r="A472" s="47"/>
      <c r="D472" s="28">
        <f t="shared" si="7"/>
        <v>468</v>
      </c>
      <c r="E472" s="27">
        <f>IF((E471*(1+Utgifter!$E$5/12)-G471)&gt;0,E471*(1+Utgifter!$E$5/12)-G471,0)</f>
        <v>605204.54914915387</v>
      </c>
      <c r="F472" s="26"/>
      <c r="G472" s="24">
        <f>IF((E472*(Utgifter!$E$4+Utgifter!$E$5)/12)&gt;$S$4,(E472*(Utgifter!$E$4+Utgifter!$E$5)/12),IF(E472&gt; 0,$S$4,0))</f>
        <v>2017.3484971638463</v>
      </c>
      <c r="I472" s="27">
        <f>IF((I471*(1+Utgifter!$E$5/12)-K471)&gt;0,I471*(1+Utgifter!$E$5/12)-K471,0)</f>
        <v>459637.38828066725</v>
      </c>
      <c r="J472" s="26"/>
      <c r="K472" s="24">
        <f>IF((I472*(Utgifter!$E$4+Utgifter!$E$5)/12)&gt;$S$4,(I472*(Utgifter!$E$4+Utgifter!$E$5)/12),IF(I472&gt; 0,$S$4,0))</f>
        <v>1532.1246276022241</v>
      </c>
    </row>
    <row r="473" spans="1:11" x14ac:dyDescent="0.35">
      <c r="A473" s="47">
        <v>2057</v>
      </c>
      <c r="D473" s="28">
        <f t="shared" si="7"/>
        <v>469</v>
      </c>
      <c r="E473" s="27">
        <f>IF((E472*(1+Utgifter!$E$5/12)-G472)&gt;0,E472*(1+Utgifter!$E$5/12)-G472,0)</f>
        <v>604195.874900572</v>
      </c>
      <c r="F473" s="26"/>
      <c r="G473" s="24">
        <f>IF((E473*(Utgifter!$E$4+Utgifter!$E$5)/12)&gt;$S$4,(E473*(Utgifter!$E$4+Utgifter!$E$5)/12),IF(E473&gt; 0,$S$4,0))</f>
        <v>2013.9862496685735</v>
      </c>
      <c r="I473" s="27">
        <f>IF((I472*(1+Utgifter!$E$5/12)-K472)&gt;0,I472*(1+Utgifter!$E$5/12)-K472,0)</f>
        <v>458871.32596686616</v>
      </c>
      <c r="J473" s="26"/>
      <c r="K473" s="24">
        <f>IF((I473*(Utgifter!$E$4+Utgifter!$E$5)/12)&gt;$S$4,(I473*(Utgifter!$E$4+Utgifter!$E$5)/12),IF(I473&gt; 0,$S$4,0))</f>
        <v>1529.5710865562205</v>
      </c>
    </row>
    <row r="474" spans="1:11" x14ac:dyDescent="0.35">
      <c r="A474" s="47"/>
      <c r="D474" s="28">
        <f t="shared" si="7"/>
        <v>470</v>
      </c>
      <c r="E474" s="27">
        <f>IF((E473*(1+Utgifter!$E$5/12)-G473)&gt;0,E473*(1+Utgifter!$E$5/12)-G473,0)</f>
        <v>603188.88177573774</v>
      </c>
      <c r="F474" s="26"/>
      <c r="G474" s="24">
        <f>IF((E474*(Utgifter!$E$4+Utgifter!$E$5)/12)&gt;$S$4,(E474*(Utgifter!$E$4+Utgifter!$E$5)/12),IF(E474&gt; 0,$S$4,0))</f>
        <v>2010.6296059191257</v>
      </c>
      <c r="I474" s="27">
        <f>IF((I473*(1+Utgifter!$E$5/12)-K473)&gt;0,I473*(1+Utgifter!$E$5/12)-K473,0)</f>
        <v>458106.54042358807</v>
      </c>
      <c r="J474" s="26"/>
      <c r="K474" s="24">
        <f>IF((I474*(Utgifter!$E$4+Utgifter!$E$5)/12)&gt;$S$4,(I474*(Utgifter!$E$4+Utgifter!$E$5)/12),IF(I474&gt; 0,$S$4,0))</f>
        <v>1527.0218014119603</v>
      </c>
    </row>
    <row r="475" spans="1:11" x14ac:dyDescent="0.35">
      <c r="A475" s="47"/>
      <c r="D475" s="28">
        <f t="shared" si="7"/>
        <v>471</v>
      </c>
      <c r="E475" s="27">
        <f>IF((E474*(1+Utgifter!$E$5/12)-G474)&gt;0,E474*(1+Utgifter!$E$5/12)-G474,0)</f>
        <v>602183.56697277818</v>
      </c>
      <c r="F475" s="26"/>
      <c r="G475" s="24">
        <f>IF((E475*(Utgifter!$E$4+Utgifter!$E$5)/12)&gt;$S$4,(E475*(Utgifter!$E$4+Utgifter!$E$5)/12),IF(E475&gt; 0,$S$4,0))</f>
        <v>2007.2785565759275</v>
      </c>
      <c r="I475" s="27">
        <f>IF((I474*(1+Utgifter!$E$5/12)-K474)&gt;0,I474*(1+Utgifter!$E$5/12)-K474,0)</f>
        <v>457343.02952288208</v>
      </c>
      <c r="J475" s="26"/>
      <c r="K475" s="24">
        <f>IF((I475*(Utgifter!$E$4+Utgifter!$E$5)/12)&gt;$S$4,(I475*(Utgifter!$E$4+Utgifter!$E$5)/12),IF(I475&gt; 0,$S$4,0))</f>
        <v>1524.4767650762735</v>
      </c>
    </row>
    <row r="476" spans="1:11" x14ac:dyDescent="0.35">
      <c r="A476" s="47"/>
      <c r="D476" s="28">
        <f t="shared" si="7"/>
        <v>472</v>
      </c>
      <c r="E476" s="27">
        <f>IF((E475*(1+Utgifter!$E$5/12)-G475)&gt;0,E475*(1+Utgifter!$E$5/12)-G475,0)</f>
        <v>601179.9276944903</v>
      </c>
      <c r="F476" s="26"/>
      <c r="G476" s="24">
        <f>IF((E476*(Utgifter!$E$4+Utgifter!$E$5)/12)&gt;$S$4,(E476*(Utgifter!$E$4+Utgifter!$E$5)/12),IF(E476&gt; 0,$S$4,0))</f>
        <v>2003.9330923149676</v>
      </c>
      <c r="I476" s="27">
        <f>IF((I475*(1+Utgifter!$E$5/12)-K475)&gt;0,I475*(1+Utgifter!$E$5/12)-K475,0)</f>
        <v>456580.79114034394</v>
      </c>
      <c r="J476" s="26"/>
      <c r="K476" s="24">
        <f>IF((I476*(Utgifter!$E$4+Utgifter!$E$5)/12)&gt;$S$4,(I476*(Utgifter!$E$4+Utgifter!$E$5)/12),IF(I476&gt; 0,$S$4,0))</f>
        <v>1521.9359704678134</v>
      </c>
    </row>
    <row r="477" spans="1:11" x14ac:dyDescent="0.35">
      <c r="A477" s="47"/>
      <c r="D477" s="28">
        <f t="shared" si="7"/>
        <v>473</v>
      </c>
      <c r="E477" s="27">
        <f>IF((E476*(1+Utgifter!$E$5/12)-G476)&gt;0,E476*(1+Utgifter!$E$5/12)-G476,0)</f>
        <v>600177.9611483328</v>
      </c>
      <c r="F477" s="26"/>
      <c r="G477" s="24">
        <f>IF((E477*(Utgifter!$E$4+Utgifter!$E$5)/12)&gt;$S$4,(E477*(Utgifter!$E$4+Utgifter!$E$5)/12),IF(E477&gt; 0,$S$4,0))</f>
        <v>2000.5932038277761</v>
      </c>
      <c r="I477" s="27">
        <f>IF((I476*(1+Utgifter!$E$5/12)-K476)&gt;0,I476*(1+Utgifter!$E$5/12)-K476,0)</f>
        <v>455819.82315511006</v>
      </c>
      <c r="J477" s="26"/>
      <c r="K477" s="24">
        <f>IF((I477*(Utgifter!$E$4+Utgifter!$E$5)/12)&gt;$S$4,(I477*(Utgifter!$E$4+Utgifter!$E$5)/12),IF(I477&gt; 0,$S$4,0))</f>
        <v>1519.3994105170334</v>
      </c>
    </row>
    <row r="478" spans="1:11" x14ac:dyDescent="0.35">
      <c r="A478" s="47"/>
      <c r="D478" s="28">
        <f t="shared" si="7"/>
        <v>474</v>
      </c>
      <c r="E478" s="27">
        <f>IF((E477*(1+Utgifter!$E$5/12)-G477)&gt;0,E477*(1+Utgifter!$E$5/12)-G477,0)</f>
        <v>599177.66454641894</v>
      </c>
      <c r="F478" s="26"/>
      <c r="G478" s="24">
        <f>IF((E478*(Utgifter!$E$4+Utgifter!$E$5)/12)&gt;$S$4,(E478*(Utgifter!$E$4+Utgifter!$E$5)/12),IF(E478&gt; 0,$S$4,0))</f>
        <v>1997.2588818213965</v>
      </c>
      <c r="I478" s="27">
        <f>IF((I477*(1+Utgifter!$E$5/12)-K477)&gt;0,I477*(1+Utgifter!$E$5/12)-K477,0)</f>
        <v>455060.12344985158</v>
      </c>
      <c r="J478" s="26"/>
      <c r="K478" s="24">
        <f>IF((I478*(Utgifter!$E$4+Utgifter!$E$5)/12)&gt;$S$4,(I478*(Utgifter!$E$4+Utgifter!$E$5)/12),IF(I478&gt; 0,$S$4,0))</f>
        <v>1516.867078166172</v>
      </c>
    </row>
    <row r="479" spans="1:11" x14ac:dyDescent="0.35">
      <c r="A479" s="47"/>
      <c r="D479" s="28">
        <f t="shared" si="7"/>
        <v>475</v>
      </c>
      <c r="E479" s="27">
        <f>IF((E478*(1+Utgifter!$E$5/12)-G478)&gt;0,E478*(1+Utgifter!$E$5/12)-G478,0)</f>
        <v>598179.03510550829</v>
      </c>
      <c r="F479" s="26"/>
      <c r="G479" s="24">
        <f>IF((E479*(Utgifter!$E$4+Utgifter!$E$5)/12)&gt;$S$4,(E479*(Utgifter!$E$4+Utgifter!$E$5)/12),IF(E479&gt; 0,$S$4,0))</f>
        <v>1993.930117018361</v>
      </c>
      <c r="I479" s="27">
        <f>IF((I478*(1+Utgifter!$E$5/12)-K478)&gt;0,I478*(1+Utgifter!$E$5/12)-K478,0)</f>
        <v>454301.68991076853</v>
      </c>
      <c r="J479" s="26"/>
      <c r="K479" s="24">
        <f>IF((I479*(Utgifter!$E$4+Utgifter!$E$5)/12)&gt;$S$4,(I479*(Utgifter!$E$4+Utgifter!$E$5)/12),IF(I479&gt; 0,$S$4,0))</f>
        <v>1514.3389663692285</v>
      </c>
    </row>
    <row r="480" spans="1:11" x14ac:dyDescent="0.35">
      <c r="A480" s="47"/>
      <c r="D480" s="28">
        <f t="shared" si="7"/>
        <v>476</v>
      </c>
      <c r="E480" s="27">
        <f>IF((E479*(1+Utgifter!$E$5/12)-G479)&gt;0,E479*(1+Utgifter!$E$5/12)-G479,0)</f>
        <v>597182.07004699914</v>
      </c>
      <c r="F480" s="26"/>
      <c r="G480" s="24">
        <f>IF((E480*(Utgifter!$E$4+Utgifter!$E$5)/12)&gt;$S$4,(E480*(Utgifter!$E$4+Utgifter!$E$5)/12),IF(E480&gt; 0,$S$4,0))</f>
        <v>1990.6069001566639</v>
      </c>
      <c r="I480" s="27">
        <f>IF((I479*(1+Utgifter!$E$5/12)-K479)&gt;0,I479*(1+Utgifter!$E$5/12)-K479,0)</f>
        <v>453544.52042758395</v>
      </c>
      <c r="J480" s="26"/>
      <c r="K480" s="24">
        <f>IF((I480*(Utgifter!$E$4+Utgifter!$E$5)/12)&gt;$S$4,(I480*(Utgifter!$E$4+Utgifter!$E$5)/12),IF(I480&gt; 0,$S$4,0))</f>
        <v>1511.8150680919464</v>
      </c>
    </row>
    <row r="481" spans="1:11" x14ac:dyDescent="0.35">
      <c r="A481" s="47"/>
      <c r="D481" s="28">
        <f t="shared" si="7"/>
        <v>477</v>
      </c>
      <c r="E481" s="27">
        <f>IF((E480*(1+Utgifter!$E$5/12)-G480)&gt;0,E480*(1+Utgifter!$E$5/12)-G480,0)</f>
        <v>596186.76659692079</v>
      </c>
      <c r="F481" s="26"/>
      <c r="G481" s="24">
        <f>IF((E481*(Utgifter!$E$4+Utgifter!$E$5)/12)&gt;$S$4,(E481*(Utgifter!$E$4+Utgifter!$E$5)/12),IF(E481&gt; 0,$S$4,0))</f>
        <v>1987.289221989736</v>
      </c>
      <c r="I481" s="27">
        <f>IF((I480*(1+Utgifter!$E$5/12)-K480)&gt;0,I480*(1+Utgifter!$E$5/12)-K480,0)</f>
        <v>452788.61289353797</v>
      </c>
      <c r="J481" s="26"/>
      <c r="K481" s="24">
        <f>IF((I481*(Utgifter!$E$4+Utgifter!$E$5)/12)&gt;$S$4,(I481*(Utgifter!$E$4+Utgifter!$E$5)/12),IF(I481&gt; 0,$S$4,0))</f>
        <v>1509.2953763117932</v>
      </c>
    </row>
    <row r="482" spans="1:11" x14ac:dyDescent="0.35">
      <c r="A482" s="47"/>
      <c r="D482" s="28">
        <f t="shared" si="7"/>
        <v>478</v>
      </c>
      <c r="E482" s="27">
        <f>IF((E481*(1+Utgifter!$E$5/12)-G481)&gt;0,E481*(1+Utgifter!$E$5/12)-G481,0)</f>
        <v>595193.12198592594</v>
      </c>
      <c r="F482" s="26"/>
      <c r="G482" s="24">
        <f>IF((E482*(Utgifter!$E$4+Utgifter!$E$5)/12)&gt;$S$4,(E482*(Utgifter!$E$4+Utgifter!$E$5)/12),IF(E482&gt; 0,$S$4,0))</f>
        <v>1983.9770732864199</v>
      </c>
      <c r="I482" s="27">
        <f>IF((I481*(1+Utgifter!$E$5/12)-K481)&gt;0,I481*(1+Utgifter!$E$5/12)-K481,0)</f>
        <v>452033.96520538209</v>
      </c>
      <c r="J482" s="26"/>
      <c r="K482" s="24">
        <f>IF((I482*(Utgifter!$E$4+Utgifter!$E$5)/12)&gt;$S$4,(I482*(Utgifter!$E$4+Utgifter!$E$5)/12),IF(I482&gt; 0,$S$4,0))</f>
        <v>1506.7798840179403</v>
      </c>
    </row>
    <row r="483" spans="1:11" x14ac:dyDescent="0.35">
      <c r="A483" s="47"/>
      <c r="D483" s="28">
        <f t="shared" si="7"/>
        <v>479</v>
      </c>
      <c r="E483" s="27">
        <f>IF((E482*(1+Utgifter!$E$5/12)-G482)&gt;0,E482*(1+Utgifter!$E$5/12)-G482,0)</f>
        <v>594201.13344928273</v>
      </c>
      <c r="F483" s="26"/>
      <c r="G483" s="24">
        <f>IF((E483*(Utgifter!$E$4+Utgifter!$E$5)/12)&gt;$S$4,(E483*(Utgifter!$E$4+Utgifter!$E$5)/12),IF(E483&gt; 0,$S$4,0))</f>
        <v>1980.6704448309426</v>
      </c>
      <c r="I483" s="27">
        <f>IF((I482*(1+Utgifter!$E$5/12)-K482)&gt;0,I482*(1+Utgifter!$E$5/12)-K482,0)</f>
        <v>451280.57526337315</v>
      </c>
      <c r="J483" s="26"/>
      <c r="K483" s="24">
        <f>IF((I483*(Utgifter!$E$4+Utgifter!$E$5)/12)&gt;$S$4,(I483*(Utgifter!$E$4+Utgifter!$E$5)/12),IF(I483&gt; 0,$S$4,0))</f>
        <v>1504.2685842112439</v>
      </c>
    </row>
    <row r="484" spans="1:11" x14ac:dyDescent="0.35">
      <c r="A484" s="47"/>
      <c r="D484" s="28">
        <f t="shared" si="7"/>
        <v>480</v>
      </c>
      <c r="E484" s="27">
        <f>IF((E483*(1+Utgifter!$E$5/12)-G483)&gt;0,E483*(1+Utgifter!$E$5/12)-G483,0)</f>
        <v>593210.79822686734</v>
      </c>
      <c r="F484" s="26"/>
      <c r="G484" s="24">
        <f>IF((E484*(Utgifter!$E$4+Utgifter!$E$5)/12)&gt;$S$4,(E484*(Utgifter!$E$4+Utgifter!$E$5)/12),IF(E484&gt; 0,$S$4,0))</f>
        <v>1977.369327422891</v>
      </c>
      <c r="I484" s="27">
        <f>IF((I483*(1+Utgifter!$E$5/12)-K483)&gt;0,I483*(1+Utgifter!$E$5/12)-K483,0)</f>
        <v>450528.44097126753</v>
      </c>
      <c r="J484" s="26"/>
      <c r="K484" s="24">
        <f>IF((I484*(Utgifter!$E$4+Utgifter!$E$5)/12)&gt;$S$4,(I484*(Utgifter!$E$4+Utgifter!$E$5)/12),IF(I484&gt; 0,$S$4,0))</f>
        <v>1501.7614699042251</v>
      </c>
    </row>
    <row r="485" spans="1:11" x14ac:dyDescent="0.35">
      <c r="A485" s="47">
        <v>2058</v>
      </c>
      <c r="D485" s="28">
        <f t="shared" si="7"/>
        <v>481</v>
      </c>
      <c r="E485" s="27">
        <f>IF((E484*(1+Utgifter!$E$5/12)-G484)&gt;0,E484*(1+Utgifter!$E$5/12)-G484,0)</f>
        <v>592222.11356315587</v>
      </c>
      <c r="F485" s="26"/>
      <c r="G485" s="24">
        <f>IF((E485*(Utgifter!$E$4+Utgifter!$E$5)/12)&gt;$S$4,(E485*(Utgifter!$E$4+Utgifter!$E$5)/12),IF(E485&gt; 0,$S$4,0))</f>
        <v>1974.0737118771865</v>
      </c>
      <c r="I485" s="27">
        <f>IF((I484*(1+Utgifter!$E$5/12)-K484)&gt;0,I484*(1+Utgifter!$E$5/12)-K484,0)</f>
        <v>449777.56023631542</v>
      </c>
      <c r="J485" s="26"/>
      <c r="K485" s="24">
        <f>IF((I485*(Utgifter!$E$4+Utgifter!$E$5)/12)&gt;$S$4,(I485*(Utgifter!$E$4+Utgifter!$E$5)/12),IF(I485&gt; 0,$S$4,0))</f>
        <v>1499.2585341210515</v>
      </c>
    </row>
    <row r="486" spans="1:11" x14ac:dyDescent="0.35">
      <c r="A486" s="47"/>
      <c r="D486" s="28">
        <f t="shared" si="7"/>
        <v>482</v>
      </c>
      <c r="E486" s="27">
        <f>IF((E485*(1+Utgifter!$E$5/12)-G485)&gt;0,E485*(1+Utgifter!$E$5/12)-G485,0)</f>
        <v>591235.07670721726</v>
      </c>
      <c r="F486" s="26"/>
      <c r="G486" s="24">
        <f>IF((E486*(Utgifter!$E$4+Utgifter!$E$5)/12)&gt;$S$4,(E486*(Utgifter!$E$4+Utgifter!$E$5)/12),IF(E486&gt; 0,$S$4,0))</f>
        <v>1970.7835890240576</v>
      </c>
      <c r="I486" s="27">
        <f>IF((I485*(1+Utgifter!$E$5/12)-K485)&gt;0,I485*(1+Utgifter!$E$5/12)-K485,0)</f>
        <v>449027.93096925493</v>
      </c>
      <c r="J486" s="26"/>
      <c r="K486" s="24">
        <f>IF((I486*(Utgifter!$E$4+Utgifter!$E$5)/12)&gt;$S$4,(I486*(Utgifter!$E$4+Utgifter!$E$5)/12),IF(I486&gt; 0,$S$4,0))</f>
        <v>1496.7597698975167</v>
      </c>
    </row>
    <row r="487" spans="1:11" x14ac:dyDescent="0.35">
      <c r="A487" s="47"/>
      <c r="D487" s="28">
        <f t="shared" si="7"/>
        <v>483</v>
      </c>
      <c r="E487" s="27">
        <f>IF((E486*(1+Utgifter!$E$5/12)-G486)&gt;0,E486*(1+Utgifter!$E$5/12)-G486,0)</f>
        <v>590249.68491270521</v>
      </c>
      <c r="F487" s="26"/>
      <c r="G487" s="24">
        <f>IF((E487*(Utgifter!$E$4+Utgifter!$E$5)/12)&gt;$S$4,(E487*(Utgifter!$E$4+Utgifter!$E$5)/12),IF(E487&gt; 0,$S$4,0))</f>
        <v>1967.4989497090173</v>
      </c>
      <c r="I487" s="27">
        <f>IF((I486*(1+Utgifter!$E$5/12)-K486)&gt;0,I486*(1+Utgifter!$E$5/12)-K486,0)</f>
        <v>448279.55108430621</v>
      </c>
      <c r="J487" s="26"/>
      <c r="K487" s="24">
        <f>IF((I487*(Utgifter!$E$4+Utgifter!$E$5)/12)&gt;$S$4,(I487*(Utgifter!$E$4+Utgifter!$E$5)/12),IF(I487&gt; 0,$S$4,0))</f>
        <v>1494.2651702810208</v>
      </c>
    </row>
    <row r="488" spans="1:11" x14ac:dyDescent="0.35">
      <c r="A488" s="47"/>
      <c r="D488" s="28">
        <f t="shared" si="7"/>
        <v>484</v>
      </c>
      <c r="E488" s="27">
        <f>IF((E487*(1+Utgifter!$E$5/12)-G487)&gt;0,E487*(1+Utgifter!$E$5/12)-G487,0)</f>
        <v>589265.93543785077</v>
      </c>
      <c r="F488" s="26"/>
      <c r="G488" s="24">
        <f>IF((E488*(Utgifter!$E$4+Utgifter!$E$5)/12)&gt;$S$4,(E488*(Utgifter!$E$4+Utgifter!$E$5)/12),IF(E488&gt; 0,$S$4,0))</f>
        <v>1964.2197847928358</v>
      </c>
      <c r="I488" s="27">
        <f>IF((I487*(1+Utgifter!$E$5/12)-K487)&gt;0,I487*(1+Utgifter!$E$5/12)-K487,0)</f>
        <v>447532.41849916574</v>
      </c>
      <c r="J488" s="26"/>
      <c r="K488" s="24">
        <f>IF((I488*(Utgifter!$E$4+Utgifter!$E$5)/12)&gt;$S$4,(I488*(Utgifter!$E$4+Utgifter!$E$5)/12),IF(I488&gt; 0,$S$4,0))</f>
        <v>1491.7747283305525</v>
      </c>
    </row>
    <row r="489" spans="1:11" x14ac:dyDescent="0.35">
      <c r="A489" s="47"/>
      <c r="D489" s="28">
        <f t="shared" si="7"/>
        <v>485</v>
      </c>
      <c r="E489" s="27">
        <f>IF((E488*(1+Utgifter!$E$5/12)-G488)&gt;0,E488*(1+Utgifter!$E$5/12)-G488,0)</f>
        <v>588283.8255454544</v>
      </c>
      <c r="F489" s="26"/>
      <c r="G489" s="24">
        <f>IF((E489*(Utgifter!$E$4+Utgifter!$E$5)/12)&gt;$S$4,(E489*(Utgifter!$E$4+Utgifter!$E$5)/12),IF(E489&gt; 0,$S$4,0))</f>
        <v>1960.9460851515148</v>
      </c>
      <c r="I489" s="27">
        <f>IF((I488*(1+Utgifter!$E$5/12)-K488)&gt;0,I488*(1+Utgifter!$E$5/12)-K488,0)</f>
        <v>446786.53113500046</v>
      </c>
      <c r="J489" s="26"/>
      <c r="K489" s="24">
        <f>IF((I489*(Utgifter!$E$4+Utgifter!$E$5)/12)&gt;$S$4,(I489*(Utgifter!$E$4+Utgifter!$E$5)/12),IF(I489&gt; 0,$S$4,0))</f>
        <v>1489.2884371166683</v>
      </c>
    </row>
    <row r="490" spans="1:11" x14ac:dyDescent="0.35">
      <c r="A490" s="47"/>
      <c r="D490" s="28">
        <f t="shared" si="7"/>
        <v>486</v>
      </c>
      <c r="E490" s="27">
        <f>IF((E489*(1+Utgifter!$E$5/12)-G489)&gt;0,E489*(1+Utgifter!$E$5/12)-G489,0)</f>
        <v>587303.35250287864</v>
      </c>
      <c r="F490" s="26"/>
      <c r="G490" s="24">
        <f>IF((E490*(Utgifter!$E$4+Utgifter!$E$5)/12)&gt;$S$4,(E490*(Utgifter!$E$4+Utgifter!$E$5)/12),IF(E490&gt; 0,$S$4,0))</f>
        <v>1957.677841676262</v>
      </c>
      <c r="I490" s="27">
        <f>IF((I489*(1+Utgifter!$E$5/12)-K489)&gt;0,I489*(1+Utgifter!$E$5/12)-K489,0)</f>
        <v>446041.88691644213</v>
      </c>
      <c r="J490" s="26"/>
      <c r="K490" s="24">
        <f>IF((I490*(Utgifter!$E$4+Utgifter!$E$5)/12)&gt;$S$4,(I490*(Utgifter!$E$4+Utgifter!$E$5)/12),IF(I490&gt; 0,$S$4,0))</f>
        <v>1486.8062897214738</v>
      </c>
    </row>
    <row r="491" spans="1:11" x14ac:dyDescent="0.35">
      <c r="A491" s="47"/>
      <c r="D491" s="28">
        <f t="shared" si="7"/>
        <v>487</v>
      </c>
      <c r="E491" s="27">
        <f>IF((E490*(1+Utgifter!$E$5/12)-G490)&gt;0,E490*(1+Utgifter!$E$5/12)-G490,0)</f>
        <v>586324.51358204056</v>
      </c>
      <c r="F491" s="26"/>
      <c r="G491" s="24">
        <f>IF((E491*(Utgifter!$E$4+Utgifter!$E$5)/12)&gt;$S$4,(E491*(Utgifter!$E$4+Utgifter!$E$5)/12),IF(E491&gt; 0,$S$4,0))</f>
        <v>1954.4150452734684</v>
      </c>
      <c r="I491" s="27">
        <f>IF((I490*(1+Utgifter!$E$5/12)-K490)&gt;0,I490*(1+Utgifter!$E$5/12)-K490,0)</f>
        <v>445298.48377158144</v>
      </c>
      <c r="J491" s="26"/>
      <c r="K491" s="24">
        <f>IF((I491*(Utgifter!$E$4+Utgifter!$E$5)/12)&gt;$S$4,(I491*(Utgifter!$E$4+Utgifter!$E$5)/12),IF(I491&gt; 0,$S$4,0))</f>
        <v>1484.3282792386046</v>
      </c>
    </row>
    <row r="492" spans="1:11" x14ac:dyDescent="0.35">
      <c r="A492" s="47"/>
      <c r="D492" s="28">
        <f t="shared" si="7"/>
        <v>488</v>
      </c>
      <c r="E492" s="27">
        <f>IF((E491*(1+Utgifter!$E$5/12)-G491)&gt;0,E491*(1+Utgifter!$E$5/12)-G491,0)</f>
        <v>585347.30605940381</v>
      </c>
      <c r="F492" s="26"/>
      <c r="G492" s="24">
        <f>IF((E492*(Utgifter!$E$4+Utgifter!$E$5)/12)&gt;$S$4,(E492*(Utgifter!$E$4+Utgifter!$E$5)/12),IF(E492&gt; 0,$S$4,0))</f>
        <v>1951.1576868646796</v>
      </c>
      <c r="I492" s="27">
        <f>IF((I491*(1+Utgifter!$E$5/12)-K491)&gt;0,I491*(1+Utgifter!$E$5/12)-K491,0)</f>
        <v>444556.31963196216</v>
      </c>
      <c r="J492" s="26"/>
      <c r="K492" s="24">
        <f>IF((I492*(Utgifter!$E$4+Utgifter!$E$5)/12)&gt;$S$4,(I492*(Utgifter!$E$4+Utgifter!$E$5)/12),IF(I492&gt; 0,$S$4,0))</f>
        <v>1481.8543987732073</v>
      </c>
    </row>
    <row r="493" spans="1:11" x14ac:dyDescent="0.35">
      <c r="A493" s="47"/>
      <c r="D493" s="28">
        <f t="shared" si="7"/>
        <v>489</v>
      </c>
      <c r="E493" s="27">
        <f>IF((E492*(1+Utgifter!$E$5/12)-G492)&gt;0,E492*(1+Utgifter!$E$5/12)-G492,0)</f>
        <v>584371.72721597145</v>
      </c>
      <c r="F493" s="26"/>
      <c r="G493" s="24">
        <f>IF((E493*(Utgifter!$E$4+Utgifter!$E$5)/12)&gt;$S$4,(E493*(Utgifter!$E$4+Utgifter!$E$5)/12),IF(E493&gt; 0,$S$4,0))</f>
        <v>1947.9057573865714</v>
      </c>
      <c r="I493" s="27">
        <f>IF((I492*(1+Utgifter!$E$5/12)-K492)&gt;0,I492*(1+Utgifter!$E$5/12)-K492,0)</f>
        <v>443815.39243257558</v>
      </c>
      <c r="J493" s="26"/>
      <c r="K493" s="24">
        <f>IF((I493*(Utgifter!$E$4+Utgifter!$E$5)/12)&gt;$S$4,(I493*(Utgifter!$E$4+Utgifter!$E$5)/12),IF(I493&gt; 0,$S$4,0))</f>
        <v>1479.3846414419186</v>
      </c>
    </row>
    <row r="494" spans="1:11" x14ac:dyDescent="0.35">
      <c r="A494" s="47"/>
      <c r="D494" s="28">
        <f t="shared" si="7"/>
        <v>490</v>
      </c>
      <c r="E494" s="27">
        <f>IF((E493*(1+Utgifter!$E$5/12)-G493)&gt;0,E493*(1+Utgifter!$E$5/12)-G493,0)</f>
        <v>583397.77433727821</v>
      </c>
      <c r="F494" s="26"/>
      <c r="G494" s="24">
        <f>IF((E494*(Utgifter!$E$4+Utgifter!$E$5)/12)&gt;$S$4,(E494*(Utgifter!$E$4+Utgifter!$E$5)/12),IF(E494&gt; 0,$S$4,0))</f>
        <v>1944.6592477909273</v>
      </c>
      <c r="I494" s="27">
        <f>IF((I493*(1+Utgifter!$E$5/12)-K493)&gt;0,I493*(1+Utgifter!$E$5/12)-K493,0)</f>
        <v>443075.70011185465</v>
      </c>
      <c r="J494" s="26"/>
      <c r="K494" s="24">
        <f>IF((I494*(Utgifter!$E$4+Utgifter!$E$5)/12)&gt;$S$4,(I494*(Utgifter!$E$4+Utgifter!$E$5)/12),IF(I494&gt; 0,$S$4,0))</f>
        <v>1476.9190003728488</v>
      </c>
    </row>
    <row r="495" spans="1:11" x14ac:dyDescent="0.35">
      <c r="A495" s="47"/>
      <c r="D495" s="28">
        <f t="shared" si="7"/>
        <v>491</v>
      </c>
      <c r="E495" s="27">
        <f>IF((E494*(1+Utgifter!$E$5/12)-G494)&gt;0,E494*(1+Utgifter!$E$5/12)-G494,0)</f>
        <v>582425.44471338275</v>
      </c>
      <c r="F495" s="26"/>
      <c r="G495" s="24">
        <f>IF((E495*(Utgifter!$E$4+Utgifter!$E$5)/12)&gt;$S$4,(E495*(Utgifter!$E$4+Utgifter!$E$5)/12),IF(E495&gt; 0,$S$4,0))</f>
        <v>1941.4181490446092</v>
      </c>
      <c r="I495" s="27">
        <f>IF((I494*(1+Utgifter!$E$5/12)-K494)&gt;0,I494*(1+Utgifter!$E$5/12)-K494,0)</f>
        <v>442337.24061166821</v>
      </c>
      <c r="J495" s="26"/>
      <c r="K495" s="24">
        <f>IF((I495*(Utgifter!$E$4+Utgifter!$E$5)/12)&gt;$S$4,(I495*(Utgifter!$E$4+Utgifter!$E$5)/12),IF(I495&gt; 0,$S$4,0))</f>
        <v>1474.4574687055608</v>
      </c>
    </row>
    <row r="496" spans="1:11" x14ac:dyDescent="0.35">
      <c r="A496" s="47"/>
      <c r="D496" s="28">
        <f t="shared" si="7"/>
        <v>492</v>
      </c>
      <c r="E496" s="27">
        <f>IF((E495*(1+Utgifter!$E$5/12)-G495)&gt;0,E495*(1+Utgifter!$E$5/12)-G495,0)</f>
        <v>581454.7356388605</v>
      </c>
      <c r="F496" s="26"/>
      <c r="G496" s="24">
        <f>IF((E496*(Utgifter!$E$4+Utgifter!$E$5)/12)&gt;$S$4,(E496*(Utgifter!$E$4+Utgifter!$E$5)/12),IF(E496&gt; 0,$S$4,0))</f>
        <v>1938.182452129535</v>
      </c>
      <c r="I496" s="27">
        <f>IF((I495*(1+Utgifter!$E$5/12)-K495)&gt;0,I495*(1+Utgifter!$E$5/12)-K495,0)</f>
        <v>441600.01187731547</v>
      </c>
      <c r="J496" s="26"/>
      <c r="K496" s="24">
        <f>IF((I496*(Utgifter!$E$4+Utgifter!$E$5)/12)&gt;$S$4,(I496*(Utgifter!$E$4+Utgifter!$E$5)/12),IF(I496&gt; 0,$S$4,0))</f>
        <v>1472.0000395910517</v>
      </c>
    </row>
    <row r="497" spans="1:11" x14ac:dyDescent="0.35">
      <c r="A497" s="47">
        <v>2059</v>
      </c>
      <c r="D497" s="28">
        <f t="shared" si="7"/>
        <v>493</v>
      </c>
      <c r="E497" s="27">
        <f>IF((E496*(1+Utgifter!$E$5/12)-G496)&gt;0,E496*(1+Utgifter!$E$5/12)-G496,0)</f>
        <v>580485.64441279578</v>
      </c>
      <c r="F497" s="26"/>
      <c r="G497" s="24">
        <f>IF((E497*(Utgifter!$E$4+Utgifter!$E$5)/12)&gt;$S$4,(E497*(Utgifter!$E$4+Utgifter!$E$5)/12),IF(E497&gt; 0,$S$4,0))</f>
        <v>1934.9521480426527</v>
      </c>
      <c r="I497" s="27">
        <f>IF((I496*(1+Utgifter!$E$5/12)-K496)&gt;0,I496*(1+Utgifter!$E$5/12)-K496,0)</f>
        <v>440864.01185751997</v>
      </c>
      <c r="J497" s="26"/>
      <c r="K497" s="24">
        <f>IF((I497*(Utgifter!$E$4+Utgifter!$E$5)/12)&gt;$S$4,(I497*(Utgifter!$E$4+Utgifter!$E$5)/12),IF(I497&gt; 0,$S$4,0))</f>
        <v>1469.5467061917334</v>
      </c>
    </row>
    <row r="498" spans="1:11" x14ac:dyDescent="0.35">
      <c r="A498" s="47"/>
      <c r="D498" s="28">
        <f t="shared" si="7"/>
        <v>494</v>
      </c>
      <c r="E498" s="27">
        <f>IF((E497*(1+Utgifter!$E$5/12)-G497)&gt;0,E497*(1+Utgifter!$E$5/12)-G497,0)</f>
        <v>579518.16833877447</v>
      </c>
      <c r="F498" s="26"/>
      <c r="G498" s="24">
        <f>IF((E498*(Utgifter!$E$4+Utgifter!$E$5)/12)&gt;$S$4,(E498*(Utgifter!$E$4+Utgifter!$E$5)/12),IF(E498&gt; 0,$S$4,0))</f>
        <v>1931.7272277959148</v>
      </c>
      <c r="I498" s="27">
        <f>IF((I497*(1+Utgifter!$E$5/12)-K497)&gt;0,I497*(1+Utgifter!$E$5/12)-K497,0)</f>
        <v>440129.23850442411</v>
      </c>
      <c r="J498" s="26"/>
      <c r="K498" s="24">
        <f>IF((I498*(Utgifter!$E$4+Utgifter!$E$5)/12)&gt;$S$4,(I498*(Utgifter!$E$4+Utgifter!$E$5)/12),IF(I498&gt; 0,$S$4,0))</f>
        <v>1467.0974616814137</v>
      </c>
    </row>
    <row r="499" spans="1:11" x14ac:dyDescent="0.35">
      <c r="A499" s="47"/>
      <c r="D499" s="28">
        <f t="shared" si="7"/>
        <v>495</v>
      </c>
      <c r="E499" s="27">
        <f>IF((E498*(1+Utgifter!$E$5/12)-G498)&gt;0,E498*(1+Utgifter!$E$5/12)-G498,0)</f>
        <v>578552.30472487654</v>
      </c>
      <c r="F499" s="26"/>
      <c r="G499" s="24">
        <f>IF((E499*(Utgifter!$E$4+Utgifter!$E$5)/12)&gt;$S$4,(E499*(Utgifter!$E$4+Utgifter!$E$5)/12),IF(E499&gt; 0,$S$4,0))</f>
        <v>1928.5076824162552</v>
      </c>
      <c r="I499" s="27">
        <f>IF((I498*(1+Utgifter!$E$5/12)-K498)&gt;0,I498*(1+Utgifter!$E$5/12)-K498,0)</f>
        <v>439395.68977358344</v>
      </c>
      <c r="J499" s="26"/>
      <c r="K499" s="24">
        <f>IF((I499*(Utgifter!$E$4+Utgifter!$E$5)/12)&gt;$S$4,(I499*(Utgifter!$E$4+Utgifter!$E$5)/12),IF(I499&gt; 0,$S$4,0))</f>
        <v>1464.6522992452783</v>
      </c>
    </row>
    <row r="500" spans="1:11" x14ac:dyDescent="0.35">
      <c r="A500" s="47"/>
      <c r="D500" s="28">
        <f t="shared" si="7"/>
        <v>496</v>
      </c>
      <c r="E500" s="27">
        <f>IF((E499*(1+Utgifter!$E$5/12)-G499)&gt;0,E499*(1+Utgifter!$E$5/12)-G499,0)</f>
        <v>577588.05088366847</v>
      </c>
      <c r="F500" s="26"/>
      <c r="G500" s="24">
        <f>IF((E500*(Utgifter!$E$4+Utgifter!$E$5)/12)&gt;$S$4,(E500*(Utgifter!$E$4+Utgifter!$E$5)/12),IF(E500&gt; 0,$S$4,0))</f>
        <v>1925.2935029455618</v>
      </c>
      <c r="I500" s="27">
        <f>IF((I499*(1+Utgifter!$E$5/12)-K499)&gt;0,I499*(1+Utgifter!$E$5/12)-K499,0)</f>
        <v>438663.36362396082</v>
      </c>
      <c r="J500" s="26"/>
      <c r="K500" s="24">
        <f>IF((I500*(Utgifter!$E$4+Utgifter!$E$5)/12)&gt;$S$4,(I500*(Utgifter!$E$4+Utgifter!$E$5)/12),IF(I500&gt; 0,$S$4,0))</f>
        <v>1462.2112120798695</v>
      </c>
    </row>
    <row r="501" spans="1:11" x14ac:dyDescent="0.35">
      <c r="A501" s="47"/>
      <c r="D501" s="28">
        <f t="shared" si="7"/>
        <v>497</v>
      </c>
      <c r="E501" s="27">
        <f>IF((E500*(1+Utgifter!$E$5/12)-G500)&gt;0,E500*(1+Utgifter!$E$5/12)-G500,0)</f>
        <v>576625.40413219575</v>
      </c>
      <c r="F501" s="26"/>
      <c r="G501" s="24">
        <f>IF((E501*(Utgifter!$E$4+Utgifter!$E$5)/12)&gt;$S$4,(E501*(Utgifter!$E$4+Utgifter!$E$5)/12),IF(E501&gt; 0,$S$4,0))</f>
        <v>1922.0846804406526</v>
      </c>
      <c r="I501" s="27">
        <f>IF((I500*(1+Utgifter!$E$5/12)-K500)&gt;0,I500*(1+Utgifter!$E$5/12)-K500,0)</f>
        <v>437932.25801792089</v>
      </c>
      <c r="J501" s="26"/>
      <c r="K501" s="24">
        <f>IF((I501*(Utgifter!$E$4+Utgifter!$E$5)/12)&gt;$S$4,(I501*(Utgifter!$E$4+Utgifter!$E$5)/12),IF(I501&gt; 0,$S$4,0))</f>
        <v>1459.7741933930695</v>
      </c>
    </row>
    <row r="502" spans="1:11" x14ac:dyDescent="0.35">
      <c r="A502" s="47"/>
      <c r="D502" s="28">
        <f t="shared" si="7"/>
        <v>498</v>
      </c>
      <c r="E502" s="27">
        <f>IF((E501*(1+Utgifter!$E$5/12)-G501)&gt;0,E501*(1+Utgifter!$E$5/12)-G501,0)</f>
        <v>575664.36179197545</v>
      </c>
      <c r="F502" s="26"/>
      <c r="G502" s="24">
        <f>IF((E502*(Utgifter!$E$4+Utgifter!$E$5)/12)&gt;$S$4,(E502*(Utgifter!$E$4+Utgifter!$E$5)/12),IF(E502&gt; 0,$S$4,0))</f>
        <v>1918.8812059732516</v>
      </c>
      <c r="I502" s="27">
        <f>IF((I501*(1+Utgifter!$E$5/12)-K501)&gt;0,I501*(1+Utgifter!$E$5/12)-K501,0)</f>
        <v>437202.37092122436</v>
      </c>
      <c r="J502" s="26"/>
      <c r="K502" s="24">
        <f>IF((I502*(Utgifter!$E$4+Utgifter!$E$5)/12)&gt;$S$4,(I502*(Utgifter!$E$4+Utgifter!$E$5)/12),IF(I502&gt; 0,$S$4,0))</f>
        <v>1457.3412364040812</v>
      </c>
    </row>
    <row r="503" spans="1:11" x14ac:dyDescent="0.35">
      <c r="A503" s="47"/>
      <c r="D503" s="28">
        <f t="shared" si="7"/>
        <v>499</v>
      </c>
      <c r="E503" s="27">
        <f>IF((E502*(1+Utgifter!$E$5/12)-G502)&gt;0,E502*(1+Utgifter!$E$5/12)-G502,0)</f>
        <v>574704.92118898884</v>
      </c>
      <c r="F503" s="26"/>
      <c r="G503" s="24">
        <f>IF((E503*(Utgifter!$E$4+Utgifter!$E$5)/12)&gt;$S$4,(E503*(Utgifter!$E$4+Utgifter!$E$5)/12),IF(E503&gt; 0,$S$4,0))</f>
        <v>1915.6830706299627</v>
      </c>
      <c r="I503" s="27">
        <f>IF((I502*(1+Utgifter!$E$5/12)-K502)&gt;0,I502*(1+Utgifter!$E$5/12)-K502,0)</f>
        <v>436473.70030302234</v>
      </c>
      <c r="J503" s="26"/>
      <c r="K503" s="24">
        <f>IF((I503*(Utgifter!$E$4+Utgifter!$E$5)/12)&gt;$S$4,(I503*(Utgifter!$E$4+Utgifter!$E$5)/12),IF(I503&gt; 0,$S$4,0))</f>
        <v>1454.9123343434078</v>
      </c>
    </row>
    <row r="504" spans="1:11" x14ac:dyDescent="0.35">
      <c r="A504" s="47"/>
      <c r="D504" s="28">
        <f t="shared" si="7"/>
        <v>500</v>
      </c>
      <c r="E504" s="27">
        <f>IF((E503*(1+Utgifter!$E$5/12)-G503)&gt;0,E503*(1+Utgifter!$E$5/12)-G503,0)</f>
        <v>573747.07965367392</v>
      </c>
      <c r="F504" s="26"/>
      <c r="G504" s="24">
        <f>IF((E504*(Utgifter!$E$4+Utgifter!$E$5)/12)&gt;$S$4,(E504*(Utgifter!$E$4+Utgifter!$E$5)/12),IF(E504&gt; 0,$S$4,0))</f>
        <v>1912.4902655122467</v>
      </c>
      <c r="I504" s="27">
        <f>IF((I503*(1+Utgifter!$E$5/12)-K503)&gt;0,I503*(1+Utgifter!$E$5/12)-K503,0)</f>
        <v>435746.24413585063</v>
      </c>
      <c r="J504" s="26"/>
      <c r="K504" s="24">
        <f>IF((I504*(Utgifter!$E$4+Utgifter!$E$5)/12)&gt;$S$4,(I504*(Utgifter!$E$4+Utgifter!$E$5)/12),IF(I504&gt; 0,$S$4,0))</f>
        <v>1452.4874804528354</v>
      </c>
    </row>
    <row r="505" spans="1:11" x14ac:dyDescent="0.35">
      <c r="A505" s="47"/>
      <c r="D505" s="28">
        <f t="shared" si="7"/>
        <v>501</v>
      </c>
      <c r="E505" s="27">
        <f>IF((E504*(1+Utgifter!$E$5/12)-G504)&gt;0,E504*(1+Utgifter!$E$5/12)-G504,0)</f>
        <v>572790.83452091785</v>
      </c>
      <c r="F505" s="26"/>
      <c r="G505" s="24">
        <f>IF((E505*(Utgifter!$E$4+Utgifter!$E$5)/12)&gt;$S$4,(E505*(Utgifter!$E$4+Utgifter!$E$5)/12),IF(E505&gt; 0,$S$4,0))</f>
        <v>1909.3027817363929</v>
      </c>
      <c r="I505" s="27">
        <f>IF((I504*(1+Utgifter!$E$5/12)-K504)&gt;0,I504*(1+Utgifter!$E$5/12)-K504,0)</f>
        <v>435020.00039562426</v>
      </c>
      <c r="J505" s="26"/>
      <c r="K505" s="24">
        <f>IF((I505*(Utgifter!$E$4+Utgifter!$E$5)/12)&gt;$S$4,(I505*(Utgifter!$E$4+Utgifter!$E$5)/12),IF(I505&gt; 0,$S$4,0))</f>
        <v>1450.0666679854141</v>
      </c>
    </row>
    <row r="506" spans="1:11" x14ac:dyDescent="0.35">
      <c r="A506" s="47"/>
      <c r="D506" s="28">
        <f t="shared" si="7"/>
        <v>502</v>
      </c>
      <c r="E506" s="27">
        <f>IF((E505*(1+Utgifter!$E$5/12)-G505)&gt;0,E505*(1+Utgifter!$E$5/12)-G505,0)</f>
        <v>571836.18313004973</v>
      </c>
      <c r="F506" s="26"/>
      <c r="G506" s="24">
        <f>IF((E506*(Utgifter!$E$4+Utgifter!$E$5)/12)&gt;$S$4,(E506*(Utgifter!$E$4+Utgifter!$E$5)/12),IF(E506&gt; 0,$S$4,0))</f>
        <v>1906.120610433499</v>
      </c>
      <c r="I506" s="27">
        <f>IF((I505*(1+Utgifter!$E$5/12)-K505)&gt;0,I505*(1+Utgifter!$E$5/12)-K505,0)</f>
        <v>434294.96706163156</v>
      </c>
      <c r="J506" s="26"/>
      <c r="K506" s="24">
        <f>IF((I506*(Utgifter!$E$4+Utgifter!$E$5)/12)&gt;$S$4,(I506*(Utgifter!$E$4+Utgifter!$E$5)/12),IF(I506&gt; 0,$S$4,0))</f>
        <v>1447.6498902054384</v>
      </c>
    </row>
    <row r="507" spans="1:11" x14ac:dyDescent="0.35">
      <c r="A507" s="47"/>
      <c r="D507" s="28">
        <f t="shared" si="7"/>
        <v>503</v>
      </c>
      <c r="E507" s="27">
        <f>IF((E506*(1+Utgifter!$E$5/12)-G506)&gt;0,E506*(1+Utgifter!$E$5/12)-G506,0)</f>
        <v>570883.12282483303</v>
      </c>
      <c r="F507" s="26"/>
      <c r="G507" s="24">
        <f>IF((E507*(Utgifter!$E$4+Utgifter!$E$5)/12)&gt;$S$4,(E507*(Utgifter!$E$4+Utgifter!$E$5)/12),IF(E507&gt; 0,$S$4,0))</f>
        <v>1902.9437427494433</v>
      </c>
      <c r="I507" s="27">
        <f>IF((I506*(1+Utgifter!$E$5/12)-K506)&gt;0,I506*(1+Utgifter!$E$5/12)-K506,0)</f>
        <v>433571.14211652888</v>
      </c>
      <c r="J507" s="26"/>
      <c r="K507" s="24">
        <f>IF((I507*(Utgifter!$E$4+Utgifter!$E$5)/12)&gt;$S$4,(I507*(Utgifter!$E$4+Utgifter!$E$5)/12),IF(I507&gt; 0,$S$4,0))</f>
        <v>1445.2371403884297</v>
      </c>
    </row>
    <row r="508" spans="1:11" x14ac:dyDescent="0.35">
      <c r="A508" s="47"/>
      <c r="D508" s="28">
        <f t="shared" si="7"/>
        <v>504</v>
      </c>
      <c r="E508" s="27">
        <f>IF((E507*(1+Utgifter!$E$5/12)-G507)&gt;0,E507*(1+Utgifter!$E$5/12)-G507,0)</f>
        <v>569931.65095345839</v>
      </c>
      <c r="F508" s="26"/>
      <c r="G508" s="24">
        <f>IF((E508*(Utgifter!$E$4+Utgifter!$E$5)/12)&gt;$S$4,(E508*(Utgifter!$E$4+Utgifter!$E$5)/12),IF(E508&gt; 0,$S$4,0))</f>
        <v>1899.7721698448613</v>
      </c>
      <c r="I508" s="27">
        <f>IF((I507*(1+Utgifter!$E$5/12)-K507)&gt;0,I507*(1+Utgifter!$E$5/12)-K507,0)</f>
        <v>432848.52354633471</v>
      </c>
      <c r="J508" s="26"/>
      <c r="K508" s="24">
        <f>IF((I508*(Utgifter!$E$4+Utgifter!$E$5)/12)&gt;$S$4,(I508*(Utgifter!$E$4+Utgifter!$E$5)/12),IF(I508&gt; 0,$S$4,0))</f>
        <v>1442.8284118211157</v>
      </c>
    </row>
    <row r="509" spans="1:11" x14ac:dyDescent="0.35">
      <c r="A509" s="47">
        <v>2060</v>
      </c>
      <c r="D509" s="28">
        <f t="shared" si="7"/>
        <v>505</v>
      </c>
      <c r="E509" s="27">
        <f>IF((E508*(1+Utgifter!$E$5/12)-G508)&gt;0,E508*(1+Utgifter!$E$5/12)-G508,0)</f>
        <v>568981.76486853603</v>
      </c>
      <c r="F509" s="26"/>
      <c r="G509" s="24">
        <f>IF((E509*(Utgifter!$E$4+Utgifter!$E$5)/12)&gt;$S$4,(E509*(Utgifter!$E$4+Utgifter!$E$5)/12),IF(E509&gt; 0,$S$4,0))</f>
        <v>1896.6058828951202</v>
      </c>
      <c r="I509" s="27">
        <f>IF((I508*(1+Utgifter!$E$5/12)-K508)&gt;0,I508*(1+Utgifter!$E$5/12)-K508,0)</f>
        <v>432127.10934042418</v>
      </c>
      <c r="J509" s="26"/>
      <c r="K509" s="24">
        <f>IF((I509*(Utgifter!$E$4+Utgifter!$E$5)/12)&gt;$S$4,(I509*(Utgifter!$E$4+Utgifter!$E$5)/12),IF(I509&gt; 0,$S$4,0))</f>
        <v>1440.4236978014139</v>
      </c>
    </row>
    <row r="510" spans="1:11" x14ac:dyDescent="0.35">
      <c r="A510" s="47"/>
      <c r="D510" s="28">
        <f t="shared" si="7"/>
        <v>506</v>
      </c>
      <c r="E510" s="27">
        <f>IF((E509*(1+Utgifter!$E$5/12)-G509)&gt;0,E509*(1+Utgifter!$E$5/12)-G509,0)</f>
        <v>568033.46192708856</v>
      </c>
      <c r="F510" s="26"/>
      <c r="G510" s="24">
        <f>IF((E510*(Utgifter!$E$4+Utgifter!$E$5)/12)&gt;$S$4,(E510*(Utgifter!$E$4+Utgifter!$E$5)/12),IF(E510&gt; 0,$S$4,0))</f>
        <v>1893.4448730902952</v>
      </c>
      <c r="I510" s="27">
        <f>IF((I509*(1+Utgifter!$E$5/12)-K509)&gt;0,I509*(1+Utgifter!$E$5/12)-K509,0)</f>
        <v>431406.89749152347</v>
      </c>
      <c r="J510" s="26"/>
      <c r="K510" s="24">
        <f>IF((I510*(Utgifter!$E$4+Utgifter!$E$5)/12)&gt;$S$4,(I510*(Utgifter!$E$4+Utgifter!$E$5)/12),IF(I510&gt; 0,$S$4,0))</f>
        <v>1438.0229916384117</v>
      </c>
    </row>
    <row r="511" spans="1:11" x14ac:dyDescent="0.35">
      <c r="A511" s="47"/>
      <c r="D511" s="28">
        <f t="shared" si="7"/>
        <v>507</v>
      </c>
      <c r="E511" s="27">
        <f>IF((E510*(1+Utgifter!$E$5/12)-G510)&gt;0,E510*(1+Utgifter!$E$5/12)-G510,0)</f>
        <v>567086.73949054349</v>
      </c>
      <c r="F511" s="26"/>
      <c r="G511" s="24">
        <f>IF((E511*(Utgifter!$E$4+Utgifter!$E$5)/12)&gt;$S$4,(E511*(Utgifter!$E$4+Utgifter!$E$5)/12),IF(E511&gt; 0,$S$4,0))</f>
        <v>1890.2891316351449</v>
      </c>
      <c r="I511" s="27">
        <f>IF((I510*(1+Utgifter!$E$5/12)-K510)&gt;0,I510*(1+Utgifter!$E$5/12)-K510,0)</f>
        <v>430687.88599570427</v>
      </c>
      <c r="J511" s="26"/>
      <c r="K511" s="24">
        <f>IF((I511*(Utgifter!$E$4+Utgifter!$E$5)/12)&gt;$S$4,(I511*(Utgifter!$E$4+Utgifter!$E$5)/12),IF(I511&gt; 0,$S$4,0))</f>
        <v>1435.6262866523475</v>
      </c>
    </row>
    <row r="512" spans="1:11" x14ac:dyDescent="0.35">
      <c r="A512" s="47"/>
      <c r="D512" s="28">
        <f t="shared" si="7"/>
        <v>508</v>
      </c>
      <c r="E512" s="27">
        <f>IF((E511*(1+Utgifter!$E$5/12)-G511)&gt;0,E511*(1+Utgifter!$E$5/12)-G511,0)</f>
        <v>566141.59492472594</v>
      </c>
      <c r="F512" s="26"/>
      <c r="G512" s="24">
        <f>IF((E512*(Utgifter!$E$4+Utgifter!$E$5)/12)&gt;$S$4,(E512*(Utgifter!$E$4+Utgifter!$E$5)/12),IF(E512&gt; 0,$S$4,0))</f>
        <v>1887.1386497490867</v>
      </c>
      <c r="I512" s="27">
        <f>IF((I511*(1+Utgifter!$E$5/12)-K511)&gt;0,I511*(1+Utgifter!$E$5/12)-K511,0)</f>
        <v>429970.07285237813</v>
      </c>
      <c r="J512" s="26"/>
      <c r="K512" s="24">
        <f>IF((I512*(Utgifter!$E$4+Utgifter!$E$5)/12)&gt;$S$4,(I512*(Utgifter!$E$4+Utgifter!$E$5)/12),IF(I512&gt; 0,$S$4,0))</f>
        <v>1433.2335761745937</v>
      </c>
    </row>
    <row r="513" spans="1:11" x14ac:dyDescent="0.35">
      <c r="A513" s="47"/>
      <c r="D513" s="28">
        <f t="shared" si="7"/>
        <v>509</v>
      </c>
      <c r="E513" s="27">
        <f>IF((E512*(1+Utgifter!$E$5/12)-G512)&gt;0,E512*(1+Utgifter!$E$5/12)-G512,0)</f>
        <v>565198.02559985139</v>
      </c>
      <c r="F513" s="26"/>
      <c r="G513" s="24">
        <f>IF((E513*(Utgifter!$E$4+Utgifter!$E$5)/12)&gt;$S$4,(E513*(Utgifter!$E$4+Utgifter!$E$5)/12),IF(E513&gt; 0,$S$4,0))</f>
        <v>1883.9934186661712</v>
      </c>
      <c r="I513" s="27">
        <f>IF((I512*(1+Utgifter!$E$5/12)-K512)&gt;0,I512*(1+Utgifter!$E$5/12)-K512,0)</f>
        <v>429253.45606429083</v>
      </c>
      <c r="J513" s="26"/>
      <c r="K513" s="24">
        <f>IF((I513*(Utgifter!$E$4+Utgifter!$E$5)/12)&gt;$S$4,(I513*(Utgifter!$E$4+Utgifter!$E$5)/12),IF(I513&gt; 0,$S$4,0))</f>
        <v>1430.8448535476361</v>
      </c>
    </row>
    <row r="514" spans="1:11" x14ac:dyDescent="0.35">
      <c r="A514" s="47"/>
      <c r="D514" s="28">
        <f t="shared" si="7"/>
        <v>510</v>
      </c>
      <c r="E514" s="27">
        <f>IF((E513*(1+Utgifter!$E$5/12)-G513)&gt;0,E513*(1+Utgifter!$E$5/12)-G513,0)</f>
        <v>564256.02889051836</v>
      </c>
      <c r="F514" s="26"/>
      <c r="G514" s="24">
        <f>IF((E514*(Utgifter!$E$4+Utgifter!$E$5)/12)&gt;$S$4,(E514*(Utgifter!$E$4+Utgifter!$E$5)/12),IF(E514&gt; 0,$S$4,0))</f>
        <v>1880.853429635061</v>
      </c>
      <c r="I514" s="27">
        <f>IF((I513*(1+Utgifter!$E$5/12)-K513)&gt;0,I513*(1+Utgifter!$E$5/12)-K513,0)</f>
        <v>428538.03363751702</v>
      </c>
      <c r="J514" s="26"/>
      <c r="K514" s="24">
        <f>IF((I514*(Utgifter!$E$4+Utgifter!$E$5)/12)&gt;$S$4,(I514*(Utgifter!$E$4+Utgifter!$E$5)/12),IF(I514&gt; 0,$S$4,0))</f>
        <v>1428.4601121250569</v>
      </c>
    </row>
    <row r="515" spans="1:11" x14ac:dyDescent="0.35">
      <c r="A515" s="47"/>
      <c r="D515" s="28">
        <f t="shared" si="7"/>
        <v>511</v>
      </c>
      <c r="E515" s="27">
        <f>IF((E514*(1+Utgifter!$E$5/12)-G514)&gt;0,E514*(1+Utgifter!$E$5/12)-G514,0)</f>
        <v>563315.60217570083</v>
      </c>
      <c r="F515" s="26"/>
      <c r="G515" s="24">
        <f>IF((E515*(Utgifter!$E$4+Utgifter!$E$5)/12)&gt;$S$4,(E515*(Utgifter!$E$4+Utgifter!$E$5)/12),IF(E515&gt; 0,$S$4,0))</f>
        <v>1877.7186739190029</v>
      </c>
      <c r="I515" s="27">
        <f>IF((I514*(1+Utgifter!$E$5/12)-K514)&gt;0,I514*(1+Utgifter!$E$5/12)-K514,0)</f>
        <v>427823.80358145456</v>
      </c>
      <c r="J515" s="26"/>
      <c r="K515" s="24">
        <f>IF((I515*(Utgifter!$E$4+Utgifter!$E$5)/12)&gt;$S$4,(I515*(Utgifter!$E$4+Utgifter!$E$5)/12),IF(I515&gt; 0,$S$4,0))</f>
        <v>1426.0793452715152</v>
      </c>
    </row>
    <row r="516" spans="1:11" x14ac:dyDescent="0.35">
      <c r="A516" s="47"/>
      <c r="D516" s="28">
        <f t="shared" si="7"/>
        <v>512</v>
      </c>
      <c r="E516" s="27">
        <f>IF((E515*(1+Utgifter!$E$5/12)-G515)&gt;0,E515*(1+Utgifter!$E$5/12)-G515,0)</f>
        <v>562376.7428387414</v>
      </c>
      <c r="F516" s="26"/>
      <c r="G516" s="24">
        <f>IF((E516*(Utgifter!$E$4+Utgifter!$E$5)/12)&gt;$S$4,(E516*(Utgifter!$E$4+Utgifter!$E$5)/12),IF(E516&gt; 0,$S$4,0))</f>
        <v>1874.5891427958047</v>
      </c>
      <c r="I516" s="27">
        <f>IF((I515*(1+Utgifter!$E$5/12)-K515)&gt;0,I515*(1+Utgifter!$E$5/12)-K515,0)</f>
        <v>427110.76390881883</v>
      </c>
      <c r="J516" s="26"/>
      <c r="K516" s="24">
        <f>IF((I516*(Utgifter!$E$4+Utgifter!$E$5)/12)&gt;$S$4,(I516*(Utgifter!$E$4+Utgifter!$E$5)/12),IF(I516&gt; 0,$S$4,0))</f>
        <v>1423.7025463627294</v>
      </c>
    </row>
    <row r="517" spans="1:11" x14ac:dyDescent="0.35">
      <c r="A517" s="47"/>
      <c r="D517" s="28">
        <f t="shared" si="7"/>
        <v>513</v>
      </c>
      <c r="E517" s="27">
        <f>IF((E516*(1+Utgifter!$E$5/12)-G516)&gt;0,E516*(1+Utgifter!$E$5/12)-G516,0)</f>
        <v>561439.44826734357</v>
      </c>
      <c r="F517" s="26"/>
      <c r="G517" s="24">
        <f>IF((E517*(Utgifter!$E$4+Utgifter!$E$5)/12)&gt;$S$4,(E517*(Utgifter!$E$4+Utgifter!$E$5)/12),IF(E517&gt; 0,$S$4,0))</f>
        <v>1871.464827557812</v>
      </c>
      <c r="I517" s="27">
        <f>IF((I516*(1+Utgifter!$E$5/12)-K516)&gt;0,I516*(1+Utgifter!$E$5/12)-K516,0)</f>
        <v>426398.91263563751</v>
      </c>
      <c r="J517" s="26"/>
      <c r="K517" s="24">
        <f>IF((I517*(Utgifter!$E$4+Utgifter!$E$5)/12)&gt;$S$4,(I517*(Utgifter!$E$4+Utgifter!$E$5)/12),IF(I517&gt; 0,$S$4,0))</f>
        <v>1421.3297087854583</v>
      </c>
    </row>
    <row r="518" spans="1:11" x14ac:dyDescent="0.35">
      <c r="A518" s="47"/>
      <c r="D518" s="28">
        <f t="shared" si="7"/>
        <v>514</v>
      </c>
      <c r="E518" s="27">
        <f>IF((E517*(1+Utgifter!$E$5/12)-G517)&gt;0,E517*(1+Utgifter!$E$5/12)-G517,0)</f>
        <v>560503.71585356467</v>
      </c>
      <c r="F518" s="26"/>
      <c r="G518" s="24">
        <f>IF((E518*(Utgifter!$E$4+Utgifter!$E$5)/12)&gt;$S$4,(E518*(Utgifter!$E$4+Utgifter!$E$5)/12),IF(E518&gt; 0,$S$4,0))</f>
        <v>1868.3457195118824</v>
      </c>
      <c r="I518" s="27">
        <f>IF((I517*(1+Utgifter!$E$5/12)-K517)&gt;0,I517*(1+Utgifter!$E$5/12)-K517,0)</f>
        <v>425688.24778124481</v>
      </c>
      <c r="J518" s="26"/>
      <c r="K518" s="24">
        <f>IF((I518*(Utgifter!$E$4+Utgifter!$E$5)/12)&gt;$S$4,(I518*(Utgifter!$E$4+Utgifter!$E$5)/12),IF(I518&gt; 0,$S$4,0))</f>
        <v>1418.9608259374827</v>
      </c>
    </row>
    <row r="519" spans="1:11" x14ac:dyDescent="0.35">
      <c r="A519" s="47"/>
      <c r="D519" s="28">
        <f t="shared" ref="D519:D582" si="8">IF(OR(E519&gt;0, I519&gt;0),D518+1,"")</f>
        <v>515</v>
      </c>
      <c r="E519" s="27">
        <f>IF((E518*(1+Utgifter!$E$5/12)-G518)&gt;0,E518*(1+Utgifter!$E$5/12)-G518,0)</f>
        <v>559569.54299380875</v>
      </c>
      <c r="F519" s="26"/>
      <c r="G519" s="24">
        <f>IF((E519*(Utgifter!$E$4+Utgifter!$E$5)/12)&gt;$S$4,(E519*(Utgifter!$E$4+Utgifter!$E$5)/12),IF(E519&gt; 0,$S$4,0))</f>
        <v>1865.2318099793627</v>
      </c>
      <c r="I519" s="27">
        <f>IF((I518*(1+Utgifter!$E$5/12)-K518)&gt;0,I518*(1+Utgifter!$E$5/12)-K518,0)</f>
        <v>424978.76736827608</v>
      </c>
      <c r="J519" s="26"/>
      <c r="K519" s="24">
        <f>IF((I519*(Utgifter!$E$4+Utgifter!$E$5)/12)&gt;$S$4,(I519*(Utgifter!$E$4+Utgifter!$E$5)/12),IF(I519&gt; 0,$S$4,0))</f>
        <v>1416.5958912275871</v>
      </c>
    </row>
    <row r="520" spans="1:11" x14ac:dyDescent="0.35">
      <c r="A520" s="47"/>
      <c r="D520" s="28">
        <f t="shared" si="8"/>
        <v>516</v>
      </c>
      <c r="E520" s="27">
        <f>IF((E519*(1+Utgifter!$E$5/12)-G519)&gt;0,E519*(1+Utgifter!$E$5/12)-G519,0)</f>
        <v>558636.92708881909</v>
      </c>
      <c r="F520" s="26"/>
      <c r="G520" s="24">
        <f>IF((E520*(Utgifter!$E$4+Utgifter!$E$5)/12)&gt;$S$4,(E520*(Utgifter!$E$4+Utgifter!$E$5)/12),IF(E520&gt; 0,$S$4,0))</f>
        <v>1862.1230902960635</v>
      </c>
      <c r="I520" s="27">
        <f>IF((I519*(1+Utgifter!$E$5/12)-K519)&gt;0,I519*(1+Utgifter!$E$5/12)-K519,0)</f>
        <v>424270.46942266228</v>
      </c>
      <c r="J520" s="26"/>
      <c r="K520" s="24">
        <f>IF((I520*(Utgifter!$E$4+Utgifter!$E$5)/12)&gt;$S$4,(I520*(Utgifter!$E$4+Utgifter!$E$5)/12),IF(I520&gt; 0,$S$4,0))</f>
        <v>1414.2348980755407</v>
      </c>
    </row>
    <row r="521" spans="1:11" x14ac:dyDescent="0.35">
      <c r="A521" s="47">
        <v>2061</v>
      </c>
      <c r="D521" s="28">
        <f t="shared" si="8"/>
        <v>517</v>
      </c>
      <c r="E521" s="27">
        <f>IF((E520*(1+Utgifter!$E$5/12)-G520)&gt;0,E520*(1+Utgifter!$E$5/12)-G520,0)</f>
        <v>557705.86554367107</v>
      </c>
      <c r="F521" s="26"/>
      <c r="G521" s="24">
        <f>IF((E521*(Utgifter!$E$4+Utgifter!$E$5)/12)&gt;$S$4,(E521*(Utgifter!$E$4+Utgifter!$E$5)/12),IF(E521&gt; 0,$S$4,0))</f>
        <v>1859.0195518122371</v>
      </c>
      <c r="I521" s="27">
        <f>IF((I520*(1+Utgifter!$E$5/12)-K520)&gt;0,I520*(1+Utgifter!$E$5/12)-K520,0)</f>
        <v>423563.35197362455</v>
      </c>
      <c r="J521" s="26"/>
      <c r="K521" s="24">
        <f>IF((I521*(Utgifter!$E$4+Utgifter!$E$5)/12)&gt;$S$4,(I521*(Utgifter!$E$4+Utgifter!$E$5)/12),IF(I521&gt; 0,$S$4,0))</f>
        <v>1411.877839912082</v>
      </c>
    </row>
    <row r="522" spans="1:11" x14ac:dyDescent="0.35">
      <c r="A522" s="47"/>
      <c r="D522" s="28">
        <f t="shared" si="8"/>
        <v>518</v>
      </c>
      <c r="E522" s="27">
        <f>IF((E521*(1+Utgifter!$E$5/12)-G521)&gt;0,E521*(1+Utgifter!$E$5/12)-G521,0)</f>
        <v>556776.35576776497</v>
      </c>
      <c r="F522" s="26"/>
      <c r="G522" s="24">
        <f>IF((E522*(Utgifter!$E$4+Utgifter!$E$5)/12)&gt;$S$4,(E522*(Utgifter!$E$4+Utgifter!$E$5)/12),IF(E522&gt; 0,$S$4,0))</f>
        <v>1855.9211858925501</v>
      </c>
      <c r="I522" s="27">
        <f>IF((I521*(1+Utgifter!$E$5/12)-K521)&gt;0,I521*(1+Utgifter!$E$5/12)-K521,0)</f>
        <v>422857.41305366851</v>
      </c>
      <c r="J522" s="26"/>
      <c r="K522" s="24">
        <f>IF((I522*(Utgifter!$E$4+Utgifter!$E$5)/12)&gt;$S$4,(I522*(Utgifter!$E$4+Utgifter!$E$5)/12),IF(I522&gt; 0,$S$4,0))</f>
        <v>1409.5247101788952</v>
      </c>
    </row>
    <row r="523" spans="1:11" x14ac:dyDescent="0.35">
      <c r="A523" s="47"/>
      <c r="D523" s="28">
        <f t="shared" si="8"/>
        <v>519</v>
      </c>
      <c r="E523" s="27">
        <f>IF((E522*(1+Utgifter!$E$5/12)-G522)&gt;0,E522*(1+Utgifter!$E$5/12)-G522,0)</f>
        <v>555848.3951748187</v>
      </c>
      <c r="F523" s="26"/>
      <c r="G523" s="24">
        <f>IF((E523*(Utgifter!$E$4+Utgifter!$E$5)/12)&gt;$S$4,(E523*(Utgifter!$E$4+Utgifter!$E$5)/12),IF(E523&gt; 0,$S$4,0))</f>
        <v>1852.8279839160623</v>
      </c>
      <c r="I523" s="27">
        <f>IF((I522*(1+Utgifter!$E$5/12)-K522)&gt;0,I522*(1+Utgifter!$E$5/12)-K522,0)</f>
        <v>422152.65069857909</v>
      </c>
      <c r="J523" s="26"/>
      <c r="K523" s="24">
        <f>IF((I523*(Utgifter!$E$4+Utgifter!$E$5)/12)&gt;$S$4,(I523*(Utgifter!$E$4+Utgifter!$E$5)/12),IF(I523&gt; 0,$S$4,0))</f>
        <v>1407.1755023285968</v>
      </c>
    </row>
    <row r="524" spans="1:11" x14ac:dyDescent="0.35">
      <c r="A524" s="47"/>
      <c r="D524" s="28">
        <f t="shared" si="8"/>
        <v>520</v>
      </c>
      <c r="E524" s="27">
        <f>IF((E523*(1+Utgifter!$E$5/12)-G523)&gt;0,E523*(1+Utgifter!$E$5/12)-G523,0)</f>
        <v>554921.98118286068</v>
      </c>
      <c r="F524" s="26"/>
      <c r="G524" s="24">
        <f>IF((E524*(Utgifter!$E$4+Utgifter!$E$5)/12)&gt;$S$4,(E524*(Utgifter!$E$4+Utgifter!$E$5)/12),IF(E524&gt; 0,$S$4,0))</f>
        <v>1849.7399372762022</v>
      </c>
      <c r="I524" s="27">
        <f>IF((I523*(1+Utgifter!$E$5/12)-K523)&gt;0,I523*(1+Utgifter!$E$5/12)-K523,0)</f>
        <v>421449.06294741482</v>
      </c>
      <c r="J524" s="26"/>
      <c r="K524" s="24">
        <f>IF((I524*(Utgifter!$E$4+Utgifter!$E$5)/12)&gt;$S$4,(I524*(Utgifter!$E$4+Utgifter!$E$5)/12),IF(I524&gt; 0,$S$4,0))</f>
        <v>1404.8302098247161</v>
      </c>
    </row>
    <row r="525" spans="1:11" x14ac:dyDescent="0.35">
      <c r="A525" s="47"/>
      <c r="D525" s="28">
        <f t="shared" si="8"/>
        <v>521</v>
      </c>
      <c r="E525" s="27">
        <f>IF((E524*(1+Utgifter!$E$5/12)-G524)&gt;0,E524*(1+Utgifter!$E$5/12)-G524,0)</f>
        <v>553997.11121422262</v>
      </c>
      <c r="F525" s="26"/>
      <c r="G525" s="24">
        <f>IF((E525*(Utgifter!$E$4+Utgifter!$E$5)/12)&gt;$S$4,(E525*(Utgifter!$E$4+Utgifter!$E$5)/12),IF(E525&gt; 0,$S$4,0))</f>
        <v>1846.6570373807419</v>
      </c>
      <c r="I525" s="27">
        <f>IF((I524*(1+Utgifter!$E$5/12)-K524)&gt;0,I524*(1+Utgifter!$E$5/12)-K524,0)</f>
        <v>420746.64784250245</v>
      </c>
      <c r="J525" s="26"/>
      <c r="K525" s="24">
        <f>IF((I525*(Utgifter!$E$4+Utgifter!$E$5)/12)&gt;$S$4,(I525*(Utgifter!$E$4+Utgifter!$E$5)/12),IF(I525&gt; 0,$S$4,0))</f>
        <v>1402.4888261416747</v>
      </c>
    </row>
    <row r="526" spans="1:11" x14ac:dyDescent="0.35">
      <c r="A526" s="47"/>
      <c r="D526" s="28">
        <f t="shared" si="8"/>
        <v>522</v>
      </c>
      <c r="E526" s="27">
        <f>IF((E525*(1+Utgifter!$E$5/12)-G525)&gt;0,E525*(1+Utgifter!$E$5/12)-G525,0)</f>
        <v>553073.78269553231</v>
      </c>
      <c r="F526" s="26"/>
      <c r="G526" s="24">
        <f>IF((E526*(Utgifter!$E$4+Utgifter!$E$5)/12)&gt;$S$4,(E526*(Utgifter!$E$4+Utgifter!$E$5)/12),IF(E526&gt; 0,$S$4,0))</f>
        <v>1843.5792756517742</v>
      </c>
      <c r="I526" s="27">
        <f>IF((I525*(1+Utgifter!$E$5/12)-K525)&gt;0,I525*(1+Utgifter!$E$5/12)-K525,0)</f>
        <v>420045.40342943161</v>
      </c>
      <c r="J526" s="26"/>
      <c r="K526" s="24">
        <f>IF((I526*(Utgifter!$E$4+Utgifter!$E$5)/12)&gt;$S$4,(I526*(Utgifter!$E$4+Utgifter!$E$5)/12),IF(I526&gt; 0,$S$4,0))</f>
        <v>1400.1513447647721</v>
      </c>
    </row>
    <row r="527" spans="1:11" x14ac:dyDescent="0.35">
      <c r="A527" s="47"/>
      <c r="D527" s="28">
        <f t="shared" si="8"/>
        <v>523</v>
      </c>
      <c r="E527" s="27">
        <f>IF((E526*(1+Utgifter!$E$5/12)-G526)&gt;0,E526*(1+Utgifter!$E$5/12)-G526,0)</f>
        <v>552151.99305770651</v>
      </c>
      <c r="F527" s="26"/>
      <c r="G527" s="24">
        <f>IF((E527*(Utgifter!$E$4+Utgifter!$E$5)/12)&gt;$S$4,(E527*(Utgifter!$E$4+Utgifter!$E$5)/12),IF(E527&gt; 0,$S$4,0))</f>
        <v>1840.5066435256883</v>
      </c>
      <c r="I527" s="27">
        <f>IF((I526*(1+Utgifter!$E$5/12)-K526)&gt;0,I526*(1+Utgifter!$E$5/12)-K526,0)</f>
        <v>419345.32775704929</v>
      </c>
      <c r="J527" s="26"/>
      <c r="K527" s="24">
        <f>IF((I527*(Utgifter!$E$4+Utgifter!$E$5)/12)&gt;$S$4,(I527*(Utgifter!$E$4+Utgifter!$E$5)/12),IF(I527&gt; 0,$S$4,0))</f>
        <v>1397.8177591901642</v>
      </c>
    </row>
    <row r="528" spans="1:11" x14ac:dyDescent="0.35">
      <c r="A528" s="47"/>
      <c r="D528" s="28">
        <f t="shared" si="8"/>
        <v>524</v>
      </c>
      <c r="E528" s="27">
        <f>IF((E527*(1+Utgifter!$E$5/12)-G527)&gt;0,E527*(1+Utgifter!$E$5/12)-G527,0)</f>
        <v>551231.73973594373</v>
      </c>
      <c r="F528" s="26"/>
      <c r="G528" s="24">
        <f>IF((E528*(Utgifter!$E$4+Utgifter!$E$5)/12)&gt;$S$4,(E528*(Utgifter!$E$4+Utgifter!$E$5)/12),IF(E528&gt; 0,$S$4,0))</f>
        <v>1837.4391324531459</v>
      </c>
      <c r="I528" s="27">
        <f>IF((I527*(1+Utgifter!$E$5/12)-K527)&gt;0,I527*(1+Utgifter!$E$5/12)-K527,0)</f>
        <v>418646.41887745424</v>
      </c>
      <c r="J528" s="26"/>
      <c r="K528" s="24">
        <f>IF((I528*(Utgifter!$E$4+Utgifter!$E$5)/12)&gt;$S$4,(I528*(Utgifter!$E$4+Utgifter!$E$5)/12),IF(I528&gt; 0,$S$4,0))</f>
        <v>1395.4880629248476</v>
      </c>
    </row>
    <row r="529" spans="1:11" x14ac:dyDescent="0.35">
      <c r="A529" s="47"/>
      <c r="D529" s="28">
        <f t="shared" si="8"/>
        <v>525</v>
      </c>
      <c r="E529" s="27">
        <f>IF((E528*(1+Utgifter!$E$5/12)-G528)&gt;0,E528*(1+Utgifter!$E$5/12)-G528,0)</f>
        <v>550313.02016971714</v>
      </c>
      <c r="F529" s="26"/>
      <c r="G529" s="24">
        <f>IF((E529*(Utgifter!$E$4+Utgifter!$E$5)/12)&gt;$S$4,(E529*(Utgifter!$E$4+Utgifter!$E$5)/12),IF(E529&gt; 0,$S$4,0))</f>
        <v>1834.3767338990572</v>
      </c>
      <c r="I529" s="27">
        <f>IF((I528*(1+Utgifter!$E$5/12)-K528)&gt;0,I528*(1+Utgifter!$E$5/12)-K528,0)</f>
        <v>417948.67484599183</v>
      </c>
      <c r="J529" s="26"/>
      <c r="K529" s="24">
        <f>IF((I529*(Utgifter!$E$4+Utgifter!$E$5)/12)&gt;$S$4,(I529*(Utgifter!$E$4+Utgifter!$E$5)/12),IF(I529&gt; 0,$S$4,0))</f>
        <v>1393.1622494866394</v>
      </c>
    </row>
    <row r="530" spans="1:11" x14ac:dyDescent="0.35">
      <c r="A530" s="47"/>
      <c r="D530" s="28">
        <f t="shared" si="8"/>
        <v>526</v>
      </c>
      <c r="E530" s="27">
        <f>IF((E529*(1+Utgifter!$E$5/12)-G529)&gt;0,E529*(1+Utgifter!$E$5/12)-G529,0)</f>
        <v>549395.8318027677</v>
      </c>
      <c r="F530" s="26"/>
      <c r="G530" s="24">
        <f>IF((E530*(Utgifter!$E$4+Utgifter!$E$5)/12)&gt;$S$4,(E530*(Utgifter!$E$4+Utgifter!$E$5)/12),IF(E530&gt; 0,$S$4,0))</f>
        <v>1831.319439342559</v>
      </c>
      <c r="I530" s="27">
        <f>IF((I529*(1+Utgifter!$E$5/12)-K529)&gt;0,I529*(1+Utgifter!$E$5/12)-K529,0)</f>
        <v>417252.0937212485</v>
      </c>
      <c r="J530" s="26"/>
      <c r="K530" s="24">
        <f>IF((I530*(Utgifter!$E$4+Utgifter!$E$5)/12)&gt;$S$4,(I530*(Utgifter!$E$4+Utgifter!$E$5)/12),IF(I530&gt; 0,$S$4,0))</f>
        <v>1390.8403124041618</v>
      </c>
    </row>
    <row r="531" spans="1:11" x14ac:dyDescent="0.35">
      <c r="A531" s="47"/>
      <c r="D531" s="28">
        <f t="shared" si="8"/>
        <v>527</v>
      </c>
      <c r="E531" s="27">
        <f>IF((E530*(1+Utgifter!$E$5/12)-G530)&gt;0,E530*(1+Utgifter!$E$5/12)-G530,0)</f>
        <v>548480.17208309646</v>
      </c>
      <c r="F531" s="26"/>
      <c r="G531" s="24">
        <f>IF((E531*(Utgifter!$E$4+Utgifter!$E$5)/12)&gt;$S$4,(E531*(Utgifter!$E$4+Utgifter!$E$5)/12),IF(E531&gt; 0,$S$4,0))</f>
        <v>1828.2672402769883</v>
      </c>
      <c r="I531" s="27">
        <f>IF((I530*(1+Utgifter!$E$5/12)-K530)&gt;0,I530*(1+Utgifter!$E$5/12)-K530,0)</f>
        <v>416556.67356504645</v>
      </c>
      <c r="J531" s="26"/>
      <c r="K531" s="24">
        <f>IF((I531*(Utgifter!$E$4+Utgifter!$E$5)/12)&gt;$S$4,(I531*(Utgifter!$E$4+Utgifter!$E$5)/12),IF(I531&gt; 0,$S$4,0))</f>
        <v>1388.5222452168216</v>
      </c>
    </row>
    <row r="532" spans="1:11" x14ac:dyDescent="0.35">
      <c r="A532" s="47"/>
      <c r="D532" s="28">
        <f t="shared" si="8"/>
        <v>528</v>
      </c>
      <c r="E532" s="27">
        <f>IF((E531*(1+Utgifter!$E$5/12)-G531)&gt;0,E531*(1+Utgifter!$E$5/12)-G531,0)</f>
        <v>547566.03846295795</v>
      </c>
      <c r="F532" s="26"/>
      <c r="G532" s="24">
        <f>IF((E532*(Utgifter!$E$4+Utgifter!$E$5)/12)&gt;$S$4,(E532*(Utgifter!$E$4+Utgifter!$E$5)/12),IF(E532&gt; 0,$S$4,0))</f>
        <v>1825.2201282098597</v>
      </c>
      <c r="I532" s="27">
        <f>IF((I531*(1+Utgifter!$E$5/12)-K531)&gt;0,I531*(1+Utgifter!$E$5/12)-K531,0)</f>
        <v>415862.41244243807</v>
      </c>
      <c r="J532" s="26"/>
      <c r="K532" s="24">
        <f>IF((I532*(Utgifter!$E$4+Utgifter!$E$5)/12)&gt;$S$4,(I532*(Utgifter!$E$4+Utgifter!$E$5)/12),IF(I532&gt; 0,$S$4,0))</f>
        <v>1386.2080414747936</v>
      </c>
    </row>
    <row r="533" spans="1:11" x14ac:dyDescent="0.35">
      <c r="A533" s="47">
        <v>2062</v>
      </c>
      <c r="D533" s="28">
        <f t="shared" si="8"/>
        <v>529</v>
      </c>
      <c r="E533" s="27">
        <f>IF((E532*(1+Utgifter!$E$5/12)-G532)&gt;0,E532*(1+Utgifter!$E$5/12)-G532,0)</f>
        <v>546653.42839885294</v>
      </c>
      <c r="F533" s="26"/>
      <c r="G533" s="24">
        <f>IF((E533*(Utgifter!$E$4+Utgifter!$E$5)/12)&gt;$S$4,(E533*(Utgifter!$E$4+Utgifter!$E$5)/12),IF(E533&gt; 0,$S$4,0))</f>
        <v>1822.1780946628433</v>
      </c>
      <c r="I533" s="27">
        <f>IF((I532*(1+Utgifter!$E$5/12)-K532)&gt;0,I532*(1+Utgifter!$E$5/12)-K532,0)</f>
        <v>415169.30842170067</v>
      </c>
      <c r="J533" s="26"/>
      <c r="K533" s="24">
        <f>IF((I533*(Utgifter!$E$4+Utgifter!$E$5)/12)&gt;$S$4,(I533*(Utgifter!$E$4+Utgifter!$E$5)/12),IF(I533&gt; 0,$S$4,0))</f>
        <v>1383.8976947390022</v>
      </c>
    </row>
    <row r="534" spans="1:11" x14ac:dyDescent="0.35">
      <c r="A534" s="47"/>
      <c r="D534" s="28">
        <f t="shared" si="8"/>
        <v>530</v>
      </c>
      <c r="E534" s="27">
        <f>IF((E533*(1+Utgifter!$E$5/12)-G533)&gt;0,E533*(1+Utgifter!$E$5/12)-G533,0)</f>
        <v>545742.33935152157</v>
      </c>
      <c r="F534" s="26"/>
      <c r="G534" s="24">
        <f>IF((E534*(Utgifter!$E$4+Utgifter!$E$5)/12)&gt;$S$4,(E534*(Utgifter!$E$4+Utgifter!$E$5)/12),IF(E534&gt; 0,$S$4,0))</f>
        <v>1819.1411311717386</v>
      </c>
      <c r="I534" s="27">
        <f>IF((I533*(1+Utgifter!$E$5/12)-K533)&gt;0,I533*(1+Utgifter!$E$5/12)-K533,0)</f>
        <v>414477.3595743312</v>
      </c>
      <c r="J534" s="26"/>
      <c r="K534" s="24">
        <f>IF((I534*(Utgifter!$E$4+Utgifter!$E$5)/12)&gt;$S$4,(I534*(Utgifter!$E$4+Utgifter!$E$5)/12),IF(I534&gt; 0,$S$4,0))</f>
        <v>1381.5911985811042</v>
      </c>
    </row>
    <row r="535" spans="1:11" x14ac:dyDescent="0.35">
      <c r="A535" s="47"/>
      <c r="D535" s="28">
        <f t="shared" si="8"/>
        <v>531</v>
      </c>
      <c r="E535" s="27">
        <f>IF((E534*(1+Utgifter!$E$5/12)-G534)&gt;0,E534*(1+Utgifter!$E$5/12)-G534,0)</f>
        <v>544832.76878593571</v>
      </c>
      <c r="F535" s="26"/>
      <c r="G535" s="24">
        <f>IF((E535*(Utgifter!$E$4+Utgifter!$E$5)/12)&gt;$S$4,(E535*(Utgifter!$E$4+Utgifter!$E$5)/12),IF(E535&gt; 0,$S$4,0))</f>
        <v>1816.1092292864523</v>
      </c>
      <c r="I535" s="27">
        <f>IF((I534*(1+Utgifter!$E$5/12)-K534)&gt;0,I534*(1+Utgifter!$E$5/12)-K534,0)</f>
        <v>413786.56397504068</v>
      </c>
      <c r="J535" s="26"/>
      <c r="K535" s="24">
        <f>IF((I535*(Utgifter!$E$4+Utgifter!$E$5)/12)&gt;$S$4,(I535*(Utgifter!$E$4+Utgifter!$E$5)/12),IF(I535&gt; 0,$S$4,0))</f>
        <v>1379.288546583469</v>
      </c>
    </row>
    <row r="536" spans="1:11" x14ac:dyDescent="0.35">
      <c r="A536" s="47"/>
      <c r="D536" s="28">
        <f t="shared" si="8"/>
        <v>532</v>
      </c>
      <c r="E536" s="27">
        <f>IF((E535*(1+Utgifter!$E$5/12)-G535)&gt;0,E535*(1+Utgifter!$E$5/12)-G535,0)</f>
        <v>543924.71417129249</v>
      </c>
      <c r="F536" s="26"/>
      <c r="G536" s="24">
        <f>IF((E536*(Utgifter!$E$4+Utgifter!$E$5)/12)&gt;$S$4,(E536*(Utgifter!$E$4+Utgifter!$E$5)/12),IF(E536&gt; 0,$S$4,0))</f>
        <v>1813.0823805709751</v>
      </c>
      <c r="I536" s="27">
        <f>IF((I535*(1+Utgifter!$E$5/12)-K535)&gt;0,I535*(1+Utgifter!$E$5/12)-K535,0)</f>
        <v>413096.91970174899</v>
      </c>
      <c r="J536" s="26"/>
      <c r="K536" s="24">
        <f>IF((I536*(Utgifter!$E$4+Utgifter!$E$5)/12)&gt;$S$4,(I536*(Utgifter!$E$4+Utgifter!$E$5)/12),IF(I536&gt; 0,$S$4,0))</f>
        <v>1376.9897323391633</v>
      </c>
    </row>
    <row r="537" spans="1:11" x14ac:dyDescent="0.35">
      <c r="A537" s="47"/>
      <c r="D537" s="28">
        <f t="shared" si="8"/>
        <v>533</v>
      </c>
      <c r="E537" s="27">
        <f>IF((E536*(1+Utgifter!$E$5/12)-G536)&gt;0,E536*(1+Utgifter!$E$5/12)-G536,0)</f>
        <v>543018.17298100702</v>
      </c>
      <c r="F537" s="26"/>
      <c r="G537" s="24">
        <f>IF((E537*(Utgifter!$E$4+Utgifter!$E$5)/12)&gt;$S$4,(E537*(Utgifter!$E$4+Utgifter!$E$5)/12),IF(E537&gt; 0,$S$4,0))</f>
        <v>1810.0605766033568</v>
      </c>
      <c r="I537" s="27">
        <f>IF((I536*(1+Utgifter!$E$5/12)-K536)&gt;0,I536*(1+Utgifter!$E$5/12)-K536,0)</f>
        <v>412408.42483557941</v>
      </c>
      <c r="J537" s="26"/>
      <c r="K537" s="24">
        <f>IF((I537*(Utgifter!$E$4+Utgifter!$E$5)/12)&gt;$S$4,(I537*(Utgifter!$E$4+Utgifter!$E$5)/12),IF(I537&gt; 0,$S$4,0))</f>
        <v>1374.6947494519316</v>
      </c>
    </row>
    <row r="538" spans="1:11" x14ac:dyDescent="0.35">
      <c r="A538" s="47"/>
      <c r="D538" s="28">
        <f t="shared" si="8"/>
        <v>534</v>
      </c>
      <c r="E538" s="27">
        <f>IF((E537*(1+Utgifter!$E$5/12)-G537)&gt;0,E537*(1+Utgifter!$E$5/12)-G537,0)</f>
        <v>542113.14269270527</v>
      </c>
      <c r="F538" s="26"/>
      <c r="G538" s="24">
        <f>IF((E538*(Utgifter!$E$4+Utgifter!$E$5)/12)&gt;$S$4,(E538*(Utgifter!$E$4+Utgifter!$E$5)/12),IF(E538&gt; 0,$S$4,0))</f>
        <v>1807.0438089756842</v>
      </c>
      <c r="I538" s="27">
        <f>IF((I537*(1+Utgifter!$E$5/12)-K537)&gt;0,I537*(1+Utgifter!$E$5/12)-K537,0)</f>
        <v>411721.07746085344</v>
      </c>
      <c r="J538" s="26"/>
      <c r="K538" s="24">
        <f>IF((I538*(Utgifter!$E$4+Utgifter!$E$5)/12)&gt;$S$4,(I538*(Utgifter!$E$4+Utgifter!$E$5)/12),IF(I538&gt; 0,$S$4,0))</f>
        <v>1372.4035915361783</v>
      </c>
    </row>
    <row r="539" spans="1:11" x14ac:dyDescent="0.35">
      <c r="A539" s="47"/>
      <c r="D539" s="28">
        <f t="shared" si="8"/>
        <v>535</v>
      </c>
      <c r="E539" s="27">
        <f>IF((E538*(1+Utgifter!$E$5/12)-G538)&gt;0,E538*(1+Utgifter!$E$5/12)-G538,0)</f>
        <v>541209.62078821741</v>
      </c>
      <c r="F539" s="26"/>
      <c r="G539" s="24">
        <f>IF((E539*(Utgifter!$E$4+Utgifter!$E$5)/12)&gt;$S$4,(E539*(Utgifter!$E$4+Utgifter!$E$5)/12),IF(E539&gt; 0,$S$4,0))</f>
        <v>1804.0320692940579</v>
      </c>
      <c r="I539" s="27">
        <f>IF((I538*(1+Utgifter!$E$5/12)-K538)&gt;0,I538*(1+Utgifter!$E$5/12)-K538,0)</f>
        <v>411034.87566508539</v>
      </c>
      <c r="J539" s="26"/>
      <c r="K539" s="24">
        <f>IF((I539*(Utgifter!$E$4+Utgifter!$E$5)/12)&gt;$S$4,(I539*(Utgifter!$E$4+Utgifter!$E$5)/12),IF(I539&gt; 0,$S$4,0))</f>
        <v>1370.1162522169514</v>
      </c>
    </row>
    <row r="540" spans="1:11" x14ac:dyDescent="0.35">
      <c r="A540" s="47"/>
      <c r="D540" s="28">
        <f t="shared" si="8"/>
        <v>536</v>
      </c>
      <c r="E540" s="27">
        <f>IF((E539*(1+Utgifter!$E$5/12)-G539)&gt;0,E539*(1+Utgifter!$E$5/12)-G539,0)</f>
        <v>540307.6047535704</v>
      </c>
      <c r="F540" s="26"/>
      <c r="G540" s="24">
        <f>IF((E540*(Utgifter!$E$4+Utgifter!$E$5)/12)&gt;$S$4,(E540*(Utgifter!$E$4+Utgifter!$E$5)/12),IF(E540&gt; 0,$S$4,0))</f>
        <v>1801.0253491785679</v>
      </c>
      <c r="I540" s="27">
        <f>IF((I539*(1+Utgifter!$E$5/12)-K539)&gt;0,I539*(1+Utgifter!$E$5/12)-K539,0)</f>
        <v>410349.8175389769</v>
      </c>
      <c r="J540" s="26"/>
      <c r="K540" s="24">
        <f>IF((I540*(Utgifter!$E$4+Utgifter!$E$5)/12)&gt;$S$4,(I540*(Utgifter!$E$4+Utgifter!$E$5)/12),IF(I540&gt; 0,$S$4,0))</f>
        <v>1367.8327251299231</v>
      </c>
    </row>
    <row r="541" spans="1:11" x14ac:dyDescent="0.35">
      <c r="A541" s="47"/>
      <c r="D541" s="28">
        <f t="shared" si="8"/>
        <v>537</v>
      </c>
      <c r="E541" s="27">
        <f>IF((E540*(1+Utgifter!$E$5/12)-G540)&gt;0,E540*(1+Utgifter!$E$5/12)-G540,0)</f>
        <v>539407.09207898111</v>
      </c>
      <c r="F541" s="26"/>
      <c r="G541" s="24">
        <f>IF((E541*(Utgifter!$E$4+Utgifter!$E$5)/12)&gt;$S$4,(E541*(Utgifter!$E$4+Utgifter!$E$5)/12),IF(E541&gt; 0,$S$4,0))</f>
        <v>1798.0236402632702</v>
      </c>
      <c r="I541" s="27">
        <f>IF((I540*(1+Utgifter!$E$5/12)-K540)&gt;0,I540*(1+Utgifter!$E$5/12)-K540,0)</f>
        <v>409665.90117641195</v>
      </c>
      <c r="J541" s="26"/>
      <c r="K541" s="24">
        <f>IF((I541*(Utgifter!$E$4+Utgifter!$E$5)/12)&gt;$S$4,(I541*(Utgifter!$E$4+Utgifter!$E$5)/12),IF(I541&gt; 0,$S$4,0))</f>
        <v>1365.5530039213734</v>
      </c>
    </row>
    <row r="542" spans="1:11" x14ac:dyDescent="0.35">
      <c r="A542" s="47"/>
      <c r="D542" s="28">
        <f t="shared" si="8"/>
        <v>538</v>
      </c>
      <c r="E542" s="27">
        <f>IF((E541*(1+Utgifter!$E$5/12)-G541)&gt;0,E541*(1+Utgifter!$E$5/12)-G541,0)</f>
        <v>538508.08025884954</v>
      </c>
      <c r="F542" s="26"/>
      <c r="G542" s="24">
        <f>IF((E542*(Utgifter!$E$4+Utgifter!$E$5)/12)&gt;$S$4,(E542*(Utgifter!$E$4+Utgifter!$E$5)/12),IF(E542&gt; 0,$S$4,0))</f>
        <v>1795.026934196165</v>
      </c>
      <c r="I542" s="27">
        <f>IF((I541*(1+Utgifter!$E$5/12)-K541)&gt;0,I541*(1+Utgifter!$E$5/12)-K541,0)</f>
        <v>408983.1246744513</v>
      </c>
      <c r="J542" s="26"/>
      <c r="K542" s="24">
        <f>IF((I542*(Utgifter!$E$4+Utgifter!$E$5)/12)&gt;$S$4,(I542*(Utgifter!$E$4+Utgifter!$E$5)/12),IF(I542&gt; 0,$S$4,0))</f>
        <v>1363.2770822481709</v>
      </c>
    </row>
    <row r="543" spans="1:11" x14ac:dyDescent="0.35">
      <c r="A543" s="47"/>
      <c r="D543" s="28">
        <f t="shared" si="8"/>
        <v>539</v>
      </c>
      <c r="E543" s="27">
        <f>IF((E542*(1+Utgifter!$E$5/12)-G542)&gt;0,E542*(1+Utgifter!$E$5/12)-G542,0)</f>
        <v>537610.56679175154</v>
      </c>
      <c r="F543" s="26"/>
      <c r="G543" s="24">
        <f>IF((E543*(Utgifter!$E$4+Utgifter!$E$5)/12)&gt;$S$4,(E543*(Utgifter!$E$4+Utgifter!$E$5)/12),IF(E543&gt; 0,$S$4,0))</f>
        <v>1792.0352226391717</v>
      </c>
      <c r="I543" s="27">
        <f>IF((I542*(1+Utgifter!$E$5/12)-K542)&gt;0,I542*(1+Utgifter!$E$5/12)-K542,0)</f>
        <v>408301.48613332724</v>
      </c>
      <c r="J543" s="26"/>
      <c r="K543" s="24">
        <f>IF((I543*(Utgifter!$E$4+Utgifter!$E$5)/12)&gt;$S$4,(I543*(Utgifter!$E$4+Utgifter!$E$5)/12),IF(I543&gt; 0,$S$4,0))</f>
        <v>1361.0049537777575</v>
      </c>
    </row>
    <row r="544" spans="1:11" x14ac:dyDescent="0.35">
      <c r="A544" s="47"/>
      <c r="D544" s="28">
        <f t="shared" si="8"/>
        <v>540</v>
      </c>
      <c r="E544" s="27">
        <f>IF((E543*(1+Utgifter!$E$5/12)-G543)&gt;0,E543*(1+Utgifter!$E$5/12)-G543,0)</f>
        <v>536714.54918043187</v>
      </c>
      <c r="F544" s="26"/>
      <c r="G544" s="24">
        <f>IF((E544*(Utgifter!$E$4+Utgifter!$E$5)/12)&gt;$S$4,(E544*(Utgifter!$E$4+Utgifter!$E$5)/12),IF(E544&gt; 0,$S$4,0))</f>
        <v>1789.0484972681063</v>
      </c>
      <c r="I544" s="27">
        <f>IF((I543*(1+Utgifter!$E$5/12)-K543)&gt;0,I543*(1+Utgifter!$E$5/12)-K543,0)</f>
        <v>407620.98365643836</v>
      </c>
      <c r="J544" s="26"/>
      <c r="K544" s="24">
        <f>IF((I544*(Utgifter!$E$4+Utgifter!$E$5)/12)&gt;$S$4,(I544*(Utgifter!$E$4+Utgifter!$E$5)/12),IF(I544&gt; 0,$S$4,0))</f>
        <v>1358.736612188128</v>
      </c>
    </row>
    <row r="545" spans="1:11" x14ac:dyDescent="0.35">
      <c r="A545" s="47">
        <v>2063</v>
      </c>
      <c r="D545" s="28">
        <f t="shared" si="8"/>
        <v>541</v>
      </c>
      <c r="E545" s="27">
        <f>IF((E544*(1+Utgifter!$E$5/12)-G544)&gt;0,E544*(1+Utgifter!$E$5/12)-G544,0)</f>
        <v>535820.02493179787</v>
      </c>
      <c r="F545" s="26"/>
      <c r="G545" s="24">
        <f>IF((E545*(Utgifter!$E$4+Utgifter!$E$5)/12)&gt;$S$4,(E545*(Utgifter!$E$4+Utgifter!$E$5)/12),IF(E545&gt; 0,$S$4,0))</f>
        <v>1786.0667497726597</v>
      </c>
      <c r="I545" s="27">
        <f>IF((I544*(1+Utgifter!$E$5/12)-K544)&gt;0,I544*(1+Utgifter!$E$5/12)-K544,0)</f>
        <v>406941.61535034433</v>
      </c>
      <c r="J545" s="26"/>
      <c r="K545" s="24">
        <f>IF((I545*(Utgifter!$E$4+Utgifter!$E$5)/12)&gt;$S$4,(I545*(Utgifter!$E$4+Utgifter!$E$5)/12),IF(I545&gt; 0,$S$4,0))</f>
        <v>1356.4720511678145</v>
      </c>
    </row>
    <row r="546" spans="1:11" x14ac:dyDescent="0.35">
      <c r="A546" s="47"/>
      <c r="D546" s="28">
        <f t="shared" si="8"/>
        <v>542</v>
      </c>
      <c r="E546" s="27">
        <f>IF((E545*(1+Utgifter!$E$5/12)-G545)&gt;0,E545*(1+Utgifter!$E$5/12)-G545,0)</f>
        <v>534926.99155691161</v>
      </c>
      <c r="F546" s="26"/>
      <c r="G546" s="24">
        <f>IF((E546*(Utgifter!$E$4+Utgifter!$E$5)/12)&gt;$S$4,(E546*(Utgifter!$E$4+Utgifter!$E$5)/12),IF(E546&gt; 0,$S$4,0))</f>
        <v>1783.0899718563721</v>
      </c>
      <c r="I546" s="27">
        <f>IF((I545*(1+Utgifter!$E$5/12)-K545)&gt;0,I545*(1+Utgifter!$E$5/12)-K545,0)</f>
        <v>406263.37932476046</v>
      </c>
      <c r="J546" s="26"/>
      <c r="K546" s="24">
        <f>IF((I546*(Utgifter!$E$4+Utgifter!$E$5)/12)&gt;$S$4,(I546*(Utgifter!$E$4+Utgifter!$E$5)/12),IF(I546&gt; 0,$S$4,0))</f>
        <v>1354.2112644158683</v>
      </c>
    </row>
    <row r="547" spans="1:11" x14ac:dyDescent="0.35">
      <c r="A547" s="47"/>
      <c r="D547" s="28">
        <f t="shared" si="8"/>
        <v>543</v>
      </c>
      <c r="E547" s="27">
        <f>IF((E546*(1+Utgifter!$E$5/12)-G546)&gt;0,E546*(1+Utgifter!$E$5/12)-G546,0)</f>
        <v>534035.44657098351</v>
      </c>
      <c r="F547" s="26"/>
      <c r="G547" s="24">
        <f>IF((E547*(Utgifter!$E$4+Utgifter!$E$5)/12)&gt;$S$4,(E547*(Utgifter!$E$4+Utgifter!$E$5)/12),IF(E547&gt; 0,$S$4,0))</f>
        <v>1780.1181552366118</v>
      </c>
      <c r="I547" s="27">
        <f>IF((I546*(1+Utgifter!$E$5/12)-K546)&gt;0,I546*(1+Utgifter!$E$5/12)-K546,0)</f>
        <v>405586.27369255252</v>
      </c>
      <c r="J547" s="26"/>
      <c r="K547" s="24">
        <f>IF((I547*(Utgifter!$E$4+Utgifter!$E$5)/12)&gt;$S$4,(I547*(Utgifter!$E$4+Utgifter!$E$5)/12),IF(I547&gt; 0,$S$4,0))</f>
        <v>1351.9542456418419</v>
      </c>
    </row>
    <row r="548" spans="1:11" x14ac:dyDescent="0.35">
      <c r="A548" s="47"/>
      <c r="D548" s="28">
        <f t="shared" si="8"/>
        <v>544</v>
      </c>
      <c r="E548" s="27">
        <f>IF((E547*(1+Utgifter!$E$5/12)-G547)&gt;0,E547*(1+Utgifter!$E$5/12)-G547,0)</f>
        <v>533145.38749336521</v>
      </c>
      <c r="F548" s="26"/>
      <c r="G548" s="24">
        <f>IF((E548*(Utgifter!$E$4+Utgifter!$E$5)/12)&gt;$S$4,(E548*(Utgifter!$E$4+Utgifter!$E$5)/12),IF(E548&gt; 0,$S$4,0))</f>
        <v>1777.1512916445508</v>
      </c>
      <c r="I548" s="27">
        <f>IF((I547*(1+Utgifter!$E$5/12)-K547)&gt;0,I547*(1+Utgifter!$E$5/12)-K547,0)</f>
        <v>404910.29656973161</v>
      </c>
      <c r="J548" s="26"/>
      <c r="K548" s="24">
        <f>IF((I548*(Utgifter!$E$4+Utgifter!$E$5)/12)&gt;$S$4,(I548*(Utgifter!$E$4+Utgifter!$E$5)/12),IF(I548&gt; 0,$S$4,0))</f>
        <v>1349.7009885657719</v>
      </c>
    </row>
    <row r="549" spans="1:11" x14ac:dyDescent="0.35">
      <c r="A549" s="47"/>
      <c r="D549" s="28">
        <f t="shared" si="8"/>
        <v>545</v>
      </c>
      <c r="E549" s="27">
        <f>IF((E548*(1+Utgifter!$E$5/12)-G548)&gt;0,E548*(1+Utgifter!$E$5/12)-G548,0)</f>
        <v>532256.81184754299</v>
      </c>
      <c r="F549" s="26"/>
      <c r="G549" s="24">
        <f>IF((E549*(Utgifter!$E$4+Utgifter!$E$5)/12)&gt;$S$4,(E549*(Utgifter!$E$4+Utgifter!$E$5)/12),IF(E549&gt; 0,$S$4,0))</f>
        <v>1774.1893728251434</v>
      </c>
      <c r="I549" s="27">
        <f>IF((I548*(1+Utgifter!$E$5/12)-K548)&gt;0,I548*(1+Utgifter!$E$5/12)-K548,0)</f>
        <v>404235.44607544877</v>
      </c>
      <c r="J549" s="26"/>
      <c r="K549" s="24">
        <f>IF((I549*(Utgifter!$E$4+Utgifter!$E$5)/12)&gt;$S$4,(I549*(Utgifter!$E$4+Utgifter!$E$5)/12),IF(I549&gt; 0,$S$4,0))</f>
        <v>1347.4514869181626</v>
      </c>
    </row>
    <row r="550" spans="1:11" x14ac:dyDescent="0.35">
      <c r="A550" s="47"/>
      <c r="D550" s="28">
        <f t="shared" si="8"/>
        <v>546</v>
      </c>
      <c r="E550" s="27">
        <f>IF((E549*(1+Utgifter!$E$5/12)-G549)&gt;0,E549*(1+Utgifter!$E$5/12)-G549,0)</f>
        <v>531369.71716113051</v>
      </c>
      <c r="F550" s="26"/>
      <c r="G550" s="24">
        <f>IF((E550*(Utgifter!$E$4+Utgifter!$E$5)/12)&gt;$S$4,(E550*(Utgifter!$E$4+Utgifter!$E$5)/12),IF(E550&gt; 0,$S$4,0))</f>
        <v>1771.2323905371015</v>
      </c>
      <c r="I550" s="27">
        <f>IF((I549*(1+Utgifter!$E$5/12)-K549)&gt;0,I549*(1+Utgifter!$E$5/12)-K549,0)</f>
        <v>403561.72033198969</v>
      </c>
      <c r="J550" s="26"/>
      <c r="K550" s="24">
        <f>IF((I550*(Utgifter!$E$4+Utgifter!$E$5)/12)&gt;$S$4,(I550*(Utgifter!$E$4+Utgifter!$E$5)/12),IF(I550&gt; 0,$S$4,0))</f>
        <v>1345.2057344399657</v>
      </c>
    </row>
    <row r="551" spans="1:11" x14ac:dyDescent="0.35">
      <c r="A551" s="47"/>
      <c r="D551" s="28">
        <f t="shared" si="8"/>
        <v>547</v>
      </c>
      <c r="E551" s="27">
        <f>IF((E550*(1+Utgifter!$E$5/12)-G550)&gt;0,E550*(1+Utgifter!$E$5/12)-G550,0)</f>
        <v>530484.10096586193</v>
      </c>
      <c r="F551" s="26"/>
      <c r="G551" s="24">
        <f>IF((E551*(Utgifter!$E$4+Utgifter!$E$5)/12)&gt;$S$4,(E551*(Utgifter!$E$4+Utgifter!$E$5)/12),IF(E551&gt; 0,$S$4,0))</f>
        <v>1768.2803365528732</v>
      </c>
      <c r="I551" s="27">
        <f>IF((I550*(1+Utgifter!$E$5/12)-K550)&gt;0,I550*(1+Utgifter!$E$5/12)-K550,0)</f>
        <v>402889.11746476975</v>
      </c>
      <c r="J551" s="26"/>
      <c r="K551" s="24">
        <f>IF((I551*(Utgifter!$E$4+Utgifter!$E$5)/12)&gt;$S$4,(I551*(Utgifter!$E$4+Utgifter!$E$5)/12),IF(I551&gt; 0,$S$4,0))</f>
        <v>1342.9637248825659</v>
      </c>
    </row>
    <row r="552" spans="1:11" x14ac:dyDescent="0.35">
      <c r="A552" s="47"/>
      <c r="D552" s="28">
        <f t="shared" si="8"/>
        <v>548</v>
      </c>
      <c r="E552" s="27">
        <f>IF((E551*(1+Utgifter!$E$5/12)-G551)&gt;0,E551*(1+Utgifter!$E$5/12)-G551,0)</f>
        <v>529599.96079758555</v>
      </c>
      <c r="F552" s="26"/>
      <c r="G552" s="24">
        <f>IF((E552*(Utgifter!$E$4+Utgifter!$E$5)/12)&gt;$S$4,(E552*(Utgifter!$E$4+Utgifter!$E$5)/12),IF(E552&gt; 0,$S$4,0))</f>
        <v>1765.3332026586186</v>
      </c>
      <c r="I552" s="27">
        <f>IF((I551*(1+Utgifter!$E$5/12)-K551)&gt;0,I551*(1+Utgifter!$E$5/12)-K551,0)</f>
        <v>402217.63560232846</v>
      </c>
      <c r="J552" s="26"/>
      <c r="K552" s="24">
        <f>IF((I552*(Utgifter!$E$4+Utgifter!$E$5)/12)&gt;$S$4,(I552*(Utgifter!$E$4+Utgifter!$E$5)/12),IF(I552&gt; 0,$S$4,0))</f>
        <v>1340.7254520077615</v>
      </c>
    </row>
    <row r="553" spans="1:11" x14ac:dyDescent="0.35">
      <c r="A553" s="47"/>
      <c r="D553" s="28">
        <f t="shared" si="8"/>
        <v>549</v>
      </c>
      <c r="E553" s="27">
        <f>IF((E552*(1+Utgifter!$E$5/12)-G552)&gt;0,E552*(1+Utgifter!$E$5/12)-G552,0)</f>
        <v>528717.29419625632</v>
      </c>
      <c r="F553" s="26"/>
      <c r="G553" s="24">
        <f>IF((E553*(Utgifter!$E$4+Utgifter!$E$5)/12)&gt;$S$4,(E553*(Utgifter!$E$4+Utgifter!$E$5)/12),IF(E553&gt; 0,$S$4,0))</f>
        <v>1762.3909806541878</v>
      </c>
      <c r="I553" s="27">
        <f>IF((I552*(1+Utgifter!$E$5/12)-K552)&gt;0,I552*(1+Utgifter!$E$5/12)-K552,0)</f>
        <v>401547.2728763246</v>
      </c>
      <c r="J553" s="26"/>
      <c r="K553" s="24">
        <f>IF((I553*(Utgifter!$E$4+Utgifter!$E$5)/12)&gt;$S$4,(I553*(Utgifter!$E$4+Utgifter!$E$5)/12),IF(I553&gt; 0,$S$4,0))</f>
        <v>1338.4909095877485</v>
      </c>
    </row>
    <row r="554" spans="1:11" x14ac:dyDescent="0.35">
      <c r="A554" s="47"/>
      <c r="D554" s="28">
        <f t="shared" si="8"/>
        <v>550</v>
      </c>
      <c r="E554" s="27">
        <f>IF((E553*(1+Utgifter!$E$5/12)-G553)&gt;0,E553*(1+Utgifter!$E$5/12)-G553,0)</f>
        <v>527836.09870592924</v>
      </c>
      <c r="F554" s="26"/>
      <c r="G554" s="24">
        <f>IF((E554*(Utgifter!$E$4+Utgifter!$E$5)/12)&gt;$S$4,(E554*(Utgifter!$E$4+Utgifter!$E$5)/12),IF(E554&gt; 0,$S$4,0))</f>
        <v>1759.4536623530976</v>
      </c>
      <c r="I554" s="27">
        <f>IF((I553*(1+Utgifter!$E$5/12)-K553)&gt;0,I553*(1+Utgifter!$E$5/12)-K553,0)</f>
        <v>400878.02742153074</v>
      </c>
      <c r="J554" s="26"/>
      <c r="K554" s="24">
        <f>IF((I554*(Utgifter!$E$4+Utgifter!$E$5)/12)&gt;$S$4,(I554*(Utgifter!$E$4+Utgifter!$E$5)/12),IF(I554&gt; 0,$S$4,0))</f>
        <v>1336.2600914051025</v>
      </c>
    </row>
    <row r="555" spans="1:11" x14ac:dyDescent="0.35">
      <c r="A555" s="47"/>
      <c r="D555" s="28">
        <f t="shared" si="8"/>
        <v>551</v>
      </c>
      <c r="E555" s="27">
        <f>IF((E554*(1+Utgifter!$E$5/12)-G554)&gt;0,E554*(1+Utgifter!$E$5/12)-G554,0)</f>
        <v>526956.37187475269</v>
      </c>
      <c r="F555" s="26"/>
      <c r="G555" s="24">
        <f>IF((E555*(Utgifter!$E$4+Utgifter!$E$5)/12)&gt;$S$4,(E555*(Utgifter!$E$4+Utgifter!$E$5)/12),IF(E555&gt; 0,$S$4,0))</f>
        <v>1756.521239582509</v>
      </c>
      <c r="I555" s="27">
        <f>IF((I554*(1+Utgifter!$E$5/12)-K554)&gt;0,I554*(1+Utgifter!$E$5/12)-K554,0)</f>
        <v>400209.89737582818</v>
      </c>
      <c r="J555" s="26"/>
      <c r="K555" s="24">
        <f>IF((I555*(Utgifter!$E$4+Utgifter!$E$5)/12)&gt;$S$4,(I555*(Utgifter!$E$4+Utgifter!$E$5)/12),IF(I555&gt; 0,$S$4,0))</f>
        <v>1334.0329912527607</v>
      </c>
    </row>
    <row r="556" spans="1:11" x14ac:dyDescent="0.35">
      <c r="A556" s="47"/>
      <c r="D556" s="28">
        <f t="shared" si="8"/>
        <v>552</v>
      </c>
      <c r="E556" s="27">
        <f>IF((E555*(1+Utgifter!$E$5/12)-G555)&gt;0,E555*(1+Utgifter!$E$5/12)-G555,0)</f>
        <v>526078.11125496135</v>
      </c>
      <c r="F556" s="26"/>
      <c r="G556" s="24">
        <f>IF((E556*(Utgifter!$E$4+Utgifter!$E$5)/12)&gt;$S$4,(E556*(Utgifter!$E$4+Utgifter!$E$5)/12),IF(E556&gt; 0,$S$4,0))</f>
        <v>1753.5937041832046</v>
      </c>
      <c r="I556" s="27">
        <f>IF((I555*(1+Utgifter!$E$5/12)-K555)&gt;0,I555*(1+Utgifter!$E$5/12)-K555,0)</f>
        <v>399542.88088020182</v>
      </c>
      <c r="J556" s="26"/>
      <c r="K556" s="24">
        <f>IF((I556*(Utgifter!$E$4+Utgifter!$E$5)/12)&gt;$S$4,(I556*(Utgifter!$E$4+Utgifter!$E$5)/12),IF(I556&gt; 0,$S$4,0))</f>
        <v>1331.8096029340061</v>
      </c>
    </row>
    <row r="557" spans="1:11" x14ac:dyDescent="0.35">
      <c r="A557" s="47">
        <v>2064</v>
      </c>
      <c r="D557" s="28">
        <f t="shared" si="8"/>
        <v>553</v>
      </c>
      <c r="E557" s="27">
        <f>IF((E556*(1+Utgifter!$E$5/12)-G556)&gt;0,E556*(1+Utgifter!$E$5/12)-G556,0)</f>
        <v>525201.31440286979</v>
      </c>
      <c r="F557" s="26"/>
      <c r="G557" s="24">
        <f>IF((E557*(Utgifter!$E$4+Utgifter!$E$5)/12)&gt;$S$4,(E557*(Utgifter!$E$4+Utgifter!$E$5)/12),IF(E557&gt; 0,$S$4,0))</f>
        <v>1750.671048009566</v>
      </c>
      <c r="I557" s="27">
        <f>IF((I556*(1+Utgifter!$E$5/12)-K556)&gt;0,I556*(1+Utgifter!$E$5/12)-K556,0)</f>
        <v>398876.97607873485</v>
      </c>
      <c r="J557" s="26"/>
      <c r="K557" s="24">
        <f>IF((I557*(Utgifter!$E$4+Utgifter!$E$5)/12)&gt;$S$4,(I557*(Utgifter!$E$4+Utgifter!$E$5)/12),IF(I557&gt; 0,$S$4,0))</f>
        <v>1329.5899202624496</v>
      </c>
    </row>
    <row r="558" spans="1:11" x14ac:dyDescent="0.35">
      <c r="A558" s="47"/>
      <c r="D558" s="28">
        <f t="shared" si="8"/>
        <v>554</v>
      </c>
      <c r="E558" s="27">
        <f>IF((E557*(1+Utgifter!$E$5/12)-G557)&gt;0,E557*(1+Utgifter!$E$5/12)-G557,0)</f>
        <v>524325.97887886502</v>
      </c>
      <c r="F558" s="26"/>
      <c r="G558" s="24">
        <f>IF((E558*(Utgifter!$E$4+Utgifter!$E$5)/12)&gt;$S$4,(E558*(Utgifter!$E$4+Utgifter!$E$5)/12),IF(E558&gt; 0,$S$4,0))</f>
        <v>1747.7532629295501</v>
      </c>
      <c r="I558" s="27">
        <f>IF((I557*(1+Utgifter!$E$5/12)-K557)&gt;0,I557*(1+Utgifter!$E$5/12)-K557,0)</f>
        <v>398212.18111860362</v>
      </c>
      <c r="J558" s="26"/>
      <c r="K558" s="24">
        <f>IF((I558*(Utgifter!$E$4+Utgifter!$E$5)/12)&gt;$S$4,(I558*(Utgifter!$E$4+Utgifter!$E$5)/12),IF(I558&gt; 0,$S$4,0))</f>
        <v>1327.3739370620121</v>
      </c>
    </row>
    <row r="559" spans="1:11" x14ac:dyDescent="0.35">
      <c r="A559" s="47"/>
      <c r="D559" s="28">
        <f t="shared" si="8"/>
        <v>555</v>
      </c>
      <c r="E559" s="27">
        <f>IF((E558*(1+Utgifter!$E$5/12)-G558)&gt;0,E558*(1+Utgifter!$E$5/12)-G558,0)</f>
        <v>523452.10224740027</v>
      </c>
      <c r="F559" s="26"/>
      <c r="G559" s="24">
        <f>IF((E559*(Utgifter!$E$4+Utgifter!$E$5)/12)&gt;$S$4,(E559*(Utgifter!$E$4+Utgifter!$E$5)/12),IF(E559&gt; 0,$S$4,0))</f>
        <v>1744.8403408246677</v>
      </c>
      <c r="I559" s="27">
        <f>IF((I558*(1+Utgifter!$E$5/12)-K558)&gt;0,I558*(1+Utgifter!$E$5/12)-K558,0)</f>
        <v>397548.49415007263</v>
      </c>
      <c r="J559" s="26"/>
      <c r="K559" s="24">
        <f>IF((I559*(Utgifter!$E$4+Utgifter!$E$5)/12)&gt;$S$4,(I559*(Utgifter!$E$4+Utgifter!$E$5)/12),IF(I559&gt; 0,$S$4,0))</f>
        <v>1325.1616471669088</v>
      </c>
    </row>
    <row r="560" spans="1:11" x14ac:dyDescent="0.35">
      <c r="A560" s="47"/>
      <c r="D560" s="28">
        <f t="shared" si="8"/>
        <v>556</v>
      </c>
      <c r="E560" s="27">
        <f>IF((E559*(1+Utgifter!$E$5/12)-G559)&gt;0,E559*(1+Utgifter!$E$5/12)-G559,0)</f>
        <v>522579.68207698793</v>
      </c>
      <c r="F560" s="26"/>
      <c r="G560" s="24">
        <f>IF((E560*(Utgifter!$E$4+Utgifter!$E$5)/12)&gt;$S$4,(E560*(Utgifter!$E$4+Utgifter!$E$5)/12),IF(E560&gt; 0,$S$4,0))</f>
        <v>1741.9322735899598</v>
      </c>
      <c r="I560" s="27">
        <f>IF((I559*(1+Utgifter!$E$5/12)-K559)&gt;0,I559*(1+Utgifter!$E$5/12)-K559,0)</f>
        <v>396885.91332648922</v>
      </c>
      <c r="J560" s="26"/>
      <c r="K560" s="24">
        <f>IF((I560*(Utgifter!$E$4+Utgifter!$E$5)/12)&gt;$S$4,(I560*(Utgifter!$E$4+Utgifter!$E$5)/12),IF(I560&gt; 0,$S$4,0))</f>
        <v>1322.9530444216307</v>
      </c>
    </row>
    <row r="561" spans="1:11" x14ac:dyDescent="0.35">
      <c r="A561" s="47"/>
      <c r="D561" s="28">
        <f t="shared" si="8"/>
        <v>557</v>
      </c>
      <c r="E561" s="27">
        <f>IF((E560*(1+Utgifter!$E$5/12)-G560)&gt;0,E560*(1+Utgifter!$E$5/12)-G560,0)</f>
        <v>521708.71594019298</v>
      </c>
      <c r="F561" s="26"/>
      <c r="G561" s="24">
        <f>IF((E561*(Utgifter!$E$4+Utgifter!$E$5)/12)&gt;$S$4,(E561*(Utgifter!$E$4+Utgifter!$E$5)/12),IF(E561&gt; 0,$S$4,0))</f>
        <v>1739.0290531339767</v>
      </c>
      <c r="I561" s="27">
        <f>IF((I560*(1+Utgifter!$E$5/12)-K560)&gt;0,I560*(1+Utgifter!$E$5/12)-K560,0)</f>
        <v>396224.4368042784</v>
      </c>
      <c r="J561" s="26"/>
      <c r="K561" s="24">
        <f>IF((I561*(Utgifter!$E$4+Utgifter!$E$5)/12)&gt;$S$4,(I561*(Utgifter!$E$4+Utgifter!$E$5)/12),IF(I561&gt; 0,$S$4,0))</f>
        <v>1320.748122680928</v>
      </c>
    </row>
    <row r="562" spans="1:11" x14ac:dyDescent="0.35">
      <c r="A562" s="47"/>
      <c r="D562" s="28">
        <f t="shared" si="8"/>
        <v>558</v>
      </c>
      <c r="E562" s="27">
        <f>IF((E561*(1+Utgifter!$E$5/12)-G561)&gt;0,E561*(1+Utgifter!$E$5/12)-G561,0)</f>
        <v>520839.20141362603</v>
      </c>
      <c r="F562" s="26"/>
      <c r="G562" s="24">
        <f>IF((E562*(Utgifter!$E$4+Utgifter!$E$5)/12)&gt;$S$4,(E562*(Utgifter!$E$4+Utgifter!$E$5)/12),IF(E562&gt; 0,$S$4,0))</f>
        <v>1736.1306713787535</v>
      </c>
      <c r="I562" s="27">
        <f>IF((I561*(1+Utgifter!$E$5/12)-K561)&gt;0,I561*(1+Utgifter!$E$5/12)-K561,0)</f>
        <v>395564.06274293794</v>
      </c>
      <c r="J562" s="26"/>
      <c r="K562" s="24">
        <f>IF((I562*(Utgifter!$E$4+Utgifter!$E$5)/12)&gt;$S$4,(I562*(Utgifter!$E$4+Utgifter!$E$5)/12),IF(I562&gt; 0,$S$4,0))</f>
        <v>1318.5468758097932</v>
      </c>
    </row>
    <row r="563" spans="1:11" x14ac:dyDescent="0.35">
      <c r="A563" s="47"/>
      <c r="D563" s="28">
        <f t="shared" si="8"/>
        <v>559</v>
      </c>
      <c r="E563" s="27">
        <f>IF((E562*(1+Utgifter!$E$5/12)-G562)&gt;0,E562*(1+Utgifter!$E$5/12)-G562,0)</f>
        <v>519971.13607793668</v>
      </c>
      <c r="F563" s="26"/>
      <c r="G563" s="24">
        <f>IF((E563*(Utgifter!$E$4+Utgifter!$E$5)/12)&gt;$S$4,(E563*(Utgifter!$E$4+Utgifter!$E$5)/12),IF(E563&gt; 0,$S$4,0))</f>
        <v>1733.237120259789</v>
      </c>
      <c r="I563" s="27">
        <f>IF((I562*(1+Utgifter!$E$5/12)-K562)&gt;0,I562*(1+Utgifter!$E$5/12)-K562,0)</f>
        <v>394904.78930503305</v>
      </c>
      <c r="J563" s="26"/>
      <c r="K563" s="24">
        <f>IF((I563*(Utgifter!$E$4+Utgifter!$E$5)/12)&gt;$S$4,(I563*(Utgifter!$E$4+Utgifter!$E$5)/12),IF(I563&gt; 0,$S$4,0))</f>
        <v>1316.3492976834434</v>
      </c>
    </row>
    <row r="564" spans="1:11" x14ac:dyDescent="0.35">
      <c r="A564" s="47"/>
      <c r="D564" s="28">
        <f t="shared" si="8"/>
        <v>560</v>
      </c>
      <c r="E564" s="27">
        <f>IF((E563*(1+Utgifter!$E$5/12)-G563)&gt;0,E563*(1+Utgifter!$E$5/12)-G563,0)</f>
        <v>519104.51751780679</v>
      </c>
      <c r="F564" s="26"/>
      <c r="G564" s="24">
        <f>IF((E564*(Utgifter!$E$4+Utgifter!$E$5)/12)&gt;$S$4,(E564*(Utgifter!$E$4+Utgifter!$E$5)/12),IF(E564&gt; 0,$S$4,0))</f>
        <v>1730.3483917260228</v>
      </c>
      <c r="I564" s="27">
        <f>IF((I563*(1+Utgifter!$E$5/12)-K563)&gt;0,I563*(1+Utgifter!$E$5/12)-K563,0)</f>
        <v>394246.61465619132</v>
      </c>
      <c r="J564" s="26"/>
      <c r="K564" s="24">
        <f>IF((I564*(Utgifter!$E$4+Utgifter!$E$5)/12)&gt;$S$4,(I564*(Utgifter!$E$4+Utgifter!$E$5)/12),IF(I564&gt; 0,$S$4,0))</f>
        <v>1314.1553821873044</v>
      </c>
    </row>
    <row r="565" spans="1:11" x14ac:dyDescent="0.35">
      <c r="A565" s="47"/>
      <c r="D565" s="28">
        <f t="shared" si="8"/>
        <v>561</v>
      </c>
      <c r="E565" s="27">
        <f>IF((E564*(1+Utgifter!$E$5/12)-G564)&gt;0,E564*(1+Utgifter!$E$5/12)-G564,0)</f>
        <v>518239.34332194377</v>
      </c>
      <c r="F565" s="26"/>
      <c r="G565" s="24">
        <f>IF((E565*(Utgifter!$E$4+Utgifter!$E$5)/12)&gt;$S$4,(E565*(Utgifter!$E$4+Utgifter!$E$5)/12),IF(E565&gt; 0,$S$4,0))</f>
        <v>1727.4644777398125</v>
      </c>
      <c r="I565" s="27">
        <f>IF((I564*(1+Utgifter!$E$5/12)-K564)&gt;0,I564*(1+Utgifter!$E$5/12)-K564,0)</f>
        <v>393589.53696509771</v>
      </c>
      <c r="J565" s="26"/>
      <c r="K565" s="24">
        <f>IF((I565*(Utgifter!$E$4+Utgifter!$E$5)/12)&gt;$S$4,(I565*(Utgifter!$E$4+Utgifter!$E$5)/12),IF(I565&gt; 0,$S$4,0))</f>
        <v>1311.9651232169924</v>
      </c>
    </row>
    <row r="566" spans="1:11" x14ac:dyDescent="0.35">
      <c r="A566" s="47"/>
      <c r="D566" s="28">
        <f t="shared" si="8"/>
        <v>562</v>
      </c>
      <c r="E566" s="27">
        <f>IF((E565*(1+Utgifter!$E$5/12)-G565)&gt;0,E565*(1+Utgifter!$E$5/12)-G565,0)</f>
        <v>517375.61108307389</v>
      </c>
      <c r="F566" s="26"/>
      <c r="G566" s="24">
        <f>IF((E566*(Utgifter!$E$4+Utgifter!$E$5)/12)&gt;$S$4,(E566*(Utgifter!$E$4+Utgifter!$E$5)/12),IF(E566&gt; 0,$S$4,0))</f>
        <v>1724.585370276913</v>
      </c>
      <c r="I566" s="27">
        <f>IF((I565*(1+Utgifter!$E$5/12)-K565)&gt;0,I565*(1+Utgifter!$E$5/12)-K565,0)</f>
        <v>392933.55440348922</v>
      </c>
      <c r="J566" s="26"/>
      <c r="K566" s="24">
        <f>IF((I566*(Utgifter!$E$4+Utgifter!$E$5)/12)&gt;$S$4,(I566*(Utgifter!$E$4+Utgifter!$E$5)/12),IF(I566&gt; 0,$S$4,0))</f>
        <v>1309.7785146782974</v>
      </c>
    </row>
    <row r="567" spans="1:11" x14ac:dyDescent="0.35">
      <c r="A567" s="47"/>
      <c r="D567" s="28">
        <f t="shared" si="8"/>
        <v>563</v>
      </c>
      <c r="E567" s="27">
        <f>IF((E566*(1+Utgifter!$E$5/12)-G566)&gt;0,E566*(1+Utgifter!$E$5/12)-G566,0)</f>
        <v>516513.31839793542</v>
      </c>
      <c r="F567" s="26"/>
      <c r="G567" s="24">
        <f>IF((E567*(Utgifter!$E$4+Utgifter!$E$5)/12)&gt;$S$4,(E567*(Utgifter!$E$4+Utgifter!$E$5)/12),IF(E567&gt; 0,$S$4,0))</f>
        <v>1721.7110613264515</v>
      </c>
      <c r="I567" s="27">
        <f>IF((I566*(1+Utgifter!$E$5/12)-K566)&gt;0,I566*(1+Utgifter!$E$5/12)-K566,0)</f>
        <v>392278.6651461501</v>
      </c>
      <c r="J567" s="26"/>
      <c r="K567" s="24">
        <f>IF((I567*(Utgifter!$E$4+Utgifter!$E$5)/12)&gt;$S$4,(I567*(Utgifter!$E$4+Utgifter!$E$5)/12),IF(I567&gt; 0,$S$4,0))</f>
        <v>1307.595550487167</v>
      </c>
    </row>
    <row r="568" spans="1:11" x14ac:dyDescent="0.35">
      <c r="A568" s="47"/>
      <c r="D568" s="28">
        <f t="shared" si="8"/>
        <v>564</v>
      </c>
      <c r="E568" s="27">
        <f>IF((E567*(1+Utgifter!$E$5/12)-G567)&gt;0,E567*(1+Utgifter!$E$5/12)-G567,0)</f>
        <v>515652.4628672722</v>
      </c>
      <c r="F568" s="26"/>
      <c r="G568" s="24">
        <f>IF((E568*(Utgifter!$E$4+Utgifter!$E$5)/12)&gt;$S$4,(E568*(Utgifter!$E$4+Utgifter!$E$5)/12),IF(E568&gt; 0,$S$4,0))</f>
        <v>1718.8415428909075</v>
      </c>
      <c r="I568" s="27">
        <f>IF((I567*(1+Utgifter!$E$5/12)-K567)&gt;0,I567*(1+Utgifter!$E$5/12)-K567,0)</f>
        <v>391624.86737090652</v>
      </c>
      <c r="J568" s="26"/>
      <c r="K568" s="24">
        <f>IF((I568*(Utgifter!$E$4+Utgifter!$E$5)/12)&gt;$S$4,(I568*(Utgifter!$E$4+Utgifter!$E$5)/12),IF(I568&gt; 0,$S$4,0))</f>
        <v>1305.4162245696884</v>
      </c>
    </row>
    <row r="569" spans="1:11" x14ac:dyDescent="0.35">
      <c r="A569" s="47">
        <v>2065</v>
      </c>
      <c r="D569" s="28">
        <f t="shared" si="8"/>
        <v>565</v>
      </c>
      <c r="E569" s="27">
        <f>IF((E568*(1+Utgifter!$E$5/12)-G568)&gt;0,E568*(1+Utgifter!$E$5/12)-G568,0)</f>
        <v>514793.04209582676</v>
      </c>
      <c r="F569" s="26"/>
      <c r="G569" s="24">
        <f>IF((E569*(Utgifter!$E$4+Utgifter!$E$5)/12)&gt;$S$4,(E569*(Utgifter!$E$4+Utgifter!$E$5)/12),IF(E569&gt; 0,$S$4,0))</f>
        <v>1715.9768069860893</v>
      </c>
      <c r="I569" s="27">
        <f>IF((I568*(1+Utgifter!$E$5/12)-K568)&gt;0,I568*(1+Utgifter!$E$5/12)-K568,0)</f>
        <v>390972.15925862169</v>
      </c>
      <c r="J569" s="26"/>
      <c r="K569" s="24">
        <f>IF((I569*(Utgifter!$E$4+Utgifter!$E$5)/12)&gt;$S$4,(I569*(Utgifter!$E$4+Utgifter!$E$5)/12),IF(I569&gt; 0,$S$4,0))</f>
        <v>1303.2405308620723</v>
      </c>
    </row>
    <row r="570" spans="1:11" x14ac:dyDescent="0.35">
      <c r="A570" s="47"/>
      <c r="D570" s="28">
        <f t="shared" si="8"/>
        <v>566</v>
      </c>
      <c r="E570" s="27">
        <f>IF((E569*(1+Utgifter!$E$5/12)-G569)&gt;0,E569*(1+Utgifter!$E$5/12)-G569,0)</f>
        <v>513935.05369233375</v>
      </c>
      <c r="F570" s="26"/>
      <c r="G570" s="24">
        <f>IF((E570*(Utgifter!$E$4+Utgifter!$E$5)/12)&gt;$S$4,(E570*(Utgifter!$E$4+Utgifter!$E$5)/12),IF(E570&gt; 0,$S$4,0))</f>
        <v>1713.1168456411126</v>
      </c>
      <c r="I570" s="27">
        <f>IF((I569*(1+Utgifter!$E$5/12)-K569)&gt;0,I569*(1+Utgifter!$E$5/12)-K569,0)</f>
        <v>390320.53899319068</v>
      </c>
      <c r="J570" s="26"/>
      <c r="K570" s="24">
        <f>IF((I570*(Utgifter!$E$4+Utgifter!$E$5)/12)&gt;$S$4,(I570*(Utgifter!$E$4+Utgifter!$E$5)/12),IF(I570&gt; 0,$S$4,0))</f>
        <v>1301.0684633106357</v>
      </c>
    </row>
    <row r="571" spans="1:11" x14ac:dyDescent="0.35">
      <c r="A571" s="47"/>
      <c r="D571" s="28">
        <f t="shared" si="8"/>
        <v>567</v>
      </c>
      <c r="E571" s="27">
        <f>IF((E570*(1+Utgifter!$E$5/12)-G570)&gt;0,E570*(1+Utgifter!$E$5/12)-G570,0)</f>
        <v>513078.49526951322</v>
      </c>
      <c r="F571" s="26"/>
      <c r="G571" s="24">
        <f>IF((E571*(Utgifter!$E$4+Utgifter!$E$5)/12)&gt;$S$4,(E571*(Utgifter!$E$4+Utgifter!$E$5)/12),IF(E571&gt; 0,$S$4,0))</f>
        <v>1710.2616508983774</v>
      </c>
      <c r="I571" s="27">
        <f>IF((I570*(1+Utgifter!$E$5/12)-K570)&gt;0,I570*(1+Utgifter!$E$5/12)-K570,0)</f>
        <v>389670.00476153538</v>
      </c>
      <c r="J571" s="26"/>
      <c r="K571" s="24">
        <f>IF((I571*(Utgifter!$E$4+Utgifter!$E$5)/12)&gt;$S$4,(I571*(Utgifter!$E$4+Utgifter!$E$5)/12),IF(I571&gt; 0,$S$4,0))</f>
        <v>1298.9000158717847</v>
      </c>
    </row>
    <row r="572" spans="1:11" x14ac:dyDescent="0.35">
      <c r="A572" s="47"/>
      <c r="D572" s="28">
        <f t="shared" si="8"/>
        <v>568</v>
      </c>
      <c r="E572" s="27">
        <f>IF((E571*(1+Utgifter!$E$5/12)-G571)&gt;0,E571*(1+Utgifter!$E$5/12)-G571,0)</f>
        <v>512223.36444406403</v>
      </c>
      <c r="F572" s="26"/>
      <c r="G572" s="24">
        <f>IF((E572*(Utgifter!$E$4+Utgifter!$E$5)/12)&gt;$S$4,(E572*(Utgifter!$E$4+Utgifter!$E$5)/12),IF(E572&gt; 0,$S$4,0))</f>
        <v>1707.4112148135466</v>
      </c>
      <c r="I572" s="27">
        <f>IF((I571*(1+Utgifter!$E$5/12)-K571)&gt;0,I571*(1+Utgifter!$E$5/12)-K571,0)</f>
        <v>389020.55475359951</v>
      </c>
      <c r="J572" s="26"/>
      <c r="K572" s="24">
        <f>IF((I572*(Utgifter!$E$4+Utgifter!$E$5)/12)&gt;$S$4,(I572*(Utgifter!$E$4+Utgifter!$E$5)/12),IF(I572&gt; 0,$S$4,0))</f>
        <v>1296.7351825119983</v>
      </c>
    </row>
    <row r="573" spans="1:11" x14ac:dyDescent="0.35">
      <c r="A573" s="47"/>
      <c r="D573" s="28">
        <f t="shared" si="8"/>
        <v>569</v>
      </c>
      <c r="E573" s="27">
        <f>IF((E572*(1+Utgifter!$E$5/12)-G572)&gt;0,E572*(1+Utgifter!$E$5/12)-G572,0)</f>
        <v>511369.6588366573</v>
      </c>
      <c r="F573" s="26"/>
      <c r="G573" s="24">
        <f>IF((E573*(Utgifter!$E$4+Utgifter!$E$5)/12)&gt;$S$4,(E573*(Utgifter!$E$4+Utgifter!$E$5)/12),IF(E573&gt; 0,$S$4,0))</f>
        <v>1704.5655294555245</v>
      </c>
      <c r="I573" s="27">
        <f>IF((I572*(1+Utgifter!$E$5/12)-K572)&gt;0,I572*(1+Utgifter!$E$5/12)-K572,0)</f>
        <v>388372.18716234359</v>
      </c>
      <c r="J573" s="26"/>
      <c r="K573" s="24">
        <f>IF((I573*(Utgifter!$E$4+Utgifter!$E$5)/12)&gt;$S$4,(I573*(Utgifter!$E$4+Utgifter!$E$5)/12),IF(I573&gt; 0,$S$4,0))</f>
        <v>1294.5739572078121</v>
      </c>
    </row>
    <row r="574" spans="1:11" x14ac:dyDescent="0.35">
      <c r="A574" s="47"/>
      <c r="D574" s="28">
        <f t="shared" si="8"/>
        <v>570</v>
      </c>
      <c r="E574" s="27">
        <f>IF((E573*(1+Utgifter!$E$5/12)-G573)&gt;0,E573*(1+Utgifter!$E$5/12)-G573,0)</f>
        <v>510517.37607192952</v>
      </c>
      <c r="F574" s="26"/>
      <c r="G574" s="24">
        <f>IF((E574*(Utgifter!$E$4+Utgifter!$E$5)/12)&gt;$S$4,(E574*(Utgifter!$E$4+Utgifter!$E$5)/12),IF(E574&gt; 0,$S$4,0))</f>
        <v>1701.7245869064318</v>
      </c>
      <c r="I574" s="27">
        <f>IF((I573*(1+Utgifter!$E$5/12)-K573)&gt;0,I573*(1+Utgifter!$E$5/12)-K573,0)</f>
        <v>387724.90018373972</v>
      </c>
      <c r="J574" s="26"/>
      <c r="K574" s="24">
        <f>IF((I574*(Utgifter!$E$4+Utgifter!$E$5)/12)&gt;$S$4,(I574*(Utgifter!$E$4+Utgifter!$E$5)/12),IF(I574&gt; 0,$S$4,0))</f>
        <v>1292.4163339457991</v>
      </c>
    </row>
    <row r="575" spans="1:11" x14ac:dyDescent="0.35">
      <c r="A575" s="47"/>
      <c r="D575" s="28">
        <f t="shared" si="8"/>
        <v>571</v>
      </c>
      <c r="E575" s="27">
        <f>IF((E574*(1+Utgifter!$E$5/12)-G574)&gt;0,E574*(1+Utgifter!$E$5/12)-G574,0)</f>
        <v>509666.51377847634</v>
      </c>
      <c r="F575" s="26"/>
      <c r="G575" s="24">
        <f>IF((E575*(Utgifter!$E$4+Utgifter!$E$5)/12)&gt;$S$4,(E575*(Utgifter!$E$4+Utgifter!$E$5)/12),IF(E575&gt; 0,$S$4,0))</f>
        <v>1698.8883792615879</v>
      </c>
      <c r="I575" s="27">
        <f>IF((I574*(1+Utgifter!$E$5/12)-K574)&gt;0,I574*(1+Utgifter!$E$5/12)-K574,0)</f>
        <v>387078.69201676681</v>
      </c>
      <c r="J575" s="26"/>
      <c r="K575" s="24">
        <f>IF((I575*(Utgifter!$E$4+Utgifter!$E$5)/12)&gt;$S$4,(I575*(Utgifter!$E$4+Utgifter!$E$5)/12),IF(I575&gt; 0,$S$4,0))</f>
        <v>1290.2623067225561</v>
      </c>
    </row>
    <row r="576" spans="1:11" x14ac:dyDescent="0.35">
      <c r="A576" s="47"/>
      <c r="D576" s="28">
        <f t="shared" si="8"/>
        <v>572</v>
      </c>
      <c r="E576" s="27">
        <f>IF((E575*(1+Utgifter!$E$5/12)-G575)&gt;0,E575*(1+Utgifter!$E$5/12)-G575,0)</f>
        <v>508817.06958884554</v>
      </c>
      <c r="F576" s="26"/>
      <c r="G576" s="24">
        <f>IF((E576*(Utgifter!$E$4+Utgifter!$E$5)/12)&gt;$S$4,(E576*(Utgifter!$E$4+Utgifter!$E$5)/12),IF(E576&gt; 0,$S$4,0))</f>
        <v>1696.056898629485</v>
      </c>
      <c r="I576" s="27">
        <f>IF((I575*(1+Utgifter!$E$5/12)-K575)&gt;0,I575*(1+Utgifter!$E$5/12)-K575,0)</f>
        <v>386433.56086340552</v>
      </c>
      <c r="J576" s="26"/>
      <c r="K576" s="24">
        <f>IF((I576*(Utgifter!$E$4+Utgifter!$E$5)/12)&gt;$S$4,(I576*(Utgifter!$E$4+Utgifter!$E$5)/12),IF(I576&gt; 0,$S$4,0))</f>
        <v>1288.1118695446851</v>
      </c>
    </row>
    <row r="577" spans="1:11" x14ac:dyDescent="0.35">
      <c r="A577" s="47"/>
      <c r="D577" s="28">
        <f t="shared" si="8"/>
        <v>573</v>
      </c>
      <c r="E577" s="27">
        <f>IF((E576*(1+Utgifter!$E$5/12)-G576)&gt;0,E576*(1+Utgifter!$E$5/12)-G576,0)</f>
        <v>507969.04113953083</v>
      </c>
      <c r="F577" s="26"/>
      <c r="G577" s="24">
        <f>IF((E577*(Utgifter!$E$4+Utgifter!$E$5)/12)&gt;$S$4,(E577*(Utgifter!$E$4+Utgifter!$E$5)/12),IF(E577&gt; 0,$S$4,0))</f>
        <v>1693.2301371317697</v>
      </c>
      <c r="I577" s="27">
        <f>IF((I576*(1+Utgifter!$E$5/12)-K576)&gt;0,I576*(1+Utgifter!$E$5/12)-K576,0)</f>
        <v>385789.50492863322</v>
      </c>
      <c r="J577" s="26"/>
      <c r="K577" s="24">
        <f>IF((I577*(Utgifter!$E$4+Utgifter!$E$5)/12)&gt;$S$4,(I577*(Utgifter!$E$4+Utgifter!$E$5)/12),IF(I577&gt; 0,$S$4,0))</f>
        <v>1285.9650164287775</v>
      </c>
    </row>
    <row r="578" spans="1:11" x14ac:dyDescent="0.35">
      <c r="A578" s="47"/>
      <c r="D578" s="28">
        <f t="shared" si="8"/>
        <v>574</v>
      </c>
      <c r="E578" s="27">
        <f>IF((E577*(1+Utgifter!$E$5/12)-G577)&gt;0,E577*(1+Utgifter!$E$5/12)-G577,0)</f>
        <v>507122.42607096495</v>
      </c>
      <c r="F578" s="26"/>
      <c r="G578" s="24">
        <f>IF((E578*(Utgifter!$E$4+Utgifter!$E$5)/12)&gt;$S$4,(E578*(Utgifter!$E$4+Utgifter!$E$5)/12),IF(E578&gt; 0,$S$4,0))</f>
        <v>1690.4080869032166</v>
      </c>
      <c r="I578" s="27">
        <f>IF((I577*(1+Utgifter!$E$5/12)-K577)&gt;0,I577*(1+Utgifter!$E$5/12)-K577,0)</f>
        <v>385146.52242041886</v>
      </c>
      <c r="J578" s="26"/>
      <c r="K578" s="24">
        <f>IF((I578*(Utgifter!$E$4+Utgifter!$E$5)/12)&gt;$S$4,(I578*(Utgifter!$E$4+Utgifter!$E$5)/12),IF(I578&gt; 0,$S$4,0))</f>
        <v>1283.8217414013961</v>
      </c>
    </row>
    <row r="579" spans="1:11" x14ac:dyDescent="0.35">
      <c r="A579" s="47"/>
      <c r="D579" s="28">
        <f t="shared" si="8"/>
        <v>575</v>
      </c>
      <c r="E579" s="27">
        <f>IF((E578*(1+Utgifter!$E$5/12)-G578)&gt;0,E578*(1+Utgifter!$E$5/12)-G578,0)</f>
        <v>506277.22202751337</v>
      </c>
      <c r="F579" s="26"/>
      <c r="G579" s="24">
        <f>IF((E579*(Utgifter!$E$4+Utgifter!$E$5)/12)&gt;$S$4,(E579*(Utgifter!$E$4+Utgifter!$E$5)/12),IF(E579&gt; 0,$S$4,0))</f>
        <v>1687.5907400917113</v>
      </c>
      <c r="I579" s="27">
        <f>IF((I578*(1+Utgifter!$E$5/12)-K578)&gt;0,I578*(1+Utgifter!$E$5/12)-K578,0)</f>
        <v>384504.61154971819</v>
      </c>
      <c r="J579" s="26"/>
      <c r="K579" s="24">
        <f>IF((I579*(Utgifter!$E$4+Utgifter!$E$5)/12)&gt;$S$4,(I579*(Utgifter!$E$4+Utgifter!$E$5)/12),IF(I579&gt; 0,$S$4,0))</f>
        <v>1281.6820384990606</v>
      </c>
    </row>
    <row r="580" spans="1:11" x14ac:dyDescent="0.35">
      <c r="A580" s="47"/>
      <c r="D580" s="28">
        <f t="shared" si="8"/>
        <v>576</v>
      </c>
      <c r="E580" s="27">
        <f>IF((E579*(1+Utgifter!$E$5/12)-G579)&gt;0,E579*(1+Utgifter!$E$5/12)-G579,0)</f>
        <v>505433.42665746756</v>
      </c>
      <c r="F580" s="26"/>
      <c r="G580" s="24">
        <f>IF((E580*(Utgifter!$E$4+Utgifter!$E$5)/12)&gt;$S$4,(E580*(Utgifter!$E$4+Utgifter!$E$5)/12),IF(E580&gt; 0,$S$4,0))</f>
        <v>1684.7780888582254</v>
      </c>
      <c r="I580" s="27">
        <f>IF((I579*(1+Utgifter!$E$5/12)-K579)&gt;0,I579*(1+Utgifter!$E$5/12)-K579,0)</f>
        <v>383863.77053046867</v>
      </c>
      <c r="J580" s="26"/>
      <c r="K580" s="24">
        <f>IF((I580*(Utgifter!$E$4+Utgifter!$E$5)/12)&gt;$S$4,(I580*(Utgifter!$E$4+Utgifter!$E$5)/12),IF(I580&gt; 0,$S$4,0))</f>
        <v>1279.545901768229</v>
      </c>
    </row>
    <row r="581" spans="1:11" x14ac:dyDescent="0.35">
      <c r="A581" s="47">
        <v>2066</v>
      </c>
      <c r="D581" s="28">
        <f t="shared" si="8"/>
        <v>577</v>
      </c>
      <c r="E581" s="27">
        <f>IF((E580*(1+Utgifter!$E$5/12)-G580)&gt;0,E580*(1+Utgifter!$E$5/12)-G580,0)</f>
        <v>504591.03761303844</v>
      </c>
      <c r="F581" s="26"/>
      <c r="G581" s="24">
        <f>IF((E581*(Utgifter!$E$4+Utgifter!$E$5)/12)&gt;$S$4,(E581*(Utgifter!$E$4+Utgifter!$E$5)/12),IF(E581&gt; 0,$S$4,0))</f>
        <v>1681.9701253767946</v>
      </c>
      <c r="I581" s="27">
        <f>IF((I580*(1+Utgifter!$E$5/12)-K580)&gt;0,I580*(1+Utgifter!$E$5/12)-K580,0)</f>
        <v>383223.9975795846</v>
      </c>
      <c r="J581" s="26"/>
      <c r="K581" s="24">
        <f>IF((I581*(Utgifter!$E$4+Utgifter!$E$5)/12)&gt;$S$4,(I581*(Utgifter!$E$4+Utgifter!$E$5)/12),IF(I581&gt; 0,$S$4,0))</f>
        <v>1277.4133252652821</v>
      </c>
    </row>
    <row r="582" spans="1:11" x14ac:dyDescent="0.35">
      <c r="A582" s="47"/>
      <c r="D582" s="28">
        <f t="shared" si="8"/>
        <v>578</v>
      </c>
      <c r="E582" s="27">
        <f>IF((E581*(1+Utgifter!$E$5/12)-G581)&gt;0,E581*(1+Utgifter!$E$5/12)-G581,0)</f>
        <v>503750.05255035008</v>
      </c>
      <c r="F582" s="26"/>
      <c r="G582" s="24">
        <f>IF((E582*(Utgifter!$E$4+Utgifter!$E$5)/12)&gt;$S$4,(E582*(Utgifter!$E$4+Utgifter!$E$5)/12),IF(E582&gt; 0,$S$4,0))</f>
        <v>1679.1668418345005</v>
      </c>
      <c r="I582" s="27">
        <f>IF((I581*(1+Utgifter!$E$5/12)-K581)&gt;0,I581*(1+Utgifter!$E$5/12)-K581,0)</f>
        <v>382585.29091695196</v>
      </c>
      <c r="J582" s="26"/>
      <c r="K582" s="24">
        <f>IF((I582*(Utgifter!$E$4+Utgifter!$E$5)/12)&gt;$S$4,(I582*(Utgifter!$E$4+Utgifter!$E$5)/12),IF(I582&gt; 0,$S$4,0))</f>
        <v>1275.2843030565066</v>
      </c>
    </row>
    <row r="583" spans="1:11" x14ac:dyDescent="0.35">
      <c r="A583" s="47"/>
      <c r="D583" s="28">
        <f t="shared" ref="D583:D646" si="9">IF(OR(E583&gt;0, I583&gt;0),D582+1,"")</f>
        <v>579</v>
      </c>
      <c r="E583" s="27">
        <f>IF((E582*(1+Utgifter!$E$5/12)-G582)&gt;0,E582*(1+Utgifter!$E$5/12)-G582,0)</f>
        <v>502910.46912943287</v>
      </c>
      <c r="F583" s="26"/>
      <c r="G583" s="24">
        <f>IF((E583*(Utgifter!$E$4+Utgifter!$E$5)/12)&gt;$S$4,(E583*(Utgifter!$E$4+Utgifter!$E$5)/12),IF(E583&gt; 0,$S$4,0))</f>
        <v>1676.3682304314427</v>
      </c>
      <c r="I583" s="27">
        <f>IF((I582*(1+Utgifter!$E$5/12)-K582)&gt;0,I582*(1+Utgifter!$E$5/12)-K582,0)</f>
        <v>381947.64876542374</v>
      </c>
      <c r="J583" s="26"/>
      <c r="K583" s="24">
        <f>IF((I583*(Utgifter!$E$4+Utgifter!$E$5)/12)&gt;$S$4,(I583*(Utgifter!$E$4+Utgifter!$E$5)/12),IF(I583&gt; 0,$S$4,0))</f>
        <v>1273.1588292180793</v>
      </c>
    </row>
    <row r="584" spans="1:11" x14ac:dyDescent="0.35">
      <c r="A584" s="47"/>
      <c r="D584" s="28">
        <f t="shared" si="9"/>
        <v>580</v>
      </c>
      <c r="E584" s="27">
        <f>IF((E583*(1+Utgifter!$E$5/12)-G583)&gt;0,E583*(1+Utgifter!$E$5/12)-G583,0)</f>
        <v>502072.28501421714</v>
      </c>
      <c r="F584" s="26"/>
      <c r="G584" s="24">
        <f>IF((E584*(Utgifter!$E$4+Utgifter!$E$5)/12)&gt;$S$4,(E584*(Utgifter!$E$4+Utgifter!$E$5)/12),IF(E584&gt; 0,$S$4,0))</f>
        <v>1673.5742833807237</v>
      </c>
      <c r="I584" s="27">
        <f>IF((I583*(1+Utgifter!$E$5/12)-K583)&gt;0,I583*(1+Utgifter!$E$5/12)-K583,0)</f>
        <v>381311.06935081474</v>
      </c>
      <c r="J584" s="26"/>
      <c r="K584" s="24">
        <f>IF((I584*(Utgifter!$E$4+Utgifter!$E$5)/12)&gt;$S$4,(I584*(Utgifter!$E$4+Utgifter!$E$5)/12),IF(I584&gt; 0,$S$4,0))</f>
        <v>1271.0368978360491</v>
      </c>
    </row>
    <row r="585" spans="1:11" x14ac:dyDescent="0.35">
      <c r="A585" s="47"/>
      <c r="D585" s="28">
        <f t="shared" si="9"/>
        <v>581</v>
      </c>
      <c r="E585" s="27">
        <f>IF((E584*(1+Utgifter!$E$5/12)-G584)&gt;0,E584*(1+Utgifter!$E$5/12)-G584,0)</f>
        <v>501235.49787252682</v>
      </c>
      <c r="F585" s="26"/>
      <c r="G585" s="24">
        <f>IF((E585*(Utgifter!$E$4+Utgifter!$E$5)/12)&gt;$S$4,(E585*(Utgifter!$E$4+Utgifter!$E$5)/12),IF(E585&gt; 0,$S$4,0))</f>
        <v>1670.784992908423</v>
      </c>
      <c r="I585" s="27">
        <f>IF((I584*(1+Utgifter!$E$5/12)-K584)&gt;0,I584*(1+Utgifter!$E$5/12)-K584,0)</f>
        <v>380675.55090189679</v>
      </c>
      <c r="J585" s="26"/>
      <c r="K585" s="24">
        <f>IF((I585*(Utgifter!$E$4+Utgifter!$E$5)/12)&gt;$S$4,(I585*(Utgifter!$E$4+Utgifter!$E$5)/12),IF(I585&gt; 0,$S$4,0))</f>
        <v>1268.9185030063227</v>
      </c>
    </row>
    <row r="586" spans="1:11" x14ac:dyDescent="0.35">
      <c r="A586" s="47"/>
      <c r="D586" s="28">
        <f t="shared" si="9"/>
        <v>582</v>
      </c>
      <c r="E586" s="27">
        <f>IF((E585*(1+Utgifter!$E$5/12)-G585)&gt;0,E585*(1+Utgifter!$E$5/12)-G585,0)</f>
        <v>500400.10537607264</v>
      </c>
      <c r="F586" s="26"/>
      <c r="G586" s="24">
        <f>IF((E586*(Utgifter!$E$4+Utgifter!$E$5)/12)&gt;$S$4,(E586*(Utgifter!$E$4+Utgifter!$E$5)/12),IF(E586&gt; 0,$S$4,0))</f>
        <v>1668.0003512535757</v>
      </c>
      <c r="I586" s="27">
        <f>IF((I585*(1+Utgifter!$E$5/12)-K585)&gt;0,I585*(1+Utgifter!$E$5/12)-K585,0)</f>
        <v>380041.09165039362</v>
      </c>
      <c r="J586" s="26"/>
      <c r="K586" s="24">
        <f>IF((I586*(Utgifter!$E$4+Utgifter!$E$5)/12)&gt;$S$4,(I586*(Utgifter!$E$4+Utgifter!$E$5)/12),IF(I586&gt; 0,$S$4,0))</f>
        <v>1266.8036388346454</v>
      </c>
    </row>
    <row r="587" spans="1:11" x14ac:dyDescent="0.35">
      <c r="A587" s="47"/>
      <c r="D587" s="28">
        <f t="shared" si="9"/>
        <v>583</v>
      </c>
      <c r="E587" s="27">
        <f>IF((E586*(1+Utgifter!$E$5/12)-G586)&gt;0,E586*(1+Utgifter!$E$5/12)-G586,0)</f>
        <v>499566.10520044592</v>
      </c>
      <c r="F587" s="26"/>
      <c r="G587" s="24">
        <f>IF((E587*(Utgifter!$E$4+Utgifter!$E$5)/12)&gt;$S$4,(E587*(Utgifter!$E$4+Utgifter!$E$5)/12),IF(E587&gt; 0,$S$4,0))</f>
        <v>1665.2203506681533</v>
      </c>
      <c r="I587" s="27">
        <f>IF((I586*(1+Utgifter!$E$5/12)-K586)&gt;0,I586*(1+Utgifter!$E$5/12)-K586,0)</f>
        <v>379407.68983097631</v>
      </c>
      <c r="J587" s="26"/>
      <c r="K587" s="24">
        <f>IF((I587*(Utgifter!$E$4+Utgifter!$E$5)/12)&gt;$S$4,(I587*(Utgifter!$E$4+Utgifter!$E$5)/12),IF(I587&gt; 0,$S$4,0))</f>
        <v>1264.6922994365877</v>
      </c>
    </row>
    <row r="588" spans="1:11" x14ac:dyDescent="0.35">
      <c r="A588" s="47"/>
      <c r="D588" s="28">
        <f t="shared" si="9"/>
        <v>584</v>
      </c>
      <c r="E588" s="27">
        <f>IF((E587*(1+Utgifter!$E$5/12)-G587)&gt;0,E587*(1+Utgifter!$E$5/12)-G587,0)</f>
        <v>498733.49502511189</v>
      </c>
      <c r="F588" s="26"/>
      <c r="G588" s="24">
        <f>IF((E588*(Utgifter!$E$4+Utgifter!$E$5)/12)&gt;$S$4,(E588*(Utgifter!$E$4+Utgifter!$E$5)/12),IF(E588&gt; 0,$S$4,0))</f>
        <v>1662.4449834170398</v>
      </c>
      <c r="I588" s="27">
        <f>IF((I587*(1+Utgifter!$E$5/12)-K587)&gt;0,I587*(1+Utgifter!$E$5/12)-K587,0)</f>
        <v>378775.34368125803</v>
      </c>
      <c r="J588" s="26"/>
      <c r="K588" s="24">
        <f>IF((I588*(Utgifter!$E$4+Utgifter!$E$5)/12)&gt;$S$4,(I588*(Utgifter!$E$4+Utgifter!$E$5)/12),IF(I588&gt; 0,$S$4,0))</f>
        <v>1262.5844789375267</v>
      </c>
    </row>
    <row r="589" spans="1:11" x14ac:dyDescent="0.35">
      <c r="A589" s="47"/>
      <c r="D589" s="28">
        <f t="shared" si="9"/>
        <v>585</v>
      </c>
      <c r="E589" s="27">
        <f>IF((E588*(1+Utgifter!$E$5/12)-G588)&gt;0,E588*(1+Utgifter!$E$5/12)-G588,0)</f>
        <v>497902.27253340336</v>
      </c>
      <c r="F589" s="26"/>
      <c r="G589" s="24">
        <f>IF((E589*(Utgifter!$E$4+Utgifter!$E$5)/12)&gt;$S$4,(E589*(Utgifter!$E$4+Utgifter!$E$5)/12),IF(E589&gt; 0,$S$4,0))</f>
        <v>1659.6742417780113</v>
      </c>
      <c r="I589" s="27">
        <f>IF((I588*(1+Utgifter!$E$5/12)-K588)&gt;0,I588*(1+Utgifter!$E$5/12)-K588,0)</f>
        <v>378144.05144178926</v>
      </c>
      <c r="J589" s="26"/>
      <c r="K589" s="24">
        <f>IF((I589*(Utgifter!$E$4+Utgifter!$E$5)/12)&gt;$S$4,(I589*(Utgifter!$E$4+Utgifter!$E$5)/12),IF(I589&gt; 0,$S$4,0))</f>
        <v>1260.4801714726309</v>
      </c>
    </row>
    <row r="590" spans="1:11" x14ac:dyDescent="0.35">
      <c r="A590" s="47"/>
      <c r="D590" s="28">
        <f t="shared" si="9"/>
        <v>586</v>
      </c>
      <c r="E590" s="27">
        <f>IF((E589*(1+Utgifter!$E$5/12)-G589)&gt;0,E589*(1+Utgifter!$E$5/12)-G589,0)</f>
        <v>497072.43541251437</v>
      </c>
      <c r="F590" s="26"/>
      <c r="G590" s="24">
        <f>IF((E590*(Utgifter!$E$4+Utgifter!$E$5)/12)&gt;$S$4,(E590*(Utgifter!$E$4+Utgifter!$E$5)/12),IF(E590&gt; 0,$S$4,0))</f>
        <v>1656.9081180417145</v>
      </c>
      <c r="I590" s="27">
        <f>IF((I589*(1+Utgifter!$E$5/12)-K589)&gt;0,I589*(1+Utgifter!$E$5/12)-K589,0)</f>
        <v>377513.81135605293</v>
      </c>
      <c r="J590" s="26"/>
      <c r="K590" s="24">
        <f>IF((I590*(Utgifter!$E$4+Utgifter!$E$5)/12)&gt;$S$4,(I590*(Utgifter!$E$4+Utgifter!$E$5)/12),IF(I590&gt; 0,$S$4,0))</f>
        <v>1258.3793711868432</v>
      </c>
    </row>
    <row r="591" spans="1:11" x14ac:dyDescent="0.35">
      <c r="A591" s="47"/>
      <c r="D591" s="28">
        <f t="shared" si="9"/>
        <v>587</v>
      </c>
      <c r="E591" s="27">
        <f>IF((E590*(1+Utgifter!$E$5/12)-G590)&gt;0,E590*(1+Utgifter!$E$5/12)-G590,0)</f>
        <v>496243.98135349352</v>
      </c>
      <c r="F591" s="26"/>
      <c r="G591" s="24">
        <f>IF((E591*(Utgifter!$E$4+Utgifter!$E$5)/12)&gt;$S$4,(E591*(Utgifter!$E$4+Utgifter!$E$5)/12),IF(E591&gt; 0,$S$4,0))</f>
        <v>1654.1466045116451</v>
      </c>
      <c r="I591" s="27">
        <f>IF((I590*(1+Utgifter!$E$5/12)-K590)&gt;0,I590*(1+Utgifter!$E$5/12)-K590,0)</f>
        <v>376884.62167045951</v>
      </c>
      <c r="J591" s="26"/>
      <c r="K591" s="24">
        <f>IF((I591*(Utgifter!$E$4+Utgifter!$E$5)/12)&gt;$S$4,(I591*(Utgifter!$E$4+Utgifter!$E$5)/12),IF(I591&gt; 0,$S$4,0))</f>
        <v>1256.2820722348649</v>
      </c>
    </row>
    <row r="592" spans="1:11" x14ac:dyDescent="0.35">
      <c r="A592" s="47"/>
      <c r="D592" s="28">
        <f t="shared" si="9"/>
        <v>588</v>
      </c>
      <c r="E592" s="27">
        <f>IF((E591*(1+Utgifter!$E$5/12)-G591)&gt;0,E591*(1+Utgifter!$E$5/12)-G591,0)</f>
        <v>495416.9080512377</v>
      </c>
      <c r="F592" s="26"/>
      <c r="G592" s="24">
        <f>IF((E592*(Utgifter!$E$4+Utgifter!$E$5)/12)&gt;$S$4,(E592*(Utgifter!$E$4+Utgifter!$E$5)/12),IF(E592&gt; 0,$S$4,0))</f>
        <v>1651.3896935041257</v>
      </c>
      <c r="I592" s="27">
        <f>IF((I591*(1+Utgifter!$E$5/12)-K591)&gt;0,I591*(1+Utgifter!$E$5/12)-K591,0)</f>
        <v>376256.48063434212</v>
      </c>
      <c r="J592" s="26"/>
      <c r="K592" s="24">
        <f>IF((I592*(Utgifter!$E$4+Utgifter!$E$5)/12)&gt;$S$4,(I592*(Utgifter!$E$4+Utgifter!$E$5)/12),IF(I592&gt; 0,$S$4,0))</f>
        <v>1254.1882687811406</v>
      </c>
    </row>
    <row r="593" spans="1:11" x14ac:dyDescent="0.35">
      <c r="A593" s="47">
        <v>2067</v>
      </c>
      <c r="D593" s="28">
        <f t="shared" si="9"/>
        <v>589</v>
      </c>
      <c r="E593" s="27">
        <f>IF((E592*(1+Utgifter!$E$5/12)-G592)&gt;0,E592*(1+Utgifter!$E$5/12)-G592,0)</f>
        <v>494591.21320448566</v>
      </c>
      <c r="F593" s="26"/>
      <c r="G593" s="24">
        <f>IF((E593*(Utgifter!$E$4+Utgifter!$E$5)/12)&gt;$S$4,(E593*(Utgifter!$E$4+Utgifter!$E$5)/12),IF(E593&gt; 0,$S$4,0))</f>
        <v>1648.6373773482856</v>
      </c>
      <c r="I593" s="27">
        <f>IF((I592*(1+Utgifter!$E$5/12)-K592)&gt;0,I592*(1+Utgifter!$E$5/12)-K592,0)</f>
        <v>375629.38649995159</v>
      </c>
      <c r="J593" s="26"/>
      <c r="K593" s="24">
        <f>IF((I593*(Utgifter!$E$4+Utgifter!$E$5)/12)&gt;$S$4,(I593*(Utgifter!$E$4+Utgifter!$E$5)/12),IF(I593&gt; 0,$S$4,0))</f>
        <v>1252.0979549998385</v>
      </c>
    </row>
    <row r="594" spans="1:11" x14ac:dyDescent="0.35">
      <c r="A594" s="47"/>
      <c r="D594" s="28">
        <f t="shared" si="9"/>
        <v>590</v>
      </c>
      <c r="E594" s="27">
        <f>IF((E593*(1+Utgifter!$E$5/12)-G593)&gt;0,E593*(1+Utgifter!$E$5/12)-G593,0)</f>
        <v>493766.89451581158</v>
      </c>
      <c r="F594" s="26"/>
      <c r="G594" s="24">
        <f>IF((E594*(Utgifter!$E$4+Utgifter!$E$5)/12)&gt;$S$4,(E594*(Utgifter!$E$4+Utgifter!$E$5)/12),IF(E594&gt; 0,$S$4,0))</f>
        <v>1645.8896483860387</v>
      </c>
      <c r="I594" s="27">
        <f>IF((I593*(1+Utgifter!$E$5/12)-K593)&gt;0,I593*(1+Utgifter!$E$5/12)-K593,0)</f>
        <v>375003.33752245171</v>
      </c>
      <c r="J594" s="26"/>
      <c r="K594" s="24">
        <f>IF((I594*(Utgifter!$E$4+Utgifter!$E$5)/12)&gt;$S$4,(I594*(Utgifter!$E$4+Utgifter!$E$5)/12),IF(I594&gt; 0,$S$4,0))</f>
        <v>1250.0111250748389</v>
      </c>
    </row>
    <row r="595" spans="1:11" x14ac:dyDescent="0.35">
      <c r="A595" s="47"/>
      <c r="D595" s="28">
        <f t="shared" si="9"/>
        <v>591</v>
      </c>
      <c r="E595" s="27">
        <f>IF((E594*(1+Utgifter!$E$5/12)-G594)&gt;0,E594*(1+Utgifter!$E$5/12)-G594,0)</f>
        <v>492943.94969161856</v>
      </c>
      <c r="F595" s="26"/>
      <c r="G595" s="24">
        <f>IF((E595*(Utgifter!$E$4+Utgifter!$E$5)/12)&gt;$S$4,(E595*(Utgifter!$E$4+Utgifter!$E$5)/12),IF(E595&gt; 0,$S$4,0))</f>
        <v>1643.1464989720619</v>
      </c>
      <c r="I595" s="27">
        <f>IF((I594*(1+Utgifter!$E$5/12)-K594)&gt;0,I594*(1+Utgifter!$E$5/12)-K594,0)</f>
        <v>374378.3319599143</v>
      </c>
      <c r="J595" s="26"/>
      <c r="K595" s="24">
        <f>IF((I595*(Utgifter!$E$4+Utgifter!$E$5)/12)&gt;$S$4,(I595*(Utgifter!$E$4+Utgifter!$E$5)/12),IF(I595&gt; 0,$S$4,0))</f>
        <v>1247.9277731997142</v>
      </c>
    </row>
    <row r="596" spans="1:11" x14ac:dyDescent="0.35">
      <c r="A596" s="47"/>
      <c r="D596" s="28">
        <f t="shared" si="9"/>
        <v>592</v>
      </c>
      <c r="E596" s="27">
        <f>IF((E595*(1+Utgifter!$E$5/12)-G595)&gt;0,E595*(1+Utgifter!$E$5/12)-G595,0)</f>
        <v>492122.37644213252</v>
      </c>
      <c r="F596" s="26"/>
      <c r="G596" s="24">
        <f>IF((E596*(Utgifter!$E$4+Utgifter!$E$5)/12)&gt;$S$4,(E596*(Utgifter!$E$4+Utgifter!$E$5)/12),IF(E596&gt; 0,$S$4,0))</f>
        <v>1640.4079214737751</v>
      </c>
      <c r="I596" s="27">
        <f>IF((I595*(1+Utgifter!$E$5/12)-K595)&gt;0,I595*(1+Utgifter!$E$5/12)-K595,0)</f>
        <v>373754.36807331443</v>
      </c>
      <c r="J596" s="26"/>
      <c r="K596" s="24">
        <f>IF((I596*(Utgifter!$E$4+Utgifter!$E$5)/12)&gt;$S$4,(I596*(Utgifter!$E$4+Utgifter!$E$5)/12),IF(I596&gt; 0,$S$4,0))</f>
        <v>1245.8478935777148</v>
      </c>
    </row>
    <row r="597" spans="1:11" x14ac:dyDescent="0.35">
      <c r="A597" s="47"/>
      <c r="D597" s="28">
        <f t="shared" si="9"/>
        <v>593</v>
      </c>
      <c r="E597" s="27">
        <f>IF((E596*(1+Utgifter!$E$5/12)-G596)&gt;0,E596*(1+Utgifter!$E$5/12)-G596,0)</f>
        <v>491302.17248139565</v>
      </c>
      <c r="F597" s="26"/>
      <c r="G597" s="24">
        <f>IF((E597*(Utgifter!$E$4+Utgifter!$E$5)/12)&gt;$S$4,(E597*(Utgifter!$E$4+Utgifter!$E$5)/12),IF(E597&gt; 0,$S$4,0))</f>
        <v>1637.6739082713191</v>
      </c>
      <c r="I597" s="27">
        <f>IF((I596*(1+Utgifter!$E$5/12)-K596)&gt;0,I596*(1+Utgifter!$E$5/12)-K596,0)</f>
        <v>373131.4441265256</v>
      </c>
      <c r="J597" s="26"/>
      <c r="K597" s="24">
        <f>IF((I597*(Utgifter!$E$4+Utgifter!$E$5)/12)&gt;$S$4,(I597*(Utgifter!$E$4+Utgifter!$E$5)/12),IF(I597&gt; 0,$S$4,0))</f>
        <v>1243.7714804217519</v>
      </c>
    </row>
    <row r="598" spans="1:11" x14ac:dyDescent="0.35">
      <c r="A598" s="47"/>
      <c r="D598" s="28">
        <f t="shared" si="9"/>
        <v>594</v>
      </c>
      <c r="E598" s="27">
        <f>IF((E597*(1+Utgifter!$E$5/12)-G597)&gt;0,E597*(1+Utgifter!$E$5/12)-G597,0)</f>
        <v>490483.33552726003</v>
      </c>
      <c r="F598" s="26"/>
      <c r="G598" s="24">
        <f>IF((E598*(Utgifter!$E$4+Utgifter!$E$5)/12)&gt;$S$4,(E598*(Utgifter!$E$4+Utgifter!$E$5)/12),IF(E598&gt; 0,$S$4,0))</f>
        <v>1634.9444517575337</v>
      </c>
      <c r="I598" s="27">
        <f>IF((I597*(1+Utgifter!$E$5/12)-K597)&gt;0,I597*(1+Utgifter!$E$5/12)-K597,0)</f>
        <v>372509.55838631472</v>
      </c>
      <c r="J598" s="26"/>
      <c r="K598" s="24">
        <f>IF((I598*(Utgifter!$E$4+Utgifter!$E$5)/12)&gt;$S$4,(I598*(Utgifter!$E$4+Utgifter!$E$5)/12),IF(I598&gt; 0,$S$4,0))</f>
        <v>1241.6985279543824</v>
      </c>
    </row>
    <row r="599" spans="1:11" x14ac:dyDescent="0.35">
      <c r="A599" s="47"/>
      <c r="D599" s="28">
        <f t="shared" si="9"/>
        <v>595</v>
      </c>
      <c r="E599" s="27">
        <f>IF((E598*(1+Utgifter!$E$5/12)-G598)&gt;0,E598*(1+Utgifter!$E$5/12)-G598,0)</f>
        <v>489665.86330138129</v>
      </c>
      <c r="F599" s="26"/>
      <c r="G599" s="24">
        <f>IF((E599*(Utgifter!$E$4+Utgifter!$E$5)/12)&gt;$S$4,(E599*(Utgifter!$E$4+Utgifter!$E$5)/12),IF(E599&gt; 0,$S$4,0))</f>
        <v>1632.2195443379378</v>
      </c>
      <c r="I599" s="27">
        <f>IF((I598*(1+Utgifter!$E$5/12)-K598)&gt;0,I598*(1+Utgifter!$E$5/12)-K598,0)</f>
        <v>371888.70912233752</v>
      </c>
      <c r="J599" s="26"/>
      <c r="K599" s="24">
        <f>IF((I599*(Utgifter!$E$4+Utgifter!$E$5)/12)&gt;$S$4,(I599*(Utgifter!$E$4+Utgifter!$E$5)/12),IF(I599&gt; 0,$S$4,0))</f>
        <v>1239.6290304077918</v>
      </c>
    </row>
    <row r="600" spans="1:11" x14ac:dyDescent="0.35">
      <c r="A600" s="47"/>
      <c r="D600" s="28">
        <f t="shared" si="9"/>
        <v>596</v>
      </c>
      <c r="E600" s="27">
        <f>IF((E599*(1+Utgifter!$E$5/12)-G599)&gt;0,E599*(1+Utgifter!$E$5/12)-G599,0)</f>
        <v>488849.75352921232</v>
      </c>
      <c r="F600" s="26"/>
      <c r="G600" s="24">
        <f>IF((E600*(Utgifter!$E$4+Utgifter!$E$5)/12)&gt;$S$4,(E600*(Utgifter!$E$4+Utgifter!$E$5)/12),IF(E600&gt; 0,$S$4,0))</f>
        <v>1629.4991784307078</v>
      </c>
      <c r="I600" s="27">
        <f>IF((I599*(1+Utgifter!$E$5/12)-K599)&gt;0,I599*(1+Utgifter!$E$5/12)-K599,0)</f>
        <v>371268.89460713364</v>
      </c>
      <c r="J600" s="26"/>
      <c r="K600" s="24">
        <f>IF((I600*(Utgifter!$E$4+Utgifter!$E$5)/12)&gt;$S$4,(I600*(Utgifter!$E$4+Utgifter!$E$5)/12),IF(I600&gt; 0,$S$4,0))</f>
        <v>1237.5629820237789</v>
      </c>
    </row>
    <row r="601" spans="1:11" x14ac:dyDescent="0.35">
      <c r="A601" s="47"/>
      <c r="D601" s="28">
        <f t="shared" si="9"/>
        <v>597</v>
      </c>
      <c r="E601" s="27">
        <f>IF((E600*(1+Utgifter!$E$5/12)-G600)&gt;0,E600*(1+Utgifter!$E$5/12)-G600,0)</f>
        <v>488035.003939997</v>
      </c>
      <c r="F601" s="26"/>
      <c r="G601" s="24">
        <f>IF((E601*(Utgifter!$E$4+Utgifter!$E$5)/12)&gt;$S$4,(E601*(Utgifter!$E$4+Utgifter!$E$5)/12),IF(E601&gt; 0,$S$4,0))</f>
        <v>1626.7833464666567</v>
      </c>
      <c r="I601" s="27">
        <f>IF((I600*(1+Utgifter!$E$5/12)-K600)&gt;0,I600*(1+Utgifter!$E$5/12)-K600,0)</f>
        <v>370650.11311612179</v>
      </c>
      <c r="J601" s="26"/>
      <c r="K601" s="24">
        <f>IF((I601*(Utgifter!$E$4+Utgifter!$E$5)/12)&gt;$S$4,(I601*(Utgifter!$E$4+Utgifter!$E$5)/12),IF(I601&gt; 0,$S$4,0))</f>
        <v>1235.5003770537394</v>
      </c>
    </row>
    <row r="602" spans="1:11" x14ac:dyDescent="0.35">
      <c r="A602" s="47"/>
      <c r="D602" s="28">
        <f t="shared" si="9"/>
        <v>598</v>
      </c>
      <c r="E602" s="27">
        <f>IF((E601*(1+Utgifter!$E$5/12)-G601)&gt;0,E601*(1+Utgifter!$E$5/12)-G601,0)</f>
        <v>487221.6122667637</v>
      </c>
      <c r="F602" s="26"/>
      <c r="G602" s="24">
        <f>IF((E602*(Utgifter!$E$4+Utgifter!$E$5)/12)&gt;$S$4,(E602*(Utgifter!$E$4+Utgifter!$E$5)/12),IF(E602&gt; 0,$S$4,0))</f>
        <v>1624.0720408892123</v>
      </c>
      <c r="I602" s="27">
        <f>IF((I601*(1+Utgifter!$E$5/12)-K601)&gt;0,I601*(1+Utgifter!$E$5/12)-K601,0)</f>
        <v>370032.36292759492</v>
      </c>
      <c r="J602" s="26"/>
      <c r="K602" s="24">
        <f>IF((I602*(Utgifter!$E$4+Utgifter!$E$5)/12)&gt;$S$4,(I602*(Utgifter!$E$4+Utgifter!$E$5)/12),IF(I602&gt; 0,$S$4,0))</f>
        <v>1233.4412097586498</v>
      </c>
    </row>
    <row r="603" spans="1:11" x14ac:dyDescent="0.35">
      <c r="A603" s="47"/>
      <c r="D603" s="28">
        <f t="shared" si="9"/>
        <v>599</v>
      </c>
      <c r="E603" s="27">
        <f>IF((E602*(1+Utgifter!$E$5/12)-G602)&gt;0,E602*(1+Utgifter!$E$5/12)-G602,0)</f>
        <v>486409.57624631911</v>
      </c>
      <c r="F603" s="26"/>
      <c r="G603" s="24">
        <f>IF((E603*(Utgifter!$E$4+Utgifter!$E$5)/12)&gt;$S$4,(E603*(Utgifter!$E$4+Utgifter!$E$5)/12),IF(E603&gt; 0,$S$4,0))</f>
        <v>1621.365254154397</v>
      </c>
      <c r="I603" s="27">
        <f>IF((I602*(1+Utgifter!$E$5/12)-K602)&gt;0,I602*(1+Utgifter!$E$5/12)-K602,0)</f>
        <v>369415.6423227156</v>
      </c>
      <c r="J603" s="26"/>
      <c r="K603" s="24">
        <f>IF((I603*(Utgifter!$E$4+Utgifter!$E$5)/12)&gt;$S$4,(I603*(Utgifter!$E$4+Utgifter!$E$5)/12),IF(I603&gt; 0,$S$4,0))</f>
        <v>1231.385474409052</v>
      </c>
    </row>
    <row r="604" spans="1:11" x14ac:dyDescent="0.35">
      <c r="A604" s="47"/>
      <c r="D604" s="28">
        <f t="shared" si="9"/>
        <v>600</v>
      </c>
      <c r="E604" s="27">
        <f>IF((E603*(1+Utgifter!$E$5/12)-G603)&gt;0,E603*(1+Utgifter!$E$5/12)-G603,0)</f>
        <v>485598.89361924195</v>
      </c>
      <c r="F604" s="26"/>
      <c r="G604" s="24">
        <f>IF((E604*(Utgifter!$E$4+Utgifter!$E$5)/12)&gt;$S$4,(E604*(Utgifter!$E$4+Utgifter!$E$5)/12),IF(E604&gt; 0,$S$4,0))</f>
        <v>1618.6629787308066</v>
      </c>
      <c r="I604" s="27">
        <f>IF((I603*(1+Utgifter!$E$5/12)-K603)&gt;0,I603*(1+Utgifter!$E$5/12)-K603,0)</f>
        <v>368799.94958551112</v>
      </c>
      <c r="J604" s="26"/>
      <c r="K604" s="24">
        <f>IF((I604*(Utgifter!$E$4+Utgifter!$E$5)/12)&gt;$S$4,(I604*(Utgifter!$E$4+Utgifter!$E$5)/12),IF(I604&gt; 0,$S$4,0))</f>
        <v>1229.333165285037</v>
      </c>
    </row>
    <row r="605" spans="1:11" x14ac:dyDescent="0.35">
      <c r="A605" s="47">
        <v>2068</v>
      </c>
      <c r="D605" s="28">
        <f t="shared" si="9"/>
        <v>601</v>
      </c>
      <c r="E605" s="27">
        <f>IF((E604*(1+Utgifter!$E$5/12)-G604)&gt;0,E604*(1+Utgifter!$E$5/12)-G604,0)</f>
        <v>484789.56212987658</v>
      </c>
      <c r="F605" s="26"/>
      <c r="G605" s="24">
        <f>IF((E605*(Utgifter!$E$4+Utgifter!$E$5)/12)&gt;$S$4,(E605*(Utgifter!$E$4+Utgifter!$E$5)/12),IF(E605&gt; 0,$S$4,0))</f>
        <v>1615.9652070995887</v>
      </c>
      <c r="I605" s="27">
        <f>IF((I604*(1+Utgifter!$E$5/12)-K604)&gt;0,I604*(1+Utgifter!$E$5/12)-K604,0)</f>
        <v>368185.28300286859</v>
      </c>
      <c r="J605" s="26"/>
      <c r="K605" s="24">
        <f>IF((I605*(Utgifter!$E$4+Utgifter!$E$5)/12)&gt;$S$4,(I605*(Utgifter!$E$4+Utgifter!$E$5)/12),IF(I605&gt; 0,$S$4,0))</f>
        <v>1227.2842766762285</v>
      </c>
    </row>
    <row r="606" spans="1:11" x14ac:dyDescent="0.35">
      <c r="A606" s="47"/>
      <c r="D606" s="28">
        <f t="shared" si="9"/>
        <v>602</v>
      </c>
      <c r="E606" s="27">
        <f>IF((E605*(1+Utgifter!$E$5/12)-G605)&gt;0,E605*(1+Utgifter!$E$5/12)-G605,0)</f>
        <v>483981.57952632685</v>
      </c>
      <c r="F606" s="26"/>
      <c r="G606" s="24">
        <f>IF((E606*(Utgifter!$E$4+Utgifter!$E$5)/12)&gt;$S$4,(E606*(Utgifter!$E$4+Utgifter!$E$5)/12),IF(E606&gt; 0,$S$4,0))</f>
        <v>1613.2719317544227</v>
      </c>
      <c r="I606" s="27">
        <f>IF((I605*(1+Utgifter!$E$5/12)-K605)&gt;0,I605*(1+Utgifter!$E$5/12)-K605,0)</f>
        <v>367571.64086453046</v>
      </c>
      <c r="J606" s="26"/>
      <c r="K606" s="24">
        <f>IF((I606*(Utgifter!$E$4+Utgifter!$E$5)/12)&gt;$S$4,(I606*(Utgifter!$E$4+Utgifter!$E$5)/12),IF(I606&gt; 0,$S$4,0))</f>
        <v>1225.2388028817684</v>
      </c>
    </row>
    <row r="607" spans="1:11" x14ac:dyDescent="0.35">
      <c r="A607" s="47"/>
      <c r="D607" s="28">
        <f t="shared" si="9"/>
        <v>603</v>
      </c>
      <c r="E607" s="27">
        <f>IF((E606*(1+Utgifter!$E$5/12)-G606)&gt;0,E606*(1+Utgifter!$E$5/12)-G606,0)</f>
        <v>483174.94356044964</v>
      </c>
      <c r="F607" s="26"/>
      <c r="G607" s="24">
        <f>IF((E607*(Utgifter!$E$4+Utgifter!$E$5)/12)&gt;$S$4,(E607*(Utgifter!$E$4+Utgifter!$E$5)/12),IF(E607&gt; 0,$S$4,0))</f>
        <v>1610.5831452014988</v>
      </c>
      <c r="I607" s="27">
        <f>IF((I606*(1+Utgifter!$E$5/12)-K606)&gt;0,I606*(1+Utgifter!$E$5/12)-K606,0)</f>
        <v>366959.02146308956</v>
      </c>
      <c r="J607" s="26"/>
      <c r="K607" s="24">
        <f>IF((I607*(Utgifter!$E$4+Utgifter!$E$5)/12)&gt;$S$4,(I607*(Utgifter!$E$4+Utgifter!$E$5)/12),IF(I607&gt; 0,$S$4,0))</f>
        <v>1223.1967382102987</v>
      </c>
    </row>
    <row r="608" spans="1:11" x14ac:dyDescent="0.35">
      <c r="A608" s="47"/>
      <c r="D608" s="28">
        <f t="shared" si="9"/>
        <v>604</v>
      </c>
      <c r="E608" s="27">
        <f>IF((E607*(1+Utgifter!$E$5/12)-G607)&gt;0,E607*(1+Utgifter!$E$5/12)-G607,0)</f>
        <v>482369.65198784892</v>
      </c>
      <c r="F608" s="26"/>
      <c r="G608" s="24">
        <f>IF((E608*(Utgifter!$E$4+Utgifter!$E$5)/12)&gt;$S$4,(E608*(Utgifter!$E$4+Utgifter!$E$5)/12),IF(E608&gt; 0,$S$4,0))</f>
        <v>1607.8988399594964</v>
      </c>
      <c r="I608" s="27">
        <f>IF((I607*(1+Utgifter!$E$5/12)-K607)&gt;0,I607*(1+Utgifter!$E$5/12)-K607,0)</f>
        <v>366347.42309398443</v>
      </c>
      <c r="J608" s="26"/>
      <c r="K608" s="24">
        <f>IF((I608*(Utgifter!$E$4+Utgifter!$E$5)/12)&gt;$S$4,(I608*(Utgifter!$E$4+Utgifter!$E$5)/12),IF(I608&gt; 0,$S$4,0))</f>
        <v>1221.1580769799482</v>
      </c>
    </row>
    <row r="609" spans="1:11" x14ac:dyDescent="0.35">
      <c r="A609" s="47"/>
      <c r="D609" s="28">
        <f t="shared" si="9"/>
        <v>605</v>
      </c>
      <c r="E609" s="27">
        <f>IF((E608*(1+Utgifter!$E$5/12)-G608)&gt;0,E608*(1+Utgifter!$E$5/12)-G608,0)</f>
        <v>481565.70256786922</v>
      </c>
      <c r="F609" s="26"/>
      <c r="G609" s="24">
        <f>IF((E609*(Utgifter!$E$4+Utgifter!$E$5)/12)&gt;$S$4,(E609*(Utgifter!$E$4+Utgifter!$E$5)/12),IF(E609&gt; 0,$S$4,0))</f>
        <v>1605.2190085595641</v>
      </c>
      <c r="I609" s="27">
        <f>IF((I608*(1+Utgifter!$E$5/12)-K608)&gt;0,I608*(1+Utgifter!$E$5/12)-K608,0)</f>
        <v>365736.84405549441</v>
      </c>
      <c r="J609" s="26"/>
      <c r="K609" s="24">
        <f>IF((I609*(Utgifter!$E$4+Utgifter!$E$5)/12)&gt;$S$4,(I609*(Utgifter!$E$4+Utgifter!$E$5)/12),IF(I609&gt; 0,$S$4,0))</f>
        <v>1219.1228135183148</v>
      </c>
    </row>
    <row r="610" spans="1:11" x14ac:dyDescent="0.35">
      <c r="A610" s="47"/>
      <c r="D610" s="28">
        <f t="shared" si="9"/>
        <v>606</v>
      </c>
      <c r="E610" s="27">
        <f>IF((E609*(1+Utgifter!$E$5/12)-G609)&gt;0,E609*(1+Utgifter!$E$5/12)-G609,0)</f>
        <v>480763.09306358948</v>
      </c>
      <c r="F610" s="26"/>
      <c r="G610" s="24">
        <f>IF((E610*(Utgifter!$E$4+Utgifter!$E$5)/12)&gt;$S$4,(E610*(Utgifter!$E$4+Utgifter!$E$5)/12),IF(E610&gt; 0,$S$4,0))</f>
        <v>1602.5436435452984</v>
      </c>
      <c r="I610" s="27">
        <f>IF((I609*(1+Utgifter!$E$5/12)-K609)&gt;0,I609*(1+Utgifter!$E$5/12)-K609,0)</f>
        <v>365127.28264873527</v>
      </c>
      <c r="J610" s="26"/>
      <c r="K610" s="24">
        <f>IF((I610*(Utgifter!$E$4+Utgifter!$E$5)/12)&gt;$S$4,(I610*(Utgifter!$E$4+Utgifter!$E$5)/12),IF(I610&gt; 0,$S$4,0))</f>
        <v>1217.0909421624508</v>
      </c>
    </row>
    <row r="611" spans="1:11" x14ac:dyDescent="0.35">
      <c r="A611" s="47"/>
      <c r="D611" s="28">
        <f t="shared" si="9"/>
        <v>607</v>
      </c>
      <c r="E611" s="27">
        <f>IF((E610*(1+Utgifter!$E$5/12)-G610)&gt;0,E610*(1+Utgifter!$E$5/12)-G610,0)</f>
        <v>479961.82124181686</v>
      </c>
      <c r="F611" s="26"/>
      <c r="G611" s="24">
        <f>IF((E611*(Utgifter!$E$4+Utgifter!$E$5)/12)&gt;$S$4,(E611*(Utgifter!$E$4+Utgifter!$E$5)/12),IF(E611&gt; 0,$S$4,0))</f>
        <v>1599.872737472723</v>
      </c>
      <c r="I611" s="27">
        <f>IF((I610*(1+Utgifter!$E$5/12)-K610)&gt;0,I610*(1+Utgifter!$E$5/12)-K610,0)</f>
        <v>364518.73717765405</v>
      </c>
      <c r="J611" s="26"/>
      <c r="K611" s="24">
        <f>IF((I611*(Utgifter!$E$4+Utgifter!$E$5)/12)&gt;$S$4,(I611*(Utgifter!$E$4+Utgifter!$E$5)/12),IF(I611&gt; 0,$S$4,0))</f>
        <v>1215.062457258847</v>
      </c>
    </row>
    <row r="612" spans="1:11" x14ac:dyDescent="0.35">
      <c r="A612" s="47"/>
      <c r="D612" s="28">
        <f t="shared" si="9"/>
        <v>608</v>
      </c>
      <c r="E612" s="27">
        <f>IF((E611*(1+Utgifter!$E$5/12)-G611)&gt;0,E611*(1+Utgifter!$E$5/12)-G611,0)</f>
        <v>479161.88487308053</v>
      </c>
      <c r="F612" s="26"/>
      <c r="G612" s="24">
        <f>IF((E612*(Utgifter!$E$4+Utgifter!$E$5)/12)&gt;$S$4,(E612*(Utgifter!$E$4+Utgifter!$E$5)/12),IF(E612&gt; 0,$S$4,0))</f>
        <v>1597.2062829102686</v>
      </c>
      <c r="I612" s="27">
        <f>IF((I611*(1+Utgifter!$E$5/12)-K611)&gt;0,I611*(1+Utgifter!$E$5/12)-K611,0)</f>
        <v>363911.20594902465</v>
      </c>
      <c r="J612" s="26"/>
      <c r="K612" s="24">
        <f>IF((I612*(Utgifter!$E$4+Utgifter!$E$5)/12)&gt;$S$4,(I612*(Utgifter!$E$4+Utgifter!$E$5)/12),IF(I612&gt; 0,$S$4,0))</f>
        <v>1213.0373531634154</v>
      </c>
    </row>
    <row r="613" spans="1:11" x14ac:dyDescent="0.35">
      <c r="A613" s="47"/>
      <c r="D613" s="28">
        <f t="shared" si="9"/>
        <v>609</v>
      </c>
      <c r="E613" s="27">
        <f>IF((E612*(1+Utgifter!$E$5/12)-G612)&gt;0,E612*(1+Utgifter!$E$5/12)-G612,0)</f>
        <v>478363.28173162544</v>
      </c>
      <c r="F613" s="26"/>
      <c r="G613" s="24">
        <f>IF((E613*(Utgifter!$E$4+Utgifter!$E$5)/12)&gt;$S$4,(E613*(Utgifter!$E$4+Utgifter!$E$5)/12),IF(E613&gt; 0,$S$4,0))</f>
        <v>1594.5442724387515</v>
      </c>
      <c r="I613" s="27">
        <f>IF((I612*(1+Utgifter!$E$5/12)-K612)&gt;0,I612*(1+Utgifter!$E$5/12)-K612,0)</f>
        <v>363304.68727244297</v>
      </c>
      <c r="J613" s="26"/>
      <c r="K613" s="24">
        <f>IF((I613*(Utgifter!$E$4+Utgifter!$E$5)/12)&gt;$S$4,(I613*(Utgifter!$E$4+Utgifter!$E$5)/12),IF(I613&gt; 0,$S$4,0))</f>
        <v>1211.0156242414766</v>
      </c>
    </row>
    <row r="614" spans="1:11" x14ac:dyDescent="0.35">
      <c r="A614" s="47"/>
      <c r="D614" s="28">
        <f t="shared" si="9"/>
        <v>610</v>
      </c>
      <c r="E614" s="27">
        <f>IF((E613*(1+Utgifter!$E$5/12)-G613)&gt;0,E613*(1+Utgifter!$E$5/12)-G613,0)</f>
        <v>477566.00959540607</v>
      </c>
      <c r="F614" s="26"/>
      <c r="G614" s="24">
        <f>IF((E614*(Utgifter!$E$4+Utgifter!$E$5)/12)&gt;$S$4,(E614*(Utgifter!$E$4+Utgifter!$E$5)/12),IF(E614&gt; 0,$S$4,0))</f>
        <v>1591.8866986513538</v>
      </c>
      <c r="I614" s="27">
        <f>IF((I613*(1+Utgifter!$E$5/12)-K613)&gt;0,I613*(1+Utgifter!$E$5/12)-K613,0)</f>
        <v>362699.17946032225</v>
      </c>
      <c r="J614" s="26"/>
      <c r="K614" s="24">
        <f>IF((I614*(Utgifter!$E$4+Utgifter!$E$5)/12)&gt;$S$4,(I614*(Utgifter!$E$4+Utgifter!$E$5)/12),IF(I614&gt; 0,$S$4,0))</f>
        <v>1208.9972648677408</v>
      </c>
    </row>
    <row r="615" spans="1:11" x14ac:dyDescent="0.35">
      <c r="A615" s="47"/>
      <c r="D615" s="28">
        <f t="shared" si="9"/>
        <v>611</v>
      </c>
      <c r="E615" s="27">
        <f>IF((E614*(1+Utgifter!$E$5/12)-G614)&gt;0,E614*(1+Utgifter!$E$5/12)-G614,0)</f>
        <v>476770.06624608039</v>
      </c>
      <c r="F615" s="26"/>
      <c r="G615" s="24">
        <f>IF((E615*(Utgifter!$E$4+Utgifter!$E$5)/12)&gt;$S$4,(E615*(Utgifter!$E$4+Utgifter!$E$5)/12),IF(E615&gt; 0,$S$4,0))</f>
        <v>1589.2335541536013</v>
      </c>
      <c r="I615" s="27">
        <f>IF((I614*(1+Utgifter!$E$5/12)-K614)&gt;0,I614*(1+Utgifter!$E$5/12)-K614,0)</f>
        <v>362094.68082788837</v>
      </c>
      <c r="J615" s="26"/>
      <c r="K615" s="24">
        <f>IF((I615*(Utgifter!$E$4+Utgifter!$E$5)/12)&gt;$S$4,(I615*(Utgifter!$E$4+Utgifter!$E$5)/12),IF(I615&gt; 0,$S$4,0))</f>
        <v>1206.9822694262946</v>
      </c>
    </row>
    <row r="616" spans="1:11" x14ac:dyDescent="0.35">
      <c r="A616" s="47"/>
      <c r="D616" s="28">
        <f t="shared" si="9"/>
        <v>612</v>
      </c>
      <c r="E616" s="27">
        <f>IF((E615*(1+Utgifter!$E$5/12)-G615)&gt;0,E615*(1+Utgifter!$E$5/12)-G615,0)</f>
        <v>475975.44946900359</v>
      </c>
      <c r="F616" s="26"/>
      <c r="G616" s="24">
        <f>IF((E616*(Utgifter!$E$4+Utgifter!$E$5)/12)&gt;$S$4,(E616*(Utgifter!$E$4+Utgifter!$E$5)/12),IF(E616&gt; 0,$S$4,0))</f>
        <v>1586.5848315633455</v>
      </c>
      <c r="I616" s="27">
        <f>IF((I615*(1+Utgifter!$E$5/12)-K615)&gt;0,I615*(1+Utgifter!$E$5/12)-K615,0)</f>
        <v>361491.18969317526</v>
      </c>
      <c r="J616" s="26"/>
      <c r="K616" s="24">
        <f>IF((I616*(Utgifter!$E$4+Utgifter!$E$5)/12)&gt;$S$4,(I616*(Utgifter!$E$4+Utgifter!$E$5)/12),IF(I616&gt; 0,$S$4,0))</f>
        <v>1204.9706323105843</v>
      </c>
    </row>
    <row r="617" spans="1:11" x14ac:dyDescent="0.35">
      <c r="A617" s="47">
        <v>2069</v>
      </c>
      <c r="D617" s="28">
        <f t="shared" si="9"/>
        <v>613</v>
      </c>
      <c r="E617" s="27">
        <f>IF((E616*(1+Utgifter!$E$5/12)-G616)&gt;0,E616*(1+Utgifter!$E$5/12)-G616,0)</f>
        <v>475182.15705322195</v>
      </c>
      <c r="F617" s="26"/>
      <c r="G617" s="24">
        <f>IF((E617*(Utgifter!$E$4+Utgifter!$E$5)/12)&gt;$S$4,(E617*(Utgifter!$E$4+Utgifter!$E$5)/12),IF(E617&gt; 0,$S$4,0))</f>
        <v>1583.9405235107399</v>
      </c>
      <c r="I617" s="27">
        <f>IF((I616*(1+Utgifter!$E$5/12)-K616)&gt;0,I616*(1+Utgifter!$E$5/12)-K616,0)</f>
        <v>360888.70437701995</v>
      </c>
      <c r="J617" s="26"/>
      <c r="K617" s="24">
        <f>IF((I617*(Utgifter!$E$4+Utgifter!$E$5)/12)&gt;$S$4,(I617*(Utgifter!$E$4+Utgifter!$E$5)/12),IF(I617&gt; 0,$S$4,0))</f>
        <v>1202.9623479233999</v>
      </c>
    </row>
    <row r="618" spans="1:11" x14ac:dyDescent="0.35">
      <c r="A618" s="47"/>
      <c r="D618" s="28">
        <f t="shared" si="9"/>
        <v>614</v>
      </c>
      <c r="E618" s="27">
        <f>IF((E617*(1+Utgifter!$E$5/12)-G617)&gt;0,E617*(1+Utgifter!$E$5/12)-G617,0)</f>
        <v>474390.18679146661</v>
      </c>
      <c r="F618" s="26"/>
      <c r="G618" s="24">
        <f>IF((E618*(Utgifter!$E$4+Utgifter!$E$5)/12)&gt;$S$4,(E618*(Utgifter!$E$4+Utgifter!$E$5)/12),IF(E618&gt; 0,$S$4,0))</f>
        <v>1581.3006226382222</v>
      </c>
      <c r="I618" s="27">
        <f>IF((I617*(1+Utgifter!$E$5/12)-K617)&gt;0,I617*(1+Utgifter!$E$5/12)-K617,0)</f>
        <v>360287.22320305824</v>
      </c>
      <c r="J618" s="26"/>
      <c r="K618" s="24">
        <f>IF((I618*(Utgifter!$E$4+Utgifter!$E$5)/12)&gt;$S$4,(I618*(Utgifter!$E$4+Utgifter!$E$5)/12),IF(I618&gt; 0,$S$4,0))</f>
        <v>1200.9574106768607</v>
      </c>
    </row>
    <row r="619" spans="1:11" x14ac:dyDescent="0.35">
      <c r="A619" s="47"/>
      <c r="D619" s="28">
        <f t="shared" si="9"/>
        <v>615</v>
      </c>
      <c r="E619" s="27">
        <f>IF((E618*(1+Utgifter!$E$5/12)-G618)&gt;0,E618*(1+Utgifter!$E$5/12)-G618,0)</f>
        <v>473599.53648014757</v>
      </c>
      <c r="F619" s="26"/>
      <c r="G619" s="24">
        <f>IF((E619*(Utgifter!$E$4+Utgifter!$E$5)/12)&gt;$S$4,(E619*(Utgifter!$E$4+Utgifter!$E$5)/12),IF(E619&gt; 0,$S$4,0))</f>
        <v>1578.6651216004921</v>
      </c>
      <c r="I619" s="27">
        <f>IF((I618*(1+Utgifter!$E$5/12)-K618)&gt;0,I618*(1+Utgifter!$E$5/12)-K618,0)</f>
        <v>359686.7444977198</v>
      </c>
      <c r="J619" s="26"/>
      <c r="K619" s="24">
        <f>IF((I619*(Utgifter!$E$4+Utgifter!$E$5)/12)&gt;$S$4,(I619*(Utgifter!$E$4+Utgifter!$E$5)/12),IF(I619&gt; 0,$S$4,0))</f>
        <v>1198.9558149923994</v>
      </c>
    </row>
    <row r="620" spans="1:11" x14ac:dyDescent="0.35">
      <c r="A620" s="47"/>
      <c r="D620" s="28">
        <f t="shared" si="9"/>
        <v>616</v>
      </c>
      <c r="E620" s="27">
        <f>IF((E619*(1+Utgifter!$E$5/12)-G619)&gt;0,E619*(1+Utgifter!$E$5/12)-G619,0)</f>
        <v>472810.20391934732</v>
      </c>
      <c r="F620" s="26"/>
      <c r="G620" s="24">
        <f>IF((E620*(Utgifter!$E$4+Utgifter!$E$5)/12)&gt;$S$4,(E620*(Utgifter!$E$4+Utgifter!$E$5)/12),IF(E620&gt; 0,$S$4,0))</f>
        <v>1576.0340130644911</v>
      </c>
      <c r="I620" s="27">
        <f>IF((I619*(1+Utgifter!$E$5/12)-K619)&gt;0,I619*(1+Utgifter!$E$5/12)-K619,0)</f>
        <v>359087.26659022359</v>
      </c>
      <c r="J620" s="26"/>
      <c r="K620" s="24">
        <f>IF((I620*(Utgifter!$E$4+Utgifter!$E$5)/12)&gt;$S$4,(I620*(Utgifter!$E$4+Utgifter!$E$5)/12),IF(I620&gt; 0,$S$4,0))</f>
        <v>1196.9575553007453</v>
      </c>
    </row>
    <row r="621" spans="1:11" x14ac:dyDescent="0.35">
      <c r="A621" s="47"/>
      <c r="D621" s="28">
        <f t="shared" si="9"/>
        <v>617</v>
      </c>
      <c r="E621" s="27">
        <f>IF((E620*(1+Utgifter!$E$5/12)-G620)&gt;0,E620*(1+Utgifter!$E$5/12)-G620,0)</f>
        <v>472022.18691281509</v>
      </c>
      <c r="F621" s="26"/>
      <c r="G621" s="24">
        <f>IF((E621*(Utgifter!$E$4+Utgifter!$E$5)/12)&gt;$S$4,(E621*(Utgifter!$E$4+Utgifter!$E$5)/12),IF(E621&gt; 0,$S$4,0))</f>
        <v>1573.4072897093838</v>
      </c>
      <c r="I621" s="27">
        <f>IF((I620*(1+Utgifter!$E$5/12)-K620)&gt;0,I620*(1+Utgifter!$E$5/12)-K620,0)</f>
        <v>358488.78781257325</v>
      </c>
      <c r="J621" s="26"/>
      <c r="K621" s="24">
        <f>IF((I621*(Utgifter!$E$4+Utgifter!$E$5)/12)&gt;$S$4,(I621*(Utgifter!$E$4+Utgifter!$E$5)/12),IF(I621&gt; 0,$S$4,0))</f>
        <v>1194.9626260419109</v>
      </c>
    </row>
    <row r="622" spans="1:11" x14ac:dyDescent="0.35">
      <c r="A622" s="47"/>
      <c r="D622" s="28">
        <f t="shared" si="9"/>
        <v>618</v>
      </c>
      <c r="E622" s="27">
        <f>IF((E621*(1+Utgifter!$E$5/12)-G621)&gt;0,E621*(1+Utgifter!$E$5/12)-G621,0)</f>
        <v>471235.48326796043</v>
      </c>
      <c r="F622" s="26"/>
      <c r="G622" s="24">
        <f>IF((E622*(Utgifter!$E$4+Utgifter!$E$5)/12)&gt;$S$4,(E622*(Utgifter!$E$4+Utgifter!$E$5)/12),IF(E622&gt; 0,$S$4,0))</f>
        <v>1570.7849442265349</v>
      </c>
      <c r="I622" s="27">
        <f>IF((I621*(1+Utgifter!$E$5/12)-K621)&gt;0,I621*(1+Utgifter!$E$5/12)-K621,0)</f>
        <v>357891.30649955233</v>
      </c>
      <c r="J622" s="26"/>
      <c r="K622" s="24">
        <f>IF((I622*(Utgifter!$E$4+Utgifter!$E$5)/12)&gt;$S$4,(I622*(Utgifter!$E$4+Utgifter!$E$5)/12),IF(I622&gt; 0,$S$4,0))</f>
        <v>1192.9710216651745</v>
      </c>
    </row>
    <row r="623" spans="1:11" x14ac:dyDescent="0.35">
      <c r="A623" s="47"/>
      <c r="D623" s="28">
        <f t="shared" si="9"/>
        <v>619</v>
      </c>
      <c r="E623" s="27">
        <f>IF((E622*(1+Utgifter!$E$5/12)-G622)&gt;0,E622*(1+Utgifter!$E$5/12)-G622,0)</f>
        <v>470450.09079584718</v>
      </c>
      <c r="F623" s="26"/>
      <c r="G623" s="24">
        <f>IF((E623*(Utgifter!$E$4+Utgifter!$E$5)/12)&gt;$S$4,(E623*(Utgifter!$E$4+Utgifter!$E$5)/12),IF(E623&gt; 0,$S$4,0))</f>
        <v>1568.1669693194906</v>
      </c>
      <c r="I623" s="27">
        <f>IF((I622*(1+Utgifter!$E$5/12)-K622)&gt;0,I622*(1+Utgifter!$E$5/12)-K622,0)</f>
        <v>357294.82098871976</v>
      </c>
      <c r="J623" s="26"/>
      <c r="K623" s="24">
        <f>IF((I623*(Utgifter!$E$4+Utgifter!$E$5)/12)&gt;$S$4,(I623*(Utgifter!$E$4+Utgifter!$E$5)/12),IF(I623&gt; 0,$S$4,0))</f>
        <v>1190.9827366290658</v>
      </c>
    </row>
    <row r="624" spans="1:11" x14ac:dyDescent="0.35">
      <c r="A624" s="47"/>
      <c r="D624" s="28">
        <f t="shared" si="9"/>
        <v>620</v>
      </c>
      <c r="E624" s="27">
        <f>IF((E623*(1+Utgifter!$E$5/12)-G623)&gt;0,E623*(1+Utgifter!$E$5/12)-G623,0)</f>
        <v>469666.00731118745</v>
      </c>
      <c r="F624" s="26"/>
      <c r="G624" s="24">
        <f>IF((E624*(Utgifter!$E$4+Utgifter!$E$5)/12)&gt;$S$4,(E624*(Utgifter!$E$4+Utgifter!$E$5)/12),IF(E624&gt; 0,$S$4,0))</f>
        <v>1565.553357703958</v>
      </c>
      <c r="I624" s="27">
        <f>IF((I623*(1+Utgifter!$E$5/12)-K623)&gt;0,I623*(1+Utgifter!$E$5/12)-K623,0)</f>
        <v>356699.32962040522</v>
      </c>
      <c r="J624" s="26"/>
      <c r="K624" s="24">
        <f>IF((I624*(Utgifter!$E$4+Utgifter!$E$5)/12)&gt;$S$4,(I624*(Utgifter!$E$4+Utgifter!$E$5)/12),IF(I624&gt; 0,$S$4,0))</f>
        <v>1188.9977654013508</v>
      </c>
    </row>
    <row r="625" spans="1:11" x14ac:dyDescent="0.35">
      <c r="A625" s="47"/>
      <c r="D625" s="28">
        <f t="shared" si="9"/>
        <v>621</v>
      </c>
      <c r="E625" s="27">
        <f>IF((E624*(1+Utgifter!$E$5/12)-G624)&gt;0,E624*(1+Utgifter!$E$5/12)-G624,0)</f>
        <v>468883.23063233547</v>
      </c>
      <c r="F625" s="26"/>
      <c r="G625" s="24">
        <f>IF((E625*(Utgifter!$E$4+Utgifter!$E$5)/12)&gt;$S$4,(E625*(Utgifter!$E$4+Utgifter!$E$5)/12),IF(E625&gt; 0,$S$4,0))</f>
        <v>1562.9441021077848</v>
      </c>
      <c r="I625" s="27">
        <f>IF((I624*(1+Utgifter!$E$5/12)-K624)&gt;0,I624*(1+Utgifter!$E$5/12)-K624,0)</f>
        <v>356104.83073770453</v>
      </c>
      <c r="J625" s="26"/>
      <c r="K625" s="24">
        <f>IF((I625*(Utgifter!$E$4+Utgifter!$E$5)/12)&gt;$S$4,(I625*(Utgifter!$E$4+Utgifter!$E$5)/12),IF(I625&gt; 0,$S$4,0))</f>
        <v>1187.016102459015</v>
      </c>
    </row>
    <row r="626" spans="1:11" x14ac:dyDescent="0.35">
      <c r="A626" s="47"/>
      <c r="D626" s="28">
        <f t="shared" si="9"/>
        <v>622</v>
      </c>
      <c r="E626" s="27">
        <f>IF((E625*(1+Utgifter!$E$5/12)-G625)&gt;0,E625*(1+Utgifter!$E$5/12)-G625,0)</f>
        <v>468101.75858128158</v>
      </c>
      <c r="F626" s="26"/>
      <c r="G626" s="24">
        <f>IF((E626*(Utgifter!$E$4+Utgifter!$E$5)/12)&gt;$S$4,(E626*(Utgifter!$E$4+Utgifter!$E$5)/12),IF(E626&gt; 0,$S$4,0))</f>
        <v>1560.3391952709387</v>
      </c>
      <c r="I626" s="27">
        <f>IF((I625*(1+Utgifter!$E$5/12)-K625)&gt;0,I625*(1+Utgifter!$E$5/12)-K625,0)</f>
        <v>355511.32268647506</v>
      </c>
      <c r="J626" s="26"/>
      <c r="K626" s="24">
        <f>IF((I626*(Utgifter!$E$4+Utgifter!$E$5)/12)&gt;$S$4,(I626*(Utgifter!$E$4+Utgifter!$E$5)/12),IF(I626&gt; 0,$S$4,0))</f>
        <v>1185.0377422882502</v>
      </c>
    </row>
    <row r="627" spans="1:11" x14ac:dyDescent="0.35">
      <c r="A627" s="47"/>
      <c r="D627" s="28">
        <f t="shared" si="9"/>
        <v>623</v>
      </c>
      <c r="E627" s="27">
        <f>IF((E626*(1+Utgifter!$E$5/12)-G626)&gt;0,E626*(1+Utgifter!$E$5/12)-G626,0)</f>
        <v>467321.58898364613</v>
      </c>
      <c r="F627" s="26"/>
      <c r="G627" s="24">
        <f>IF((E627*(Utgifter!$E$4+Utgifter!$E$5)/12)&gt;$S$4,(E627*(Utgifter!$E$4+Utgifter!$E$5)/12),IF(E627&gt; 0,$S$4,0))</f>
        <v>1557.7386299454872</v>
      </c>
      <c r="I627" s="27">
        <f>IF((I626*(1+Utgifter!$E$5/12)-K626)&gt;0,I626*(1+Utgifter!$E$5/12)-K626,0)</f>
        <v>354918.80381533096</v>
      </c>
      <c r="J627" s="26"/>
      <c r="K627" s="24">
        <f>IF((I627*(Utgifter!$E$4+Utgifter!$E$5)/12)&gt;$S$4,(I627*(Utgifter!$E$4+Utgifter!$E$5)/12),IF(I627&gt; 0,$S$4,0))</f>
        <v>1183.0626793844365</v>
      </c>
    </row>
    <row r="628" spans="1:11" x14ac:dyDescent="0.35">
      <c r="A628" s="47"/>
      <c r="D628" s="28">
        <f t="shared" si="9"/>
        <v>624</v>
      </c>
      <c r="E628" s="27">
        <f>IF((E627*(1+Utgifter!$E$5/12)-G627)&gt;0,E627*(1+Utgifter!$E$5/12)-G627,0)</f>
        <v>466542.71966867341</v>
      </c>
      <c r="F628" s="26"/>
      <c r="G628" s="24">
        <f>IF((E628*(Utgifter!$E$4+Utgifter!$E$5)/12)&gt;$S$4,(E628*(Utgifter!$E$4+Utgifter!$E$5)/12),IF(E628&gt; 0,$S$4,0))</f>
        <v>1555.1423988955783</v>
      </c>
      <c r="I628" s="27">
        <f>IF((I627*(1+Utgifter!$E$5/12)-K627)&gt;0,I627*(1+Utgifter!$E$5/12)-K627,0)</f>
        <v>354327.27247563878</v>
      </c>
      <c r="J628" s="26"/>
      <c r="K628" s="24">
        <f>IF((I628*(Utgifter!$E$4+Utgifter!$E$5)/12)&gt;$S$4,(I628*(Utgifter!$E$4+Utgifter!$E$5)/12),IF(I628&gt; 0,$S$4,0))</f>
        <v>1181.0909082521293</v>
      </c>
    </row>
    <row r="629" spans="1:11" x14ac:dyDescent="0.35">
      <c r="A629" s="47">
        <v>2070</v>
      </c>
      <c r="D629" s="28">
        <f t="shared" si="9"/>
        <v>625</v>
      </c>
      <c r="E629" s="27">
        <f>IF((E628*(1+Utgifter!$E$5/12)-G628)&gt;0,E628*(1+Utgifter!$E$5/12)-G628,0)</f>
        <v>465765.14846922562</v>
      </c>
      <c r="F629" s="26"/>
      <c r="G629" s="24">
        <f>IF((E629*(Utgifter!$E$4+Utgifter!$E$5)/12)&gt;$S$4,(E629*(Utgifter!$E$4+Utgifter!$E$5)/12),IF(E629&gt; 0,$S$4,0))</f>
        <v>1552.5504948974187</v>
      </c>
      <c r="I629" s="27">
        <f>IF((I628*(1+Utgifter!$E$5/12)-K628)&gt;0,I628*(1+Utgifter!$E$5/12)-K628,0)</f>
        <v>353736.72702151275</v>
      </c>
      <c r="J629" s="26"/>
      <c r="K629" s="24">
        <f>IF((I629*(Utgifter!$E$4+Utgifter!$E$5)/12)&gt;$S$4,(I629*(Utgifter!$E$4+Utgifter!$E$5)/12),IF(I629&gt; 0,$S$4,0))</f>
        <v>1179.1224234050426</v>
      </c>
    </row>
    <row r="630" spans="1:11" x14ac:dyDescent="0.35">
      <c r="A630" s="47"/>
      <c r="D630" s="28">
        <f t="shared" si="9"/>
        <v>626</v>
      </c>
      <c r="E630" s="27">
        <f>IF((E629*(1+Utgifter!$E$5/12)-G629)&gt;0,E629*(1+Utgifter!$E$5/12)-G629,0)</f>
        <v>464988.87322177691</v>
      </c>
      <c r="F630" s="26"/>
      <c r="G630" s="24">
        <f>IF((E630*(Utgifter!$E$4+Utgifter!$E$5)/12)&gt;$S$4,(E630*(Utgifter!$E$4+Utgifter!$E$5)/12),IF(E630&gt; 0,$S$4,0))</f>
        <v>1549.9629107392564</v>
      </c>
      <c r="I630" s="27">
        <f>IF((I629*(1+Utgifter!$E$5/12)-K629)&gt;0,I629*(1+Utgifter!$E$5/12)-K629,0)</f>
        <v>353147.16580981022</v>
      </c>
      <c r="J630" s="26"/>
      <c r="K630" s="24">
        <f>IF((I630*(Utgifter!$E$4+Utgifter!$E$5)/12)&gt;$S$4,(I630*(Utgifter!$E$4+Utgifter!$E$5)/12),IF(I630&gt; 0,$S$4,0))</f>
        <v>1177.157219366034</v>
      </c>
    </row>
    <row r="631" spans="1:11" x14ac:dyDescent="0.35">
      <c r="A631" s="47"/>
      <c r="D631" s="28">
        <f t="shared" si="9"/>
        <v>627</v>
      </c>
      <c r="E631" s="27">
        <f>IF((E630*(1+Utgifter!$E$5/12)-G630)&gt;0,E630*(1+Utgifter!$E$5/12)-G630,0)</f>
        <v>464213.89176640729</v>
      </c>
      <c r="F631" s="26"/>
      <c r="G631" s="24">
        <f>IF((E631*(Utgifter!$E$4+Utgifter!$E$5)/12)&gt;$S$4,(E631*(Utgifter!$E$4+Utgifter!$E$5)/12),IF(E631&gt; 0,$S$4,0))</f>
        <v>1547.3796392213578</v>
      </c>
      <c r="I631" s="27">
        <f>IF((I630*(1+Utgifter!$E$5/12)-K630)&gt;0,I630*(1+Utgifter!$E$5/12)-K630,0)</f>
        <v>352558.58720012719</v>
      </c>
      <c r="J631" s="26"/>
      <c r="K631" s="24">
        <f>IF((I631*(Utgifter!$E$4+Utgifter!$E$5)/12)&gt;$S$4,(I631*(Utgifter!$E$4+Utgifter!$E$5)/12),IF(I631&gt; 0,$S$4,0))</f>
        <v>1175.1952906670906</v>
      </c>
    </row>
    <row r="632" spans="1:11" x14ac:dyDescent="0.35">
      <c r="A632" s="47"/>
      <c r="D632" s="28">
        <f t="shared" si="9"/>
        <v>628</v>
      </c>
      <c r="E632" s="27">
        <f>IF((E631*(1+Utgifter!$E$5/12)-G631)&gt;0,E631*(1+Utgifter!$E$5/12)-G631,0)</f>
        <v>463440.20194679662</v>
      </c>
      <c r="F632" s="26"/>
      <c r="G632" s="24">
        <f>IF((E632*(Utgifter!$E$4+Utgifter!$E$5)/12)&gt;$S$4,(E632*(Utgifter!$E$4+Utgifter!$E$5)/12),IF(E632&gt; 0,$S$4,0))</f>
        <v>1544.8006731559888</v>
      </c>
      <c r="I632" s="27">
        <f>IF((I631*(1+Utgifter!$E$5/12)-K631)&gt;0,I631*(1+Utgifter!$E$5/12)-K631,0)</f>
        <v>351970.98955479369</v>
      </c>
      <c r="J632" s="26"/>
      <c r="K632" s="24">
        <f>IF((I632*(Utgifter!$E$4+Utgifter!$E$5)/12)&gt;$S$4,(I632*(Utgifter!$E$4+Utgifter!$E$5)/12),IF(I632&gt; 0,$S$4,0))</f>
        <v>1173.2366318493123</v>
      </c>
    </row>
    <row r="633" spans="1:11" x14ac:dyDescent="0.35">
      <c r="A633" s="47"/>
      <c r="D633" s="28">
        <f t="shared" si="9"/>
        <v>629</v>
      </c>
      <c r="E633" s="27">
        <f>IF((E632*(1+Utgifter!$E$5/12)-G632)&gt;0,E632*(1+Utgifter!$E$5/12)-G632,0)</f>
        <v>462667.80161021865</v>
      </c>
      <c r="F633" s="26"/>
      <c r="G633" s="24">
        <f>IF((E633*(Utgifter!$E$4+Utgifter!$E$5)/12)&gt;$S$4,(E633*(Utgifter!$E$4+Utgifter!$E$5)/12),IF(E633&gt; 0,$S$4,0))</f>
        <v>1542.2260053673956</v>
      </c>
      <c r="I633" s="27">
        <f>IF((I632*(1+Utgifter!$E$5/12)-K632)&gt;0,I632*(1+Utgifter!$E$5/12)-K632,0)</f>
        <v>351384.37123886903</v>
      </c>
      <c r="J633" s="26"/>
      <c r="K633" s="24">
        <f>IF((I633*(Utgifter!$E$4+Utgifter!$E$5)/12)&gt;$S$4,(I633*(Utgifter!$E$4+Utgifter!$E$5)/12),IF(I633&gt; 0,$S$4,0))</f>
        <v>1171.2812374628968</v>
      </c>
    </row>
    <row r="634" spans="1:11" x14ac:dyDescent="0.35">
      <c r="A634" s="47"/>
      <c r="D634" s="28">
        <f t="shared" si="9"/>
        <v>630</v>
      </c>
      <c r="E634" s="27">
        <f>IF((E633*(1+Utgifter!$E$5/12)-G633)&gt;0,E633*(1+Utgifter!$E$5/12)-G633,0)</f>
        <v>461896.68860753498</v>
      </c>
      <c r="F634" s="26"/>
      <c r="G634" s="24">
        <f>IF((E634*(Utgifter!$E$4+Utgifter!$E$5)/12)&gt;$S$4,(E634*(Utgifter!$E$4+Utgifter!$E$5)/12),IF(E634&gt; 0,$S$4,0))</f>
        <v>1539.6556286917832</v>
      </c>
      <c r="I634" s="27">
        <f>IF((I633*(1+Utgifter!$E$5/12)-K633)&gt;0,I633*(1+Utgifter!$E$5/12)-K633,0)</f>
        <v>350798.73062013759</v>
      </c>
      <c r="J634" s="26"/>
      <c r="K634" s="24">
        <f>IF((I634*(Utgifter!$E$4+Utgifter!$E$5)/12)&gt;$S$4,(I634*(Utgifter!$E$4+Utgifter!$E$5)/12),IF(I634&gt; 0,$S$4,0))</f>
        <v>1169.3291020671252</v>
      </c>
    </row>
    <row r="635" spans="1:11" x14ac:dyDescent="0.35">
      <c r="A635" s="47"/>
      <c r="D635" s="28">
        <f t="shared" si="9"/>
        <v>631</v>
      </c>
      <c r="E635" s="27">
        <f>IF((E634*(1+Utgifter!$E$5/12)-G634)&gt;0,E634*(1+Utgifter!$E$5/12)-G634,0)</f>
        <v>461126.86079318909</v>
      </c>
      <c r="F635" s="26"/>
      <c r="G635" s="24">
        <f>IF((E635*(Utgifter!$E$4+Utgifter!$E$5)/12)&gt;$S$4,(E635*(Utgifter!$E$4+Utgifter!$E$5)/12),IF(E635&gt; 0,$S$4,0))</f>
        <v>1537.0895359772969</v>
      </c>
      <c r="I635" s="27">
        <f>IF((I634*(1+Utgifter!$E$5/12)-K634)&gt;0,I634*(1+Utgifter!$E$5/12)-K634,0)</f>
        <v>350214.06606910407</v>
      </c>
      <c r="J635" s="26"/>
      <c r="K635" s="24">
        <f>IF((I635*(Utgifter!$E$4+Utgifter!$E$5)/12)&gt;$S$4,(I635*(Utgifter!$E$4+Utgifter!$E$5)/12),IF(I635&gt; 0,$S$4,0))</f>
        <v>1167.380220230347</v>
      </c>
    </row>
    <row r="636" spans="1:11" x14ac:dyDescent="0.35">
      <c r="A636" s="47"/>
      <c r="D636" s="28">
        <f t="shared" si="9"/>
        <v>632</v>
      </c>
      <c r="E636" s="27">
        <f>IF((E635*(1+Utgifter!$E$5/12)-G635)&gt;0,E635*(1+Utgifter!$E$5/12)-G635,0)</f>
        <v>460358.31602520047</v>
      </c>
      <c r="F636" s="26"/>
      <c r="G636" s="24">
        <f>IF((E636*(Utgifter!$E$4+Utgifter!$E$5)/12)&gt;$S$4,(E636*(Utgifter!$E$4+Utgifter!$E$5)/12),IF(E636&gt; 0,$S$4,0))</f>
        <v>1534.5277200840017</v>
      </c>
      <c r="I636" s="27">
        <f>IF((I635*(1+Utgifter!$E$5/12)-K635)&gt;0,I635*(1+Utgifter!$E$5/12)-K635,0)</f>
        <v>349630.37595898891</v>
      </c>
      <c r="J636" s="26"/>
      <c r="K636" s="24">
        <f>IF((I636*(Utgifter!$E$4+Utgifter!$E$5)/12)&gt;$S$4,(I636*(Utgifter!$E$4+Utgifter!$E$5)/12),IF(I636&gt; 0,$S$4,0))</f>
        <v>1165.4345865299631</v>
      </c>
    </row>
    <row r="637" spans="1:11" x14ac:dyDescent="0.35">
      <c r="A637" s="47"/>
      <c r="D637" s="28">
        <f t="shared" si="9"/>
        <v>633</v>
      </c>
      <c r="E637" s="27">
        <f>IF((E636*(1+Utgifter!$E$5/12)-G636)&gt;0,E636*(1+Utgifter!$E$5/12)-G636,0)</f>
        <v>459591.0521651585</v>
      </c>
      <c r="F637" s="26"/>
      <c r="G637" s="24">
        <f>IF((E637*(Utgifter!$E$4+Utgifter!$E$5)/12)&gt;$S$4,(E637*(Utgifter!$E$4+Utgifter!$E$5)/12),IF(E637&gt; 0,$S$4,0))</f>
        <v>1531.9701738838619</v>
      </c>
      <c r="I637" s="27">
        <f>IF((I636*(1+Utgifter!$E$5/12)-K636)&gt;0,I636*(1+Utgifter!$E$5/12)-K636,0)</f>
        <v>349047.65866572392</v>
      </c>
      <c r="J637" s="26"/>
      <c r="K637" s="24">
        <f>IF((I637*(Utgifter!$E$4+Utgifter!$E$5)/12)&gt;$S$4,(I637*(Utgifter!$E$4+Utgifter!$E$5)/12),IF(I637&gt; 0,$S$4,0))</f>
        <v>1163.492195552413</v>
      </c>
    </row>
    <row r="638" spans="1:11" x14ac:dyDescent="0.35">
      <c r="A638" s="47"/>
      <c r="D638" s="28">
        <f t="shared" si="9"/>
        <v>634</v>
      </c>
      <c r="E638" s="27">
        <f>IF((E637*(1+Utgifter!$E$5/12)-G637)&gt;0,E637*(1+Utgifter!$E$5/12)-G637,0)</f>
        <v>458825.06707821664</v>
      </c>
      <c r="F638" s="26"/>
      <c r="G638" s="24">
        <f>IF((E638*(Utgifter!$E$4+Utgifter!$E$5)/12)&gt;$S$4,(E638*(Utgifter!$E$4+Utgifter!$E$5)/12),IF(E638&gt; 0,$S$4,0))</f>
        <v>1529.4168902607223</v>
      </c>
      <c r="I638" s="27">
        <f>IF((I637*(1+Utgifter!$E$5/12)-K637)&gt;0,I637*(1+Utgifter!$E$5/12)-K637,0)</f>
        <v>348465.91256794776</v>
      </c>
      <c r="J638" s="26"/>
      <c r="K638" s="24">
        <f>IF((I638*(Utgifter!$E$4+Utgifter!$E$5)/12)&gt;$S$4,(I638*(Utgifter!$E$4+Utgifter!$E$5)/12),IF(I638&gt; 0,$S$4,0))</f>
        <v>1161.5530418931592</v>
      </c>
    </row>
    <row r="639" spans="1:11" x14ac:dyDescent="0.35">
      <c r="A639" s="47"/>
      <c r="D639" s="28">
        <f t="shared" si="9"/>
        <v>635</v>
      </c>
      <c r="E639" s="27">
        <f>IF((E638*(1+Utgifter!$E$5/12)-G638)&gt;0,E638*(1+Utgifter!$E$5/12)-G638,0)</f>
        <v>458060.35863308632</v>
      </c>
      <c r="F639" s="26"/>
      <c r="G639" s="24">
        <f>IF((E639*(Utgifter!$E$4+Utgifter!$E$5)/12)&gt;$S$4,(E639*(Utgifter!$E$4+Utgifter!$E$5)/12),IF(E639&gt; 0,$S$4,0))</f>
        <v>1526.8678621102879</v>
      </c>
      <c r="I639" s="27">
        <f>IF((I638*(1+Utgifter!$E$5/12)-K638)&gt;0,I638*(1+Utgifter!$E$5/12)-K638,0)</f>
        <v>347885.13604700117</v>
      </c>
      <c r="J639" s="26"/>
      <c r="K639" s="24">
        <f>IF((I639*(Utgifter!$E$4+Utgifter!$E$5)/12)&gt;$S$4,(I639*(Utgifter!$E$4+Utgifter!$E$5)/12),IF(I639&gt; 0,$S$4,0))</f>
        <v>1159.6171201566706</v>
      </c>
    </row>
    <row r="640" spans="1:11" x14ac:dyDescent="0.35">
      <c r="A640" s="47"/>
      <c r="D640" s="28">
        <f t="shared" si="9"/>
        <v>636</v>
      </c>
      <c r="E640" s="27">
        <f>IF((E639*(1+Utgifter!$E$5/12)-G639)&gt;0,E639*(1+Utgifter!$E$5/12)-G639,0)</f>
        <v>457296.92470203125</v>
      </c>
      <c r="F640" s="26"/>
      <c r="G640" s="24">
        <f>IF((E640*(Utgifter!$E$4+Utgifter!$E$5)/12)&gt;$S$4,(E640*(Utgifter!$E$4+Utgifter!$E$5)/12),IF(E640&gt; 0,$S$4,0))</f>
        <v>1524.3230823401043</v>
      </c>
      <c r="I640" s="27">
        <f>IF((I639*(1+Utgifter!$E$5/12)-K639)&gt;0,I639*(1+Utgifter!$E$5/12)-K639,0)</f>
        <v>347305.32748692285</v>
      </c>
      <c r="J640" s="26"/>
      <c r="K640" s="24">
        <f>IF((I640*(Utgifter!$E$4+Utgifter!$E$5)/12)&gt;$S$4,(I640*(Utgifter!$E$4+Utgifter!$E$5)/12),IF(I640&gt; 0,$S$4,0))</f>
        <v>1157.6844249564094</v>
      </c>
    </row>
    <row r="641" spans="1:11" x14ac:dyDescent="0.35">
      <c r="A641" s="47">
        <v>2071</v>
      </c>
      <c r="D641" s="28">
        <f t="shared" si="9"/>
        <v>637</v>
      </c>
      <c r="E641" s="27">
        <f>IF((E640*(1+Utgifter!$E$5/12)-G640)&gt;0,E640*(1+Utgifter!$E$5/12)-G640,0)</f>
        <v>456534.76316086121</v>
      </c>
      <c r="F641" s="26"/>
      <c r="G641" s="24">
        <f>IF((E641*(Utgifter!$E$4+Utgifter!$E$5)/12)&gt;$S$4,(E641*(Utgifter!$E$4+Utgifter!$E$5)/12),IF(E641&gt; 0,$S$4,0))</f>
        <v>1521.7825438695374</v>
      </c>
      <c r="I641" s="27">
        <f>IF((I640*(1+Utgifter!$E$5/12)-K640)&gt;0,I640*(1+Utgifter!$E$5/12)-K640,0)</f>
        <v>346726.48527444468</v>
      </c>
      <c r="J641" s="26"/>
      <c r="K641" s="24">
        <f>IF((I641*(Utgifter!$E$4+Utgifter!$E$5)/12)&gt;$S$4,(I641*(Utgifter!$E$4+Utgifter!$E$5)/12),IF(I641&gt; 0,$S$4,0))</f>
        <v>1155.7549509148157</v>
      </c>
    </row>
    <row r="642" spans="1:11" x14ac:dyDescent="0.35">
      <c r="A642" s="47"/>
      <c r="D642" s="28">
        <f t="shared" si="9"/>
        <v>638</v>
      </c>
      <c r="E642" s="27">
        <f>IF((E641*(1+Utgifter!$E$5/12)-G641)&gt;0,E641*(1+Utgifter!$E$5/12)-G641,0)</f>
        <v>455773.87188892649</v>
      </c>
      <c r="F642" s="26"/>
      <c r="G642" s="24">
        <f>IF((E642*(Utgifter!$E$4+Utgifter!$E$5)/12)&gt;$S$4,(E642*(Utgifter!$E$4+Utgifter!$E$5)/12),IF(E642&gt; 0,$S$4,0))</f>
        <v>1519.2462396297551</v>
      </c>
      <c r="I642" s="27">
        <f>IF((I641*(1+Utgifter!$E$5/12)-K641)&gt;0,I641*(1+Utgifter!$E$5/12)-K641,0)</f>
        <v>346148.6077989873</v>
      </c>
      <c r="J642" s="26"/>
      <c r="K642" s="24">
        <f>IF((I642*(Utgifter!$E$4+Utgifter!$E$5)/12)&gt;$S$4,(I642*(Utgifter!$E$4+Utgifter!$E$5)/12),IF(I642&gt; 0,$S$4,0))</f>
        <v>1153.8286926632911</v>
      </c>
    </row>
    <row r="643" spans="1:11" x14ac:dyDescent="0.35">
      <c r="A643" s="47"/>
      <c r="D643" s="28">
        <f t="shared" si="9"/>
        <v>639</v>
      </c>
      <c r="E643" s="27">
        <f>IF((E642*(1+Utgifter!$E$5/12)-G642)&gt;0,E642*(1+Utgifter!$E$5/12)-G642,0)</f>
        <v>455014.24876911164</v>
      </c>
      <c r="F643" s="26"/>
      <c r="G643" s="24">
        <f>IF((E643*(Utgifter!$E$4+Utgifter!$E$5)/12)&gt;$S$4,(E643*(Utgifter!$E$4+Utgifter!$E$5)/12),IF(E643&gt; 0,$S$4,0))</f>
        <v>1516.7141625637057</v>
      </c>
      <c r="I643" s="27">
        <f>IF((I642*(1+Utgifter!$E$5/12)-K642)&gt;0,I642*(1+Utgifter!$E$5/12)-K642,0)</f>
        <v>345571.69345265569</v>
      </c>
      <c r="J643" s="26"/>
      <c r="K643" s="24">
        <f>IF((I643*(Utgifter!$E$4+Utgifter!$E$5)/12)&gt;$S$4,(I643*(Utgifter!$E$4+Utgifter!$E$5)/12),IF(I643&gt; 0,$S$4,0))</f>
        <v>1151.9056448421857</v>
      </c>
    </row>
    <row r="644" spans="1:11" x14ac:dyDescent="0.35">
      <c r="A644" s="47"/>
      <c r="D644" s="28">
        <f t="shared" si="9"/>
        <v>640</v>
      </c>
      <c r="E644" s="27">
        <f>IF((E643*(1+Utgifter!$E$5/12)-G643)&gt;0,E643*(1+Utgifter!$E$5/12)-G643,0)</f>
        <v>454255.8916878298</v>
      </c>
      <c r="F644" s="26"/>
      <c r="G644" s="24">
        <f>IF((E644*(Utgifter!$E$4+Utgifter!$E$5)/12)&gt;$S$4,(E644*(Utgifter!$E$4+Utgifter!$E$5)/12),IF(E644&gt; 0,$S$4,0))</f>
        <v>1514.1863056260993</v>
      </c>
      <c r="I644" s="27">
        <f>IF((I643*(1+Utgifter!$E$5/12)-K643)&gt;0,I643*(1+Utgifter!$E$5/12)-K643,0)</f>
        <v>344995.74063023459</v>
      </c>
      <c r="J644" s="26"/>
      <c r="K644" s="24">
        <f>IF((I644*(Utgifter!$E$4+Utgifter!$E$5)/12)&gt;$S$4,(I644*(Utgifter!$E$4+Utgifter!$E$5)/12),IF(I644&gt; 0,$S$4,0))</f>
        <v>1149.9858021007819</v>
      </c>
    </row>
    <row r="645" spans="1:11" x14ac:dyDescent="0.35">
      <c r="A645" s="47"/>
      <c r="D645" s="28">
        <f t="shared" si="9"/>
        <v>641</v>
      </c>
      <c r="E645" s="27">
        <f>IF((E644*(1+Utgifter!$E$5/12)-G644)&gt;0,E644*(1+Utgifter!$E$5/12)-G644,0)</f>
        <v>453498.79853501677</v>
      </c>
      <c r="F645" s="26"/>
      <c r="G645" s="24">
        <f>IF((E645*(Utgifter!$E$4+Utgifter!$E$5)/12)&gt;$S$4,(E645*(Utgifter!$E$4+Utgifter!$E$5)/12),IF(E645&gt; 0,$S$4,0))</f>
        <v>1511.6626617833892</v>
      </c>
      <c r="I645" s="27">
        <f>IF((I644*(1+Utgifter!$E$5/12)-K644)&gt;0,I644*(1+Utgifter!$E$5/12)-K644,0)</f>
        <v>344420.74772918422</v>
      </c>
      <c r="J645" s="26"/>
      <c r="K645" s="24">
        <f>IF((I645*(Utgifter!$E$4+Utgifter!$E$5)/12)&gt;$S$4,(I645*(Utgifter!$E$4+Utgifter!$E$5)/12),IF(I645&gt; 0,$S$4,0))</f>
        <v>1148.0691590972808</v>
      </c>
    </row>
    <row r="646" spans="1:11" x14ac:dyDescent="0.35">
      <c r="A646" s="47"/>
      <c r="D646" s="28">
        <f t="shared" si="9"/>
        <v>642</v>
      </c>
      <c r="E646" s="27">
        <f>IF((E645*(1+Utgifter!$E$5/12)-G645)&gt;0,E645*(1+Utgifter!$E$5/12)-G645,0)</f>
        <v>452742.96720412507</v>
      </c>
      <c r="F646" s="26"/>
      <c r="G646" s="24">
        <f>IF((E646*(Utgifter!$E$4+Utgifter!$E$5)/12)&gt;$S$4,(E646*(Utgifter!$E$4+Utgifter!$E$5)/12),IF(E646&gt; 0,$S$4,0))</f>
        <v>1509.1432240137503</v>
      </c>
      <c r="I646" s="27">
        <f>IF((I645*(1+Utgifter!$E$5/12)-K645)&gt;0,I645*(1+Utgifter!$E$5/12)-K645,0)</f>
        <v>343846.71314963559</v>
      </c>
      <c r="J646" s="26"/>
      <c r="K646" s="24">
        <f>IF((I646*(Utgifter!$E$4+Utgifter!$E$5)/12)&gt;$S$4,(I646*(Utgifter!$E$4+Utgifter!$E$5)/12),IF(I646&gt; 0,$S$4,0))</f>
        <v>1146.1557104987853</v>
      </c>
    </row>
    <row r="647" spans="1:11" x14ac:dyDescent="0.35">
      <c r="A647" s="47"/>
      <c r="D647" s="28">
        <f t="shared" ref="D647:D710" si="10">IF(OR(E647&gt;0, I647&gt;0),D646+1,"")</f>
        <v>643</v>
      </c>
      <c r="E647" s="27">
        <f>IF((E646*(1+Utgifter!$E$5/12)-G646)&gt;0,E646*(1+Utgifter!$E$5/12)-G646,0)</f>
        <v>451988.39559211821</v>
      </c>
      <c r="F647" s="26"/>
      <c r="G647" s="24">
        <f>IF((E647*(Utgifter!$E$4+Utgifter!$E$5)/12)&gt;$S$4,(E647*(Utgifter!$E$4+Utgifter!$E$5)/12),IF(E647&gt; 0,$S$4,0))</f>
        <v>1506.6279853070607</v>
      </c>
      <c r="I647" s="27">
        <f>IF((I646*(1+Utgifter!$E$5/12)-K646)&gt;0,I646*(1+Utgifter!$E$5/12)-K646,0)</f>
        <v>343273.63529438619</v>
      </c>
      <c r="J647" s="26"/>
      <c r="K647" s="24">
        <f>IF((I647*(Utgifter!$E$4+Utgifter!$E$5)/12)&gt;$S$4,(I647*(Utgifter!$E$4+Utgifter!$E$5)/12),IF(I647&gt; 0,$S$4,0))</f>
        <v>1144.2454509812874</v>
      </c>
    </row>
    <row r="648" spans="1:11" x14ac:dyDescent="0.35">
      <c r="A648" s="47"/>
      <c r="D648" s="28">
        <f t="shared" si="10"/>
        <v>644</v>
      </c>
      <c r="E648" s="27">
        <f>IF((E647*(1+Utgifter!$E$5/12)-G647)&gt;0,E647*(1+Utgifter!$E$5/12)-G647,0)</f>
        <v>451235.0815994647</v>
      </c>
      <c r="F648" s="26"/>
      <c r="G648" s="24">
        <f>IF((E648*(Utgifter!$E$4+Utgifter!$E$5)/12)&gt;$S$4,(E648*(Utgifter!$E$4+Utgifter!$E$5)/12),IF(E648&gt; 0,$S$4,0))</f>
        <v>1504.1169386648824</v>
      </c>
      <c r="I648" s="27">
        <f>IF((I647*(1+Utgifter!$E$5/12)-K647)&gt;0,I647*(1+Utgifter!$E$5/12)-K647,0)</f>
        <v>342701.51256889553</v>
      </c>
      <c r="J648" s="26"/>
      <c r="K648" s="24">
        <f>IF((I648*(Utgifter!$E$4+Utgifter!$E$5)/12)&gt;$S$4,(I648*(Utgifter!$E$4+Utgifter!$E$5)/12),IF(I648&gt; 0,$S$4,0))</f>
        <v>1142.3383752296518</v>
      </c>
    </row>
    <row r="649" spans="1:11" x14ac:dyDescent="0.35">
      <c r="A649" s="47"/>
      <c r="D649" s="28">
        <f t="shared" si="10"/>
        <v>645</v>
      </c>
      <c r="E649" s="27">
        <f>IF((E648*(1+Utgifter!$E$5/12)-G648)&gt;0,E648*(1+Utgifter!$E$5/12)-G648,0)</f>
        <v>450483.02313013229</v>
      </c>
      <c r="F649" s="26"/>
      <c r="G649" s="24">
        <f>IF((E649*(Utgifter!$E$4+Utgifter!$E$5)/12)&gt;$S$4,(E649*(Utgifter!$E$4+Utgifter!$E$5)/12),IF(E649&gt; 0,$S$4,0))</f>
        <v>1501.610077100441</v>
      </c>
      <c r="I649" s="27">
        <f>IF((I648*(1+Utgifter!$E$5/12)-K648)&gt;0,I648*(1+Utgifter!$E$5/12)-K648,0)</f>
        <v>342130.34338128066</v>
      </c>
      <c r="J649" s="26"/>
      <c r="K649" s="24">
        <f>IF((I649*(Utgifter!$E$4+Utgifter!$E$5)/12)&gt;$S$4,(I649*(Utgifter!$E$4+Utgifter!$E$5)/12),IF(I649&gt; 0,$S$4,0))</f>
        <v>1140.4344779376022</v>
      </c>
    </row>
    <row r="650" spans="1:11" x14ac:dyDescent="0.35">
      <c r="A650" s="47"/>
      <c r="D650" s="28">
        <f t="shared" si="10"/>
        <v>646</v>
      </c>
      <c r="E650" s="27">
        <f>IF((E649*(1+Utgifter!$E$5/12)-G649)&gt;0,E649*(1+Utgifter!$E$5/12)-G649,0)</f>
        <v>449732.21809158206</v>
      </c>
      <c r="F650" s="26"/>
      <c r="G650" s="24">
        <f>IF((E650*(Utgifter!$E$4+Utgifter!$E$5)/12)&gt;$S$4,(E650*(Utgifter!$E$4+Utgifter!$E$5)/12),IF(E650&gt; 0,$S$4,0))</f>
        <v>1499.1073936386067</v>
      </c>
      <c r="I650" s="27">
        <f>IF((I649*(1+Utgifter!$E$5/12)-K649)&gt;0,I649*(1+Utgifter!$E$5/12)-K649,0)</f>
        <v>341560.1261423119</v>
      </c>
      <c r="J650" s="26"/>
      <c r="K650" s="24">
        <f>IF((I650*(Utgifter!$E$4+Utgifter!$E$5)/12)&gt;$S$4,(I650*(Utgifter!$E$4+Utgifter!$E$5)/12),IF(I650&gt; 0,$S$4,0))</f>
        <v>1138.5337538077063</v>
      </c>
    </row>
    <row r="651" spans="1:11" x14ac:dyDescent="0.35">
      <c r="A651" s="47"/>
      <c r="D651" s="28">
        <f t="shared" si="10"/>
        <v>647</v>
      </c>
      <c r="E651" s="27">
        <f>IF((E650*(1+Utgifter!$E$5/12)-G650)&gt;0,E650*(1+Utgifter!$E$5/12)-G650,0)</f>
        <v>448982.66439476283</v>
      </c>
      <c r="F651" s="26"/>
      <c r="G651" s="24">
        <f>IF((E651*(Utgifter!$E$4+Utgifter!$E$5)/12)&gt;$S$4,(E651*(Utgifter!$E$4+Utgifter!$E$5)/12),IF(E651&gt; 0,$S$4,0))</f>
        <v>1496.608881315876</v>
      </c>
      <c r="I651" s="27">
        <f>IF((I650*(1+Utgifter!$E$5/12)-K650)&gt;0,I650*(1+Utgifter!$E$5/12)-K650,0)</f>
        <v>340990.85926540807</v>
      </c>
      <c r="J651" s="26"/>
      <c r="K651" s="24">
        <f>IF((I651*(Utgifter!$E$4+Utgifter!$E$5)/12)&gt;$S$4,(I651*(Utgifter!$E$4+Utgifter!$E$5)/12),IF(I651&gt; 0,$S$4,0))</f>
        <v>1136.6361975513603</v>
      </c>
    </row>
    <row r="652" spans="1:11" x14ac:dyDescent="0.35">
      <c r="A652" s="47"/>
      <c r="D652" s="28">
        <f t="shared" si="10"/>
        <v>648</v>
      </c>
      <c r="E652" s="27">
        <f>IF((E651*(1+Utgifter!$E$5/12)-G651)&gt;0,E651*(1+Utgifter!$E$5/12)-G651,0)</f>
        <v>448234.35995410493</v>
      </c>
      <c r="F652" s="26"/>
      <c r="G652" s="24">
        <f>IF((E652*(Utgifter!$E$4+Utgifter!$E$5)/12)&gt;$S$4,(E652*(Utgifter!$E$4+Utgifter!$E$5)/12),IF(E652&gt; 0,$S$4,0))</f>
        <v>1494.1145331803498</v>
      </c>
      <c r="I652" s="27">
        <f>IF((I651*(1+Utgifter!$E$5/12)-K651)&gt;0,I651*(1+Utgifter!$E$5/12)-K651,0)</f>
        <v>340422.54116663238</v>
      </c>
      <c r="J652" s="26"/>
      <c r="K652" s="24">
        <f>IF((I652*(Utgifter!$E$4+Utgifter!$E$5)/12)&gt;$S$4,(I652*(Utgifter!$E$4+Utgifter!$E$5)/12),IF(I652&gt; 0,$S$4,0))</f>
        <v>1134.7418038887747</v>
      </c>
    </row>
    <row r="653" spans="1:11" x14ac:dyDescent="0.35">
      <c r="A653" s="47">
        <v>2072</v>
      </c>
      <c r="D653" s="28">
        <f t="shared" si="10"/>
        <v>649</v>
      </c>
      <c r="E653" s="27">
        <f>IF((E652*(1+Utgifter!$E$5/12)-G652)&gt;0,E652*(1+Utgifter!$E$5/12)-G652,0)</f>
        <v>447487.30268751475</v>
      </c>
      <c r="F653" s="26"/>
      <c r="G653" s="24">
        <f>IF((E653*(Utgifter!$E$4+Utgifter!$E$5)/12)&gt;$S$4,(E653*(Utgifter!$E$4+Utgifter!$E$5)/12),IF(E653&gt; 0,$S$4,0))</f>
        <v>1491.6243422917159</v>
      </c>
      <c r="I653" s="27">
        <f>IF((I652*(1+Utgifter!$E$5/12)-K652)&gt;0,I652*(1+Utgifter!$E$5/12)-K652,0)</f>
        <v>339855.17026468803</v>
      </c>
      <c r="J653" s="26"/>
      <c r="K653" s="24">
        <f>IF((I653*(Utgifter!$E$4+Utgifter!$E$5)/12)&gt;$S$4,(I653*(Utgifter!$E$4+Utgifter!$E$5)/12),IF(I653&gt; 0,$S$4,0))</f>
        <v>1132.8505675489603</v>
      </c>
    </row>
    <row r="654" spans="1:11" x14ac:dyDescent="0.35">
      <c r="A654" s="47"/>
      <c r="D654" s="28">
        <f t="shared" si="10"/>
        <v>650</v>
      </c>
      <c r="E654" s="27">
        <f>IF((E653*(1+Utgifter!$E$5/12)-G653)&gt;0,E653*(1+Utgifter!$E$5/12)-G653,0)</f>
        <v>446741.49051636888</v>
      </c>
      <c r="F654" s="26"/>
      <c r="G654" s="24">
        <f>IF((E654*(Utgifter!$E$4+Utgifter!$E$5)/12)&gt;$S$4,(E654*(Utgifter!$E$4+Utgifter!$E$5)/12),IF(E654&gt; 0,$S$4,0))</f>
        <v>1489.1383017212295</v>
      </c>
      <c r="I654" s="27">
        <f>IF((I653*(1+Utgifter!$E$5/12)-K653)&gt;0,I653*(1+Utgifter!$E$5/12)-K653,0)</f>
        <v>339288.74498091359</v>
      </c>
      <c r="J654" s="26"/>
      <c r="K654" s="24">
        <f>IF((I654*(Utgifter!$E$4+Utgifter!$E$5)/12)&gt;$S$4,(I654*(Utgifter!$E$4+Utgifter!$E$5)/12),IF(I654&gt; 0,$S$4,0))</f>
        <v>1130.962483269712</v>
      </c>
    </row>
    <row r="655" spans="1:11" x14ac:dyDescent="0.35">
      <c r="A655" s="47"/>
      <c r="D655" s="28">
        <f t="shared" si="10"/>
        <v>651</v>
      </c>
      <c r="E655" s="27">
        <f>IF((E654*(1+Utgifter!$E$5/12)-G654)&gt;0,E654*(1+Utgifter!$E$5/12)-G654,0)</f>
        <v>445996.92136550829</v>
      </c>
      <c r="F655" s="26"/>
      <c r="G655" s="24">
        <f>IF((E655*(Utgifter!$E$4+Utgifter!$E$5)/12)&gt;$S$4,(E655*(Utgifter!$E$4+Utgifter!$E$5)/12),IF(E655&gt; 0,$S$4,0))</f>
        <v>1486.6564045516943</v>
      </c>
      <c r="I655" s="27">
        <f>IF((I654*(1+Utgifter!$E$5/12)-K654)&gt;0,I654*(1+Utgifter!$E$5/12)-K654,0)</f>
        <v>338723.26373927877</v>
      </c>
      <c r="J655" s="26"/>
      <c r="K655" s="24">
        <f>IF((I655*(Utgifter!$E$4+Utgifter!$E$5)/12)&gt;$S$4,(I655*(Utgifter!$E$4+Utgifter!$E$5)/12),IF(I655&gt; 0,$S$4,0))</f>
        <v>1129.0775457975958</v>
      </c>
    </row>
    <row r="656" spans="1:11" x14ac:dyDescent="0.35">
      <c r="A656" s="47"/>
      <c r="D656" s="28">
        <f t="shared" si="10"/>
        <v>652</v>
      </c>
      <c r="E656" s="27">
        <f>IF((E655*(1+Utgifter!$E$5/12)-G655)&gt;0,E655*(1+Utgifter!$E$5/12)-G655,0)</f>
        <v>445253.59316323244</v>
      </c>
      <c r="F656" s="26"/>
      <c r="G656" s="24">
        <f>IF((E656*(Utgifter!$E$4+Utgifter!$E$5)/12)&gt;$S$4,(E656*(Utgifter!$E$4+Utgifter!$E$5)/12),IF(E656&gt; 0,$S$4,0))</f>
        <v>1484.1786438774416</v>
      </c>
      <c r="I656" s="27">
        <f>IF((I655*(1+Utgifter!$E$5/12)-K655)&gt;0,I655*(1+Utgifter!$E$5/12)-K655,0)</f>
        <v>338158.72496637999</v>
      </c>
      <c r="J656" s="26"/>
      <c r="K656" s="24">
        <f>IF((I656*(Utgifter!$E$4+Utgifter!$E$5)/12)&gt;$S$4,(I656*(Utgifter!$E$4+Utgifter!$E$5)/12),IF(I656&gt; 0,$S$4,0))</f>
        <v>1127.1957498879333</v>
      </c>
    </row>
    <row r="657" spans="1:11" x14ac:dyDescent="0.35">
      <c r="A657" s="47"/>
      <c r="D657" s="28">
        <f t="shared" si="10"/>
        <v>653</v>
      </c>
      <c r="E657" s="27">
        <f>IF((E656*(1+Utgifter!$E$5/12)-G656)&gt;0,E656*(1+Utgifter!$E$5/12)-G656,0)</f>
        <v>444511.50384129374</v>
      </c>
      <c r="F657" s="26"/>
      <c r="G657" s="24">
        <f>IF((E657*(Utgifter!$E$4+Utgifter!$E$5)/12)&gt;$S$4,(E657*(Utgifter!$E$4+Utgifter!$E$5)/12),IF(E657&gt; 0,$S$4,0))</f>
        <v>1481.7050128043127</v>
      </c>
      <c r="I657" s="27">
        <f>IF((I656*(1+Utgifter!$E$5/12)-K656)&gt;0,I656*(1+Utgifter!$E$5/12)-K656,0)</f>
        <v>337595.12709143606</v>
      </c>
      <c r="J657" s="26"/>
      <c r="K657" s="24">
        <f>IF((I657*(Utgifter!$E$4+Utgifter!$E$5)/12)&gt;$S$4,(I657*(Utgifter!$E$4+Utgifter!$E$5)/12),IF(I657&gt; 0,$S$4,0))</f>
        <v>1125.3170903047869</v>
      </c>
    </row>
    <row r="658" spans="1:11" x14ac:dyDescent="0.35">
      <c r="A658" s="47"/>
      <c r="D658" s="28">
        <f t="shared" si="10"/>
        <v>654</v>
      </c>
      <c r="E658" s="27">
        <f>IF((E657*(1+Utgifter!$E$5/12)-G657)&gt;0,E657*(1+Utgifter!$E$5/12)-G657,0)</f>
        <v>443770.65133489162</v>
      </c>
      <c r="F658" s="26"/>
      <c r="G658" s="24">
        <f>IF((E658*(Utgifter!$E$4+Utgifter!$E$5)/12)&gt;$S$4,(E658*(Utgifter!$E$4+Utgifter!$E$5)/12),IF(E658&gt; 0,$S$4,0))</f>
        <v>1479.2355044496387</v>
      </c>
      <c r="I658" s="27">
        <f>IF((I657*(1+Utgifter!$E$5/12)-K657)&gt;0,I657*(1+Utgifter!$E$5/12)-K657,0)</f>
        <v>337032.46854628366</v>
      </c>
      <c r="J658" s="26"/>
      <c r="K658" s="24">
        <f>IF((I658*(Utgifter!$E$4+Utgifter!$E$5)/12)&gt;$S$4,(I658*(Utgifter!$E$4+Utgifter!$E$5)/12),IF(I658&gt; 0,$S$4,0))</f>
        <v>1123.4415618209457</v>
      </c>
    </row>
    <row r="659" spans="1:11" x14ac:dyDescent="0.35">
      <c r="A659" s="47"/>
      <c r="D659" s="28">
        <f t="shared" si="10"/>
        <v>655</v>
      </c>
      <c r="E659" s="27">
        <f>IF((E658*(1+Utgifter!$E$5/12)-G658)&gt;0,E658*(1+Utgifter!$E$5/12)-G658,0)</f>
        <v>443031.03358266683</v>
      </c>
      <c r="F659" s="26"/>
      <c r="G659" s="24">
        <f>IF((E659*(Utgifter!$E$4+Utgifter!$E$5)/12)&gt;$S$4,(E659*(Utgifter!$E$4+Utgifter!$E$5)/12),IF(E659&gt; 0,$S$4,0))</f>
        <v>1476.7701119422227</v>
      </c>
      <c r="I659" s="27">
        <f>IF((I658*(1+Utgifter!$E$5/12)-K658)&gt;0,I658*(1+Utgifter!$E$5/12)-K658,0)</f>
        <v>336470.74776537321</v>
      </c>
      <c r="J659" s="26"/>
      <c r="K659" s="24">
        <f>IF((I659*(Utgifter!$E$4+Utgifter!$E$5)/12)&gt;$S$4,(I659*(Utgifter!$E$4+Utgifter!$E$5)/12),IF(I659&gt; 0,$S$4,0))</f>
        <v>1121.5691592179107</v>
      </c>
    </row>
    <row r="660" spans="1:11" x14ac:dyDescent="0.35">
      <c r="A660" s="47"/>
      <c r="D660" s="28">
        <f t="shared" si="10"/>
        <v>656</v>
      </c>
      <c r="E660" s="27">
        <f>IF((E659*(1+Utgifter!$E$5/12)-G659)&gt;0,E659*(1+Utgifter!$E$5/12)-G659,0)</f>
        <v>442292.64852669579</v>
      </c>
      <c r="F660" s="26"/>
      <c r="G660" s="24">
        <f>IF((E660*(Utgifter!$E$4+Utgifter!$E$5)/12)&gt;$S$4,(E660*(Utgifter!$E$4+Utgifter!$E$5)/12),IF(E660&gt; 0,$S$4,0))</f>
        <v>1474.3088284223193</v>
      </c>
      <c r="I660" s="27">
        <f>IF((I659*(1+Utgifter!$E$5/12)-K659)&gt;0,I659*(1+Utgifter!$E$5/12)-K659,0)</f>
        <v>335909.96318576427</v>
      </c>
      <c r="J660" s="26"/>
      <c r="K660" s="24">
        <f>IF((I660*(Utgifter!$E$4+Utgifter!$E$5)/12)&gt;$S$4,(I660*(Utgifter!$E$4+Utgifter!$E$5)/12),IF(I660&gt; 0,$S$4,0))</f>
        <v>1119.6998772858808</v>
      </c>
    </row>
    <row r="661" spans="1:11" x14ac:dyDescent="0.35">
      <c r="A661" s="47"/>
      <c r="D661" s="28">
        <f t="shared" si="10"/>
        <v>657</v>
      </c>
      <c r="E661" s="27">
        <f>IF((E660*(1+Utgifter!$E$5/12)-G660)&gt;0,E660*(1+Utgifter!$E$5/12)-G660,0)</f>
        <v>441555.49411248462</v>
      </c>
      <c r="F661" s="26"/>
      <c r="G661" s="24">
        <f>IF((E661*(Utgifter!$E$4+Utgifter!$E$5)/12)&gt;$S$4,(E661*(Utgifter!$E$4+Utgifter!$E$5)/12),IF(E661&gt; 0,$S$4,0))</f>
        <v>1471.8516470416155</v>
      </c>
      <c r="I661" s="27">
        <f>IF((I660*(1+Utgifter!$E$5/12)-K660)&gt;0,I660*(1+Utgifter!$E$5/12)-K660,0)</f>
        <v>335350.11324712134</v>
      </c>
      <c r="J661" s="26"/>
      <c r="K661" s="24">
        <f>IF((I661*(Utgifter!$E$4+Utgifter!$E$5)/12)&gt;$S$4,(I661*(Utgifter!$E$4+Utgifter!$E$5)/12),IF(I661&gt; 0,$S$4,0))</f>
        <v>1117.8337108237379</v>
      </c>
    </row>
    <row r="662" spans="1:11" x14ac:dyDescent="0.35">
      <c r="A662" s="47"/>
      <c r="D662" s="28">
        <f t="shared" si="10"/>
        <v>658</v>
      </c>
      <c r="E662" s="27">
        <f>IF((E661*(1+Utgifter!$E$5/12)-G661)&gt;0,E661*(1+Utgifter!$E$5/12)-G661,0)</f>
        <v>440819.56828896381</v>
      </c>
      <c r="F662" s="26"/>
      <c r="G662" s="24">
        <f>IF((E662*(Utgifter!$E$4+Utgifter!$E$5)/12)&gt;$S$4,(E662*(Utgifter!$E$4+Utgifter!$E$5)/12),IF(E662&gt; 0,$S$4,0))</f>
        <v>1469.3985609632127</v>
      </c>
      <c r="I662" s="27">
        <f>IF((I661*(1+Utgifter!$E$5/12)-K661)&gt;0,I661*(1+Utgifter!$E$5/12)-K661,0)</f>
        <v>334791.1963917095</v>
      </c>
      <c r="J662" s="26"/>
      <c r="K662" s="24">
        <f>IF((I662*(Utgifter!$E$4+Utgifter!$E$5)/12)&gt;$S$4,(I662*(Utgifter!$E$4+Utgifter!$E$5)/12),IF(I662&gt; 0,$S$4,0))</f>
        <v>1115.9706546390316</v>
      </c>
    </row>
    <row r="663" spans="1:11" x14ac:dyDescent="0.35">
      <c r="A663" s="47"/>
      <c r="D663" s="28">
        <f t="shared" si="10"/>
        <v>659</v>
      </c>
      <c r="E663" s="27">
        <f>IF((E662*(1+Utgifter!$E$5/12)-G662)&gt;0,E662*(1+Utgifter!$E$5/12)-G662,0)</f>
        <v>440084.8690084822</v>
      </c>
      <c r="F663" s="26"/>
      <c r="G663" s="24">
        <f>IF((E663*(Utgifter!$E$4+Utgifter!$E$5)/12)&gt;$S$4,(E663*(Utgifter!$E$4+Utgifter!$E$5)/12),IF(E663&gt; 0,$S$4,0))</f>
        <v>1466.9495633616073</v>
      </c>
      <c r="I663" s="27">
        <f>IF((I662*(1+Utgifter!$E$5/12)-K662)&gt;0,I662*(1+Utgifter!$E$5/12)-K662,0)</f>
        <v>334233.21106439002</v>
      </c>
      <c r="J663" s="26"/>
      <c r="K663" s="24">
        <f>IF((I663*(Utgifter!$E$4+Utgifter!$E$5)/12)&gt;$S$4,(I663*(Utgifter!$E$4+Utgifter!$E$5)/12),IF(I663&gt; 0,$S$4,0))</f>
        <v>1114.1107035479668</v>
      </c>
    </row>
    <row r="664" spans="1:11" x14ac:dyDescent="0.35">
      <c r="A664" s="47"/>
      <c r="D664" s="28">
        <f t="shared" si="10"/>
        <v>660</v>
      </c>
      <c r="E664" s="27">
        <f>IF((E663*(1+Utgifter!$E$5/12)-G663)&gt;0,E663*(1+Utgifter!$E$5/12)-G663,0)</f>
        <v>439351.39422680141</v>
      </c>
      <c r="F664" s="26"/>
      <c r="G664" s="24">
        <f>IF((E664*(Utgifter!$E$4+Utgifter!$E$5)/12)&gt;$S$4,(E664*(Utgifter!$E$4+Utgifter!$E$5)/12),IF(E664&gt; 0,$S$4,0))</f>
        <v>1464.5046474226713</v>
      </c>
      <c r="I664" s="27">
        <f>IF((I663*(1+Utgifter!$E$5/12)-K663)&gt;0,I663*(1+Utgifter!$E$5/12)-K663,0)</f>
        <v>333676.15571261605</v>
      </c>
      <c r="J664" s="26"/>
      <c r="K664" s="24">
        <f>IF((I664*(Utgifter!$E$4+Utgifter!$E$5)/12)&gt;$S$4,(I664*(Utgifter!$E$4+Utgifter!$E$5)/12),IF(I664&gt; 0,$S$4,0))</f>
        <v>1112.2538523753867</v>
      </c>
    </row>
    <row r="665" spans="1:11" x14ac:dyDescent="0.35">
      <c r="A665" s="47">
        <v>2073</v>
      </c>
      <c r="D665" s="28">
        <f t="shared" si="10"/>
        <v>661</v>
      </c>
      <c r="E665" s="27">
        <f>IF((E664*(1+Utgifter!$E$5/12)-G664)&gt;0,E664*(1+Utgifter!$E$5/12)-G664,0)</f>
        <v>438619.14190309006</v>
      </c>
      <c r="F665" s="26"/>
      <c r="G665" s="24">
        <f>IF((E665*(Utgifter!$E$4+Utgifter!$E$5)/12)&gt;$S$4,(E665*(Utgifter!$E$4+Utgifter!$E$5)/12),IF(E665&gt; 0,$S$4,0))</f>
        <v>1462.0638063436336</v>
      </c>
      <c r="I665" s="27">
        <f>IF((I664*(1+Utgifter!$E$5/12)-K664)&gt;0,I664*(1+Utgifter!$E$5/12)-K664,0)</f>
        <v>333120.02878642839</v>
      </c>
      <c r="J665" s="26"/>
      <c r="K665" s="24">
        <f>IF((I665*(Utgifter!$E$4+Utgifter!$E$5)/12)&gt;$S$4,(I665*(Utgifter!$E$4+Utgifter!$E$5)/12),IF(I665&gt; 0,$S$4,0))</f>
        <v>1110.4000959547614</v>
      </c>
    </row>
    <row r="666" spans="1:11" x14ac:dyDescent="0.35">
      <c r="A666" s="47"/>
      <c r="D666" s="28">
        <f t="shared" si="10"/>
        <v>662</v>
      </c>
      <c r="E666" s="27">
        <f>IF((E665*(1+Utgifter!$E$5/12)-G665)&gt;0,E665*(1+Utgifter!$E$5/12)-G665,0)</f>
        <v>437888.10999991826</v>
      </c>
      <c r="F666" s="26"/>
      <c r="G666" s="24">
        <f>IF((E666*(Utgifter!$E$4+Utgifter!$E$5)/12)&gt;$S$4,(E666*(Utgifter!$E$4+Utgifter!$E$5)/12),IF(E666&gt; 0,$S$4,0))</f>
        <v>1459.627033333061</v>
      </c>
      <c r="I666" s="27">
        <f>IF((I665*(1+Utgifter!$E$5/12)-K665)&gt;0,I665*(1+Utgifter!$E$5/12)-K665,0)</f>
        <v>332564.828738451</v>
      </c>
      <c r="J666" s="26"/>
      <c r="K666" s="24">
        <f>IF((I666*(Utgifter!$E$4+Utgifter!$E$5)/12)&gt;$S$4,(I666*(Utgifter!$E$4+Utgifter!$E$5)/12),IF(I666&gt; 0,$S$4,0))</f>
        <v>1108.54942912817</v>
      </c>
    </row>
    <row r="667" spans="1:11" x14ac:dyDescent="0.35">
      <c r="A667" s="47"/>
      <c r="D667" s="28">
        <f t="shared" si="10"/>
        <v>663</v>
      </c>
      <c r="E667" s="27">
        <f>IF((E666*(1+Utgifter!$E$5/12)-G666)&gt;0,E666*(1+Utgifter!$E$5/12)-G666,0)</f>
        <v>437158.29648325173</v>
      </c>
      <c r="F667" s="26"/>
      <c r="G667" s="24">
        <f>IF((E667*(Utgifter!$E$4+Utgifter!$E$5)/12)&gt;$S$4,(E667*(Utgifter!$E$4+Utgifter!$E$5)/12),IF(E667&gt; 0,$S$4,0))</f>
        <v>1457.1943216108391</v>
      </c>
      <c r="I667" s="27">
        <f>IF((I666*(1+Utgifter!$E$5/12)-K666)&gt;0,I666*(1+Utgifter!$E$5/12)-K666,0)</f>
        <v>332010.55402388691</v>
      </c>
      <c r="J667" s="26"/>
      <c r="K667" s="24">
        <f>IF((I667*(Utgifter!$E$4+Utgifter!$E$5)/12)&gt;$S$4,(I667*(Utgifter!$E$4+Utgifter!$E$5)/12),IF(I667&gt; 0,$S$4,0))</f>
        <v>1106.7018467462897</v>
      </c>
    </row>
    <row r="668" spans="1:11" x14ac:dyDescent="0.35">
      <c r="A668" s="47"/>
      <c r="D668" s="28">
        <f t="shared" si="10"/>
        <v>664</v>
      </c>
      <c r="E668" s="27">
        <f>IF((E667*(1+Utgifter!$E$5/12)-G667)&gt;0,E667*(1+Utgifter!$E$5/12)-G667,0)</f>
        <v>436429.69932244631</v>
      </c>
      <c r="F668" s="26"/>
      <c r="G668" s="24">
        <f>IF((E668*(Utgifter!$E$4+Utgifter!$E$5)/12)&gt;$S$4,(E668*(Utgifter!$E$4+Utgifter!$E$5)/12),IF(E668&gt; 0,$S$4,0))</f>
        <v>1454.7656644081544</v>
      </c>
      <c r="I668" s="27">
        <f>IF((I667*(1+Utgifter!$E$5/12)-K667)&gt;0,I667*(1+Utgifter!$E$5/12)-K667,0)</f>
        <v>331457.20310051378</v>
      </c>
      <c r="J668" s="26"/>
      <c r="K668" s="24">
        <f>IF((I668*(Utgifter!$E$4+Utgifter!$E$5)/12)&gt;$S$4,(I668*(Utgifter!$E$4+Utgifter!$E$5)/12),IF(I668&gt; 0,$S$4,0))</f>
        <v>1104.8573436683794</v>
      </c>
    </row>
    <row r="669" spans="1:11" x14ac:dyDescent="0.35">
      <c r="A669" s="47"/>
      <c r="D669" s="28">
        <f t="shared" si="10"/>
        <v>665</v>
      </c>
      <c r="E669" s="27">
        <f>IF((E668*(1+Utgifter!$E$5/12)-G668)&gt;0,E668*(1+Utgifter!$E$5/12)-G668,0)</f>
        <v>435702.31649024226</v>
      </c>
      <c r="F669" s="26"/>
      <c r="G669" s="24">
        <f>IF((E669*(Utgifter!$E$4+Utgifter!$E$5)/12)&gt;$S$4,(E669*(Utgifter!$E$4+Utgifter!$E$5)/12),IF(E669&gt; 0,$S$4,0))</f>
        <v>1452.3410549674743</v>
      </c>
      <c r="I669" s="27">
        <f>IF((I668*(1+Utgifter!$E$5/12)-K668)&gt;0,I668*(1+Utgifter!$E$5/12)-K668,0)</f>
        <v>330904.77442867961</v>
      </c>
      <c r="J669" s="26"/>
      <c r="K669" s="24">
        <f>IF((I669*(Utgifter!$E$4+Utgifter!$E$5)/12)&gt;$S$4,(I669*(Utgifter!$E$4+Utgifter!$E$5)/12),IF(I669&gt; 0,$S$4,0))</f>
        <v>1103.0159147622653</v>
      </c>
    </row>
    <row r="670" spans="1:11" x14ac:dyDescent="0.35">
      <c r="A670" s="47"/>
      <c r="D670" s="28">
        <f t="shared" si="10"/>
        <v>666</v>
      </c>
      <c r="E670" s="27">
        <f>IF((E669*(1+Utgifter!$E$5/12)-G669)&gt;0,E669*(1+Utgifter!$E$5/12)-G669,0)</f>
        <v>434976.14596275851</v>
      </c>
      <c r="F670" s="26"/>
      <c r="G670" s="24">
        <f>IF((E670*(Utgifter!$E$4+Utgifter!$E$5)/12)&gt;$S$4,(E670*(Utgifter!$E$4+Utgifter!$E$5)/12),IF(E670&gt; 0,$S$4,0))</f>
        <v>1449.9204865425284</v>
      </c>
      <c r="I670" s="27">
        <f>IF((I669*(1+Utgifter!$E$5/12)-K669)&gt;0,I669*(1+Utgifter!$E$5/12)-K669,0)</f>
        <v>330353.26647129847</v>
      </c>
      <c r="J670" s="26"/>
      <c r="K670" s="24">
        <f>IF((I670*(Utgifter!$E$4+Utgifter!$E$5)/12)&gt;$S$4,(I670*(Utgifter!$E$4+Utgifter!$E$5)/12),IF(I670&gt; 0,$S$4,0))</f>
        <v>1101.1775549043282</v>
      </c>
    </row>
    <row r="671" spans="1:11" x14ac:dyDescent="0.35">
      <c r="A671" s="47"/>
      <c r="D671" s="28">
        <f t="shared" si="10"/>
        <v>667</v>
      </c>
      <c r="E671" s="27">
        <f>IF((E670*(1+Utgifter!$E$5/12)-G670)&gt;0,E670*(1+Utgifter!$E$5/12)-G670,0)</f>
        <v>434251.18571948726</v>
      </c>
      <c r="F671" s="26"/>
      <c r="G671" s="24">
        <f>IF((E671*(Utgifter!$E$4+Utgifter!$E$5)/12)&gt;$S$4,(E671*(Utgifter!$E$4+Utgifter!$E$5)/12),IF(E671&gt; 0,$S$4,0))</f>
        <v>1447.5039523982907</v>
      </c>
      <c r="I671" s="27">
        <f>IF((I670*(1+Utgifter!$E$5/12)-K670)&gt;0,I670*(1+Utgifter!$E$5/12)-K670,0)</f>
        <v>329802.67769384634</v>
      </c>
      <c r="J671" s="26"/>
      <c r="K671" s="24">
        <f>IF((I671*(Utgifter!$E$4+Utgifter!$E$5)/12)&gt;$S$4,(I671*(Utgifter!$E$4+Utgifter!$E$5)/12),IF(I671&gt; 0,$S$4,0))</f>
        <v>1099.342258979488</v>
      </c>
    </row>
    <row r="672" spans="1:11" x14ac:dyDescent="0.35">
      <c r="A672" s="47"/>
      <c r="D672" s="28">
        <f t="shared" si="10"/>
        <v>668</v>
      </c>
      <c r="E672" s="27">
        <f>IF((E671*(1+Utgifter!$E$5/12)-G671)&gt;0,E671*(1+Utgifter!$E$5/12)-G671,0)</f>
        <v>433527.4337432881</v>
      </c>
      <c r="F672" s="26"/>
      <c r="G672" s="24">
        <f>IF((E672*(Utgifter!$E$4+Utgifter!$E$5)/12)&gt;$S$4,(E672*(Utgifter!$E$4+Utgifter!$E$5)/12),IF(E672&gt; 0,$S$4,0))</f>
        <v>1445.0914458109603</v>
      </c>
      <c r="I672" s="27">
        <f>IF((I671*(1+Utgifter!$E$5/12)-K671)&gt;0,I671*(1+Utgifter!$E$5/12)-K671,0)</f>
        <v>329253.00656435662</v>
      </c>
      <c r="J672" s="26"/>
      <c r="K672" s="24">
        <f>IF((I672*(Utgifter!$E$4+Utgifter!$E$5)/12)&gt;$S$4,(I672*(Utgifter!$E$4+Utgifter!$E$5)/12),IF(I672&gt; 0,$S$4,0))</f>
        <v>1097.5100218811888</v>
      </c>
    </row>
    <row r="673" spans="1:11" x14ac:dyDescent="0.35">
      <c r="A673" s="47"/>
      <c r="D673" s="28">
        <f t="shared" si="10"/>
        <v>669</v>
      </c>
      <c r="E673" s="27">
        <f>IF((E672*(1+Utgifter!$E$5/12)-G672)&gt;0,E672*(1+Utgifter!$E$5/12)-G672,0)</f>
        <v>432804.88802038261</v>
      </c>
      <c r="F673" s="26"/>
      <c r="G673" s="24">
        <f>IF((E673*(Utgifter!$E$4+Utgifter!$E$5)/12)&gt;$S$4,(E673*(Utgifter!$E$4+Utgifter!$E$5)/12),IF(E673&gt; 0,$S$4,0))</f>
        <v>1442.6829600679421</v>
      </c>
      <c r="I673" s="27">
        <f>IF((I672*(1+Utgifter!$E$5/12)-K672)&gt;0,I672*(1+Utgifter!$E$5/12)-K672,0)</f>
        <v>328704.25155341602</v>
      </c>
      <c r="J673" s="26"/>
      <c r="K673" s="24">
        <f>IF((I673*(Utgifter!$E$4+Utgifter!$E$5)/12)&gt;$S$4,(I673*(Utgifter!$E$4+Utgifter!$E$5)/12),IF(I673&gt; 0,$S$4,0))</f>
        <v>1095.6808385113868</v>
      </c>
    </row>
    <row r="674" spans="1:11" x14ac:dyDescent="0.35">
      <c r="A674" s="47"/>
      <c r="D674" s="28">
        <f t="shared" si="10"/>
        <v>670</v>
      </c>
      <c r="E674" s="27">
        <f>IF((E673*(1+Utgifter!$E$5/12)-G673)&gt;0,E673*(1+Utgifter!$E$5/12)-G673,0)</f>
        <v>432083.54654034867</v>
      </c>
      <c r="F674" s="26"/>
      <c r="G674" s="24">
        <f>IF((E674*(Utgifter!$E$4+Utgifter!$E$5)/12)&gt;$S$4,(E674*(Utgifter!$E$4+Utgifter!$E$5)/12),IF(E674&gt; 0,$S$4,0))</f>
        <v>1440.2784884678288</v>
      </c>
      <c r="I674" s="27">
        <f>IF((I673*(1+Utgifter!$E$5/12)-K673)&gt;0,I673*(1+Utgifter!$E$5/12)-K673,0)</f>
        <v>328156.41113416036</v>
      </c>
      <c r="J674" s="26"/>
      <c r="K674" s="24">
        <f>IF((I674*(Utgifter!$E$4+Utgifter!$E$5)/12)&gt;$S$4,(I674*(Utgifter!$E$4+Utgifter!$E$5)/12),IF(I674&gt; 0,$S$4,0))</f>
        <v>1093.8547037805345</v>
      </c>
    </row>
    <row r="675" spans="1:11" x14ac:dyDescent="0.35">
      <c r="A675" s="47"/>
      <c r="D675" s="28">
        <f t="shared" si="10"/>
        <v>671</v>
      </c>
      <c r="E675" s="27">
        <f>IF((E674*(1+Utgifter!$E$5/12)-G674)&gt;0,E674*(1+Utgifter!$E$5/12)-G674,0)</f>
        <v>431363.40729611478</v>
      </c>
      <c r="F675" s="26"/>
      <c r="G675" s="24">
        <f>IF((E675*(Utgifter!$E$4+Utgifter!$E$5)/12)&gt;$S$4,(E675*(Utgifter!$E$4+Utgifter!$E$5)/12),IF(E675&gt; 0,$S$4,0))</f>
        <v>1437.8780243203826</v>
      </c>
      <c r="I675" s="27">
        <f>IF((I674*(1+Utgifter!$E$5/12)-K674)&gt;0,I674*(1+Utgifter!$E$5/12)-K674,0)</f>
        <v>327609.48378227011</v>
      </c>
      <c r="J675" s="26"/>
      <c r="K675" s="24">
        <f>IF((I675*(Utgifter!$E$4+Utgifter!$E$5)/12)&gt;$S$4,(I675*(Utgifter!$E$4+Utgifter!$E$5)/12),IF(I675&gt; 0,$S$4,0))</f>
        <v>1092.031612607567</v>
      </c>
    </row>
    <row r="676" spans="1:11" x14ac:dyDescent="0.35">
      <c r="A676" s="47"/>
      <c r="D676" s="28">
        <f t="shared" si="10"/>
        <v>672</v>
      </c>
      <c r="E676" s="27">
        <f>IF((E675*(1+Utgifter!$E$5/12)-G675)&gt;0,E675*(1+Utgifter!$E$5/12)-G675,0)</f>
        <v>430644.4682839546</v>
      </c>
      <c r="F676" s="26"/>
      <c r="G676" s="24">
        <f>IF((E676*(Utgifter!$E$4+Utgifter!$E$5)/12)&gt;$S$4,(E676*(Utgifter!$E$4+Utgifter!$E$5)/12),IF(E676&gt; 0,$S$4,0))</f>
        <v>1435.4815609465152</v>
      </c>
      <c r="I676" s="27">
        <f>IF((I675*(1+Utgifter!$E$5/12)-K675)&gt;0,I675*(1+Utgifter!$E$5/12)-K675,0)</f>
        <v>327063.46797596634</v>
      </c>
      <c r="J676" s="26"/>
      <c r="K676" s="24">
        <f>IF((I676*(Utgifter!$E$4+Utgifter!$E$5)/12)&gt;$S$4,(I676*(Utgifter!$E$4+Utgifter!$E$5)/12),IF(I676&gt; 0,$S$4,0))</f>
        <v>1090.2115599198878</v>
      </c>
    </row>
    <row r="677" spans="1:11" x14ac:dyDescent="0.35">
      <c r="A677" s="47">
        <v>2074</v>
      </c>
      <c r="D677" s="28">
        <f t="shared" si="10"/>
        <v>673</v>
      </c>
      <c r="E677" s="27">
        <f>IF((E676*(1+Utgifter!$E$5/12)-G676)&gt;0,E676*(1+Utgifter!$E$5/12)-G676,0)</f>
        <v>429926.72750348138</v>
      </c>
      <c r="F677" s="26"/>
      <c r="G677" s="24">
        <f>IF((E677*(Utgifter!$E$4+Utgifter!$E$5)/12)&gt;$S$4,(E677*(Utgifter!$E$4+Utgifter!$E$5)/12),IF(E677&gt; 0,$S$4,0))</f>
        <v>1433.0890916782712</v>
      </c>
      <c r="I677" s="27">
        <f>IF((I676*(1+Utgifter!$E$5/12)-K676)&gt;0,I676*(1+Utgifter!$E$5/12)-K676,0)</f>
        <v>326518.3621960064</v>
      </c>
      <c r="J677" s="26"/>
      <c r="K677" s="24">
        <f>IF((I677*(Utgifter!$E$4+Utgifter!$E$5)/12)&gt;$S$4,(I677*(Utgifter!$E$4+Utgifter!$E$5)/12),IF(I677&gt; 0,$S$4,0))</f>
        <v>1088.3945406533546</v>
      </c>
    </row>
    <row r="678" spans="1:11" x14ac:dyDescent="0.35">
      <c r="A678" s="47"/>
      <c r="D678" s="28">
        <f t="shared" si="10"/>
        <v>674</v>
      </c>
      <c r="E678" s="27">
        <f>IF((E677*(1+Utgifter!$E$5/12)-G677)&gt;0,E677*(1+Utgifter!$E$5/12)-G677,0)</f>
        <v>429210.18295764225</v>
      </c>
      <c r="F678" s="26"/>
      <c r="G678" s="24">
        <f>IF((E678*(Utgifter!$E$4+Utgifter!$E$5)/12)&gt;$S$4,(E678*(Utgifter!$E$4+Utgifter!$E$5)/12),IF(E678&gt; 0,$S$4,0))</f>
        <v>1430.7006098588074</v>
      </c>
      <c r="I678" s="27">
        <f>IF((I677*(1+Utgifter!$E$5/12)-K677)&gt;0,I677*(1+Utgifter!$E$5/12)-K677,0)</f>
        <v>325974.16492567974</v>
      </c>
      <c r="J678" s="26"/>
      <c r="K678" s="24">
        <f>IF((I678*(Utgifter!$E$4+Utgifter!$E$5)/12)&gt;$S$4,(I678*(Utgifter!$E$4+Utgifter!$E$5)/12),IF(I678&gt; 0,$S$4,0))</f>
        <v>1086.5805497522658</v>
      </c>
    </row>
    <row r="679" spans="1:11" x14ac:dyDescent="0.35">
      <c r="A679" s="47"/>
      <c r="D679" s="28">
        <f t="shared" si="10"/>
        <v>675</v>
      </c>
      <c r="E679" s="27">
        <f>IF((E678*(1+Utgifter!$E$5/12)-G678)&gt;0,E678*(1+Utgifter!$E$5/12)-G678,0)</f>
        <v>428494.83265271288</v>
      </c>
      <c r="F679" s="26"/>
      <c r="G679" s="24">
        <f>IF((E679*(Utgifter!$E$4+Utgifter!$E$5)/12)&gt;$S$4,(E679*(Utgifter!$E$4+Utgifter!$E$5)/12),IF(E679&gt; 0,$S$4,0))</f>
        <v>1428.3161088423765</v>
      </c>
      <c r="I679" s="27">
        <f>IF((I678*(1+Utgifter!$E$5/12)-K678)&gt;0,I678*(1+Utgifter!$E$5/12)-K678,0)</f>
        <v>325430.87465080363</v>
      </c>
      <c r="J679" s="26"/>
      <c r="K679" s="24">
        <f>IF((I679*(Utgifter!$E$4+Utgifter!$E$5)/12)&gt;$S$4,(I679*(Utgifter!$E$4+Utgifter!$E$5)/12),IF(I679&gt; 0,$S$4,0))</f>
        <v>1084.7695821693453</v>
      </c>
    </row>
    <row r="680" spans="1:11" x14ac:dyDescent="0.35">
      <c r="A680" s="47"/>
      <c r="D680" s="28">
        <f t="shared" si="10"/>
        <v>676</v>
      </c>
      <c r="E680" s="27">
        <f>IF((E679*(1+Utgifter!$E$5/12)-G679)&gt;0,E679*(1+Utgifter!$E$5/12)-G679,0)</f>
        <v>427780.67459829169</v>
      </c>
      <c r="F680" s="26"/>
      <c r="G680" s="24">
        <f>IF((E680*(Utgifter!$E$4+Utgifter!$E$5)/12)&gt;$S$4,(E680*(Utgifter!$E$4+Utgifter!$E$5)/12),IF(E680&gt; 0,$S$4,0))</f>
        <v>1425.9355819943057</v>
      </c>
      <c r="I680" s="27">
        <f>IF((I679*(1+Utgifter!$E$5/12)-K679)&gt;0,I679*(1+Utgifter!$E$5/12)-K679,0)</f>
        <v>324888.48985971895</v>
      </c>
      <c r="J680" s="26"/>
      <c r="K680" s="24">
        <f>IF((I680*(Utgifter!$E$4+Utgifter!$E$5)/12)&gt;$S$4,(I680*(Utgifter!$E$4+Utgifter!$E$5)/12),IF(I680&gt; 0,$S$4,0))</f>
        <v>1082.9616328657298</v>
      </c>
    </row>
    <row r="681" spans="1:11" x14ac:dyDescent="0.35">
      <c r="A681" s="47"/>
      <c r="D681" s="28">
        <f t="shared" si="10"/>
        <v>677</v>
      </c>
      <c r="E681" s="27">
        <f>IF((E680*(1+Utgifter!$E$5/12)-G680)&gt;0,E680*(1+Utgifter!$E$5/12)-G680,0)</f>
        <v>427067.70680729457</v>
      </c>
      <c r="F681" s="26"/>
      <c r="G681" s="24">
        <f>IF((E681*(Utgifter!$E$4+Utgifter!$E$5)/12)&gt;$S$4,(E681*(Utgifter!$E$4+Utgifter!$E$5)/12),IF(E681&gt; 0,$S$4,0))</f>
        <v>1423.5590226909819</v>
      </c>
      <c r="I681" s="27">
        <f>IF((I680*(1+Utgifter!$E$5/12)-K680)&gt;0,I680*(1+Utgifter!$E$5/12)-K680,0)</f>
        <v>324347.00904328609</v>
      </c>
      <c r="J681" s="26"/>
      <c r="K681" s="24">
        <f>IF((I681*(Utgifter!$E$4+Utgifter!$E$5)/12)&gt;$S$4,(I681*(Utgifter!$E$4+Utgifter!$E$5)/12),IF(I681&gt; 0,$S$4,0))</f>
        <v>1081.1566968109537</v>
      </c>
    </row>
    <row r="682" spans="1:11" x14ac:dyDescent="0.35">
      <c r="A682" s="47"/>
      <c r="D682" s="28">
        <f t="shared" si="10"/>
        <v>678</v>
      </c>
      <c r="E682" s="27">
        <f>IF((E681*(1+Utgifter!$E$5/12)-G681)&gt;0,E681*(1+Utgifter!$E$5/12)-G681,0)</f>
        <v>426355.92729594908</v>
      </c>
      <c r="F682" s="26"/>
      <c r="G682" s="24">
        <f>IF((E682*(Utgifter!$E$4+Utgifter!$E$5)/12)&gt;$S$4,(E682*(Utgifter!$E$4+Utgifter!$E$5)/12),IF(E682&gt; 0,$S$4,0))</f>
        <v>1421.1864243198304</v>
      </c>
      <c r="I682" s="27">
        <f>IF((I681*(1+Utgifter!$E$5/12)-K681)&gt;0,I681*(1+Utgifter!$E$5/12)-K681,0)</f>
        <v>323806.4306948806</v>
      </c>
      <c r="J682" s="26"/>
      <c r="K682" s="24">
        <f>IF((I682*(Utgifter!$E$4+Utgifter!$E$5)/12)&gt;$S$4,(I682*(Utgifter!$E$4+Utgifter!$E$5)/12),IF(I682&gt; 0,$S$4,0))</f>
        <v>1079.3547689829354</v>
      </c>
    </row>
    <row r="683" spans="1:11" x14ac:dyDescent="0.35">
      <c r="A683" s="47"/>
      <c r="D683" s="28">
        <f t="shared" si="10"/>
        <v>679</v>
      </c>
      <c r="E683" s="27">
        <f>IF((E682*(1+Utgifter!$E$5/12)-G682)&gt;0,E682*(1+Utgifter!$E$5/12)-G682,0)</f>
        <v>425645.3340837892</v>
      </c>
      <c r="F683" s="26"/>
      <c r="G683" s="24">
        <f>IF((E683*(Utgifter!$E$4+Utgifter!$E$5)/12)&gt;$S$4,(E683*(Utgifter!$E$4+Utgifter!$E$5)/12),IF(E683&gt; 0,$S$4,0))</f>
        <v>1418.8177802792973</v>
      </c>
      <c r="I683" s="27">
        <f>IF((I682*(1+Utgifter!$E$5/12)-K682)&gt;0,I682*(1+Utgifter!$E$5/12)-K682,0)</f>
        <v>323266.75331038918</v>
      </c>
      <c r="J683" s="26"/>
      <c r="K683" s="24">
        <f>IF((I683*(Utgifter!$E$4+Utgifter!$E$5)/12)&gt;$S$4,(I683*(Utgifter!$E$4+Utgifter!$E$5)/12),IF(I683&gt; 0,$S$4,0))</f>
        <v>1077.555844367964</v>
      </c>
    </row>
    <row r="684" spans="1:11" x14ac:dyDescent="0.35">
      <c r="A684" s="47"/>
      <c r="D684" s="28">
        <f t="shared" si="10"/>
        <v>680</v>
      </c>
      <c r="E684" s="27">
        <f>IF((E683*(1+Utgifter!$E$5/12)-G683)&gt;0,E683*(1+Utgifter!$E$5/12)-G683,0)</f>
        <v>424935.92519364954</v>
      </c>
      <c r="F684" s="26"/>
      <c r="G684" s="24">
        <f>IF((E684*(Utgifter!$E$4+Utgifter!$E$5)/12)&gt;$S$4,(E684*(Utgifter!$E$4+Utgifter!$E$5)/12),IF(E684&gt; 0,$S$4,0))</f>
        <v>1416.453083978832</v>
      </c>
      <c r="I684" s="27">
        <f>IF((I683*(1+Utgifter!$E$5/12)-K683)&gt;0,I683*(1+Utgifter!$E$5/12)-K683,0)</f>
        <v>322727.9753882052</v>
      </c>
      <c r="J684" s="26"/>
      <c r="K684" s="24">
        <f>IF((I684*(Utgifter!$E$4+Utgifter!$E$5)/12)&gt;$S$4,(I684*(Utgifter!$E$4+Utgifter!$E$5)/12),IF(I684&gt; 0,$S$4,0))</f>
        <v>1075.7599179606841</v>
      </c>
    </row>
    <row r="685" spans="1:11" x14ac:dyDescent="0.35">
      <c r="A685" s="47"/>
      <c r="D685" s="28">
        <f t="shared" si="10"/>
        <v>681</v>
      </c>
      <c r="E685" s="27">
        <f>IF((E684*(1+Utgifter!$E$5/12)-G684)&gt;0,E684*(1+Utgifter!$E$5/12)-G684,0)</f>
        <v>424227.69865166012</v>
      </c>
      <c r="F685" s="26"/>
      <c r="G685" s="24">
        <f>IF((E685*(Utgifter!$E$4+Utgifter!$E$5)/12)&gt;$S$4,(E685*(Utgifter!$E$4+Utgifter!$E$5)/12),IF(E685&gt; 0,$S$4,0))</f>
        <v>1414.0923288388669</v>
      </c>
      <c r="I685" s="27">
        <f>IF((I684*(1+Utgifter!$E$5/12)-K684)&gt;0,I684*(1+Utgifter!$E$5/12)-K684,0)</f>
        <v>322190.09542922489</v>
      </c>
      <c r="J685" s="26"/>
      <c r="K685" s="24">
        <f>IF((I685*(Utgifter!$E$4+Utgifter!$E$5)/12)&gt;$S$4,(I685*(Utgifter!$E$4+Utgifter!$E$5)/12),IF(I685&gt; 0,$S$4,0))</f>
        <v>1073.966984764083</v>
      </c>
    </row>
    <row r="686" spans="1:11" x14ac:dyDescent="0.35">
      <c r="A686" s="47"/>
      <c r="D686" s="28">
        <f t="shared" si="10"/>
        <v>682</v>
      </c>
      <c r="E686" s="27">
        <f>IF((E685*(1+Utgifter!$E$5/12)-G685)&gt;0,E685*(1+Utgifter!$E$5/12)-G685,0)</f>
        <v>423520.65248724067</v>
      </c>
      <c r="F686" s="26"/>
      <c r="G686" s="24">
        <f>IF((E686*(Utgifter!$E$4+Utgifter!$E$5)/12)&gt;$S$4,(E686*(Utgifter!$E$4+Utgifter!$E$5)/12),IF(E686&gt; 0,$S$4,0))</f>
        <v>1411.7355082908023</v>
      </c>
      <c r="I686" s="27">
        <f>IF((I685*(1+Utgifter!$E$5/12)-K685)&gt;0,I685*(1+Utgifter!$E$5/12)-K685,0)</f>
        <v>321653.11193684285</v>
      </c>
      <c r="J686" s="26"/>
      <c r="K686" s="24">
        <f>IF((I686*(Utgifter!$E$4+Utgifter!$E$5)/12)&gt;$S$4,(I686*(Utgifter!$E$4+Utgifter!$E$5)/12),IF(I686&gt; 0,$S$4,0))</f>
        <v>1072.1770397894761</v>
      </c>
    </row>
    <row r="687" spans="1:11" x14ac:dyDescent="0.35">
      <c r="A687" s="47"/>
      <c r="D687" s="28">
        <f t="shared" si="10"/>
        <v>683</v>
      </c>
      <c r="E687" s="27">
        <f>IF((E686*(1+Utgifter!$E$5/12)-G686)&gt;0,E686*(1+Utgifter!$E$5/12)-G686,0)</f>
        <v>422814.78473309526</v>
      </c>
      <c r="F687" s="26"/>
      <c r="G687" s="24">
        <f>IF((E687*(Utgifter!$E$4+Utgifter!$E$5)/12)&gt;$S$4,(E687*(Utgifter!$E$4+Utgifter!$E$5)/12),IF(E687&gt; 0,$S$4,0))</f>
        <v>1409.3826157769843</v>
      </c>
      <c r="I687" s="27">
        <f>IF((I686*(1+Utgifter!$E$5/12)-K686)&gt;0,I686*(1+Utgifter!$E$5/12)-K686,0)</f>
        <v>321117.0234169481</v>
      </c>
      <c r="J687" s="26"/>
      <c r="K687" s="24">
        <f>IF((I687*(Utgifter!$E$4+Utgifter!$E$5)/12)&gt;$S$4,(I687*(Utgifter!$E$4+Utgifter!$E$5)/12),IF(I687&gt; 0,$S$4,0))</f>
        <v>1070.3900780564936</v>
      </c>
    </row>
    <row r="688" spans="1:11" x14ac:dyDescent="0.35">
      <c r="A688" s="47"/>
      <c r="D688" s="28">
        <f t="shared" si="10"/>
        <v>684</v>
      </c>
      <c r="E688" s="27">
        <f>IF((E687*(1+Utgifter!$E$5/12)-G687)&gt;0,E687*(1+Utgifter!$E$5/12)-G687,0)</f>
        <v>422110.09342520678</v>
      </c>
      <c r="F688" s="26"/>
      <c r="G688" s="24">
        <f>IF((E688*(Utgifter!$E$4+Utgifter!$E$5)/12)&gt;$S$4,(E688*(Utgifter!$E$4+Utgifter!$E$5)/12),IF(E688&gt; 0,$S$4,0))</f>
        <v>1407.0336447506895</v>
      </c>
      <c r="I688" s="27">
        <f>IF((I687*(1+Utgifter!$E$5/12)-K687)&gt;0,I687*(1+Utgifter!$E$5/12)-K687,0)</f>
        <v>320581.82837791985</v>
      </c>
      <c r="J688" s="26"/>
      <c r="K688" s="24">
        <f>IF((I688*(Utgifter!$E$4+Utgifter!$E$5)/12)&gt;$S$4,(I688*(Utgifter!$E$4+Utgifter!$E$5)/12),IF(I688&gt; 0,$S$4,0))</f>
        <v>1068.6060945930662</v>
      </c>
    </row>
    <row r="689" spans="1:11" x14ac:dyDescent="0.35">
      <c r="A689" s="47">
        <v>2075</v>
      </c>
      <c r="D689" s="28">
        <f t="shared" si="10"/>
        <v>685</v>
      </c>
      <c r="E689" s="27">
        <f>IF((E688*(1+Utgifter!$E$5/12)-G688)&gt;0,E688*(1+Utgifter!$E$5/12)-G688,0)</f>
        <v>421406.57660283142</v>
      </c>
      <c r="F689" s="26"/>
      <c r="G689" s="24">
        <f>IF((E689*(Utgifter!$E$4+Utgifter!$E$5)/12)&gt;$S$4,(E689*(Utgifter!$E$4+Utgifter!$E$5)/12),IF(E689&gt; 0,$S$4,0))</f>
        <v>1404.6885886761047</v>
      </c>
      <c r="I689" s="27">
        <f>IF((I688*(1+Utgifter!$E$5/12)-K688)&gt;0,I688*(1+Utgifter!$E$5/12)-K688,0)</f>
        <v>320047.52533062332</v>
      </c>
      <c r="J689" s="26"/>
      <c r="K689" s="24">
        <f>IF((I689*(Utgifter!$E$4+Utgifter!$E$5)/12)&gt;$S$4,(I689*(Utgifter!$E$4+Utgifter!$E$5)/12),IF(I689&gt; 0,$S$4,0))</f>
        <v>1066.8250844354111</v>
      </c>
    </row>
    <row r="690" spans="1:11" x14ac:dyDescent="0.35">
      <c r="A690" s="47"/>
      <c r="D690" s="28">
        <f t="shared" si="10"/>
        <v>686</v>
      </c>
      <c r="E690" s="27">
        <f>IF((E689*(1+Utgifter!$E$5/12)-G689)&gt;0,E689*(1+Utgifter!$E$5/12)-G689,0)</f>
        <v>420704.2323084934</v>
      </c>
      <c r="F690" s="26"/>
      <c r="G690" s="24">
        <f>IF((E690*(Utgifter!$E$4+Utgifter!$E$5)/12)&gt;$S$4,(E690*(Utgifter!$E$4+Utgifter!$E$5)/12),IF(E690&gt; 0,$S$4,0))</f>
        <v>1402.3474410283113</v>
      </c>
      <c r="I690" s="27">
        <f>IF((I689*(1+Utgifter!$E$5/12)-K689)&gt;0,I689*(1+Utgifter!$E$5/12)-K689,0)</f>
        <v>319514.11278840562</v>
      </c>
      <c r="J690" s="26"/>
      <c r="K690" s="24">
        <f>IF((I690*(Utgifter!$E$4+Utgifter!$E$5)/12)&gt;$S$4,(I690*(Utgifter!$E$4+Utgifter!$E$5)/12),IF(I690&gt; 0,$S$4,0))</f>
        <v>1065.0470426280187</v>
      </c>
    </row>
    <row r="691" spans="1:11" x14ac:dyDescent="0.35">
      <c r="A691" s="47"/>
      <c r="D691" s="28">
        <f t="shared" si="10"/>
        <v>687</v>
      </c>
      <c r="E691" s="27">
        <f>IF((E690*(1+Utgifter!$E$5/12)-G690)&gt;0,E690*(1+Utgifter!$E$5/12)-G690,0)</f>
        <v>420003.05858797923</v>
      </c>
      <c r="F691" s="26"/>
      <c r="G691" s="24">
        <f>IF((E691*(Utgifter!$E$4+Utgifter!$E$5)/12)&gt;$S$4,(E691*(Utgifter!$E$4+Utgifter!$E$5)/12),IF(E691&gt; 0,$S$4,0))</f>
        <v>1400.0101952932644</v>
      </c>
      <c r="I691" s="27">
        <f>IF((I690*(1+Utgifter!$E$5/12)-K690)&gt;0,I690*(1+Utgifter!$E$5/12)-K690,0)</f>
        <v>318981.58926709165</v>
      </c>
      <c r="J691" s="26"/>
      <c r="K691" s="24">
        <f>IF((I691*(Utgifter!$E$4+Utgifter!$E$5)/12)&gt;$S$4,(I691*(Utgifter!$E$4+Utgifter!$E$5)/12),IF(I691&gt; 0,$S$4,0))</f>
        <v>1063.2719642236389</v>
      </c>
    </row>
    <row r="692" spans="1:11" x14ac:dyDescent="0.35">
      <c r="A692" s="47"/>
      <c r="D692" s="28">
        <f t="shared" si="10"/>
        <v>688</v>
      </c>
      <c r="E692" s="27">
        <f>IF((E691*(1+Utgifter!$E$5/12)-G691)&gt;0,E691*(1+Utgifter!$E$5/12)-G691,0)</f>
        <v>419303.05349033262</v>
      </c>
      <c r="F692" s="26"/>
      <c r="G692" s="24">
        <f>IF((E692*(Utgifter!$E$4+Utgifter!$E$5)/12)&gt;$S$4,(E692*(Utgifter!$E$4+Utgifter!$E$5)/12),IF(E692&gt; 0,$S$4,0))</f>
        <v>1397.6768449677754</v>
      </c>
      <c r="I692" s="27">
        <f>IF((I691*(1+Utgifter!$E$5/12)-K691)&gt;0,I691*(1+Utgifter!$E$5/12)-K691,0)</f>
        <v>318449.95328497986</v>
      </c>
      <c r="J692" s="26"/>
      <c r="K692" s="24">
        <f>IF((I692*(Utgifter!$E$4+Utgifter!$E$5)/12)&gt;$S$4,(I692*(Utgifter!$E$4+Utgifter!$E$5)/12),IF(I692&gt; 0,$S$4,0))</f>
        <v>1061.4998442832662</v>
      </c>
    </row>
    <row r="693" spans="1:11" x14ac:dyDescent="0.35">
      <c r="A693" s="47"/>
      <c r="D693" s="28">
        <f t="shared" si="10"/>
        <v>689</v>
      </c>
      <c r="E693" s="27">
        <f>IF((E692*(1+Utgifter!$E$5/12)-G692)&gt;0,E692*(1+Utgifter!$E$5/12)-G692,0)</f>
        <v>418604.21506784874</v>
      </c>
      <c r="F693" s="26"/>
      <c r="G693" s="24">
        <f>IF((E693*(Utgifter!$E$4+Utgifter!$E$5)/12)&gt;$S$4,(E693*(Utgifter!$E$4+Utgifter!$E$5)/12),IF(E693&gt; 0,$S$4,0))</f>
        <v>1395.3473835594959</v>
      </c>
      <c r="I693" s="27">
        <f>IF((I692*(1+Utgifter!$E$5/12)-K692)&gt;0,I692*(1+Utgifter!$E$5/12)-K692,0)</f>
        <v>317919.20336283825</v>
      </c>
      <c r="J693" s="26"/>
      <c r="K693" s="24">
        <f>IF((I693*(Utgifter!$E$4+Utgifter!$E$5)/12)&gt;$S$4,(I693*(Utgifter!$E$4+Utgifter!$E$5)/12),IF(I693&gt; 0,$S$4,0))</f>
        <v>1059.7306778761274</v>
      </c>
    </row>
    <row r="694" spans="1:11" x14ac:dyDescent="0.35">
      <c r="A694" s="47"/>
      <c r="D694" s="28">
        <f t="shared" si="10"/>
        <v>690</v>
      </c>
      <c r="E694" s="27">
        <f>IF((E693*(1+Utgifter!$E$5/12)-G693)&gt;0,E693*(1+Utgifter!$E$5/12)-G693,0)</f>
        <v>417906.54137606901</v>
      </c>
      <c r="F694" s="26"/>
      <c r="G694" s="24">
        <f>IF((E694*(Utgifter!$E$4+Utgifter!$E$5)/12)&gt;$S$4,(E694*(Utgifter!$E$4+Utgifter!$E$5)/12),IF(E694&gt; 0,$S$4,0))</f>
        <v>1393.0218045868967</v>
      </c>
      <c r="I694" s="27">
        <f>IF((I693*(1+Utgifter!$E$5/12)-K693)&gt;0,I693*(1+Utgifter!$E$5/12)-K693,0)</f>
        <v>317389.33802390017</v>
      </c>
      <c r="J694" s="26"/>
      <c r="K694" s="24">
        <f>IF((I694*(Utgifter!$E$4+Utgifter!$E$5)/12)&gt;$S$4,(I694*(Utgifter!$E$4+Utgifter!$E$5)/12),IF(I694&gt; 0,$S$4,0))</f>
        <v>1057.9644600796673</v>
      </c>
    </row>
    <row r="695" spans="1:11" x14ac:dyDescent="0.35">
      <c r="A695" s="47"/>
      <c r="D695" s="28">
        <f t="shared" si="10"/>
        <v>691</v>
      </c>
      <c r="E695" s="27">
        <f>IF((E694*(1+Utgifter!$E$5/12)-G694)&gt;0,E694*(1+Utgifter!$E$5/12)-G694,0)</f>
        <v>417210.03047377564</v>
      </c>
      <c r="F695" s="26"/>
      <c r="G695" s="24">
        <f>IF((E695*(Utgifter!$E$4+Utgifter!$E$5)/12)&gt;$S$4,(E695*(Utgifter!$E$4+Utgifter!$E$5)/12),IF(E695&gt; 0,$S$4,0))</f>
        <v>1390.7001015792521</v>
      </c>
      <c r="I695" s="27">
        <f>IF((I694*(1+Utgifter!$E$5/12)-K694)&gt;0,I694*(1+Utgifter!$E$5/12)-K694,0)</f>
        <v>316860.35579386033</v>
      </c>
      <c r="J695" s="26"/>
      <c r="K695" s="24">
        <f>IF((I695*(Utgifter!$E$4+Utgifter!$E$5)/12)&gt;$S$4,(I695*(Utgifter!$E$4+Utgifter!$E$5)/12),IF(I695&gt; 0,$S$4,0))</f>
        <v>1056.2011859795346</v>
      </c>
    </row>
    <row r="696" spans="1:11" x14ac:dyDescent="0.35">
      <c r="A696" s="47"/>
      <c r="D696" s="28">
        <f t="shared" si="10"/>
        <v>692</v>
      </c>
      <c r="E696" s="27">
        <f>IF((E695*(1+Utgifter!$E$5/12)-G695)&gt;0,E695*(1+Utgifter!$E$5/12)-G695,0)</f>
        <v>416514.68042298604</v>
      </c>
      <c r="F696" s="26"/>
      <c r="G696" s="24">
        <f>IF((E696*(Utgifter!$E$4+Utgifter!$E$5)/12)&gt;$S$4,(E696*(Utgifter!$E$4+Utgifter!$E$5)/12),IF(E696&gt; 0,$S$4,0))</f>
        <v>1388.38226807662</v>
      </c>
      <c r="I696" s="27">
        <f>IF((I695*(1+Utgifter!$E$5/12)-K695)&gt;0,I695*(1+Utgifter!$E$5/12)-K695,0)</f>
        <v>316332.25520087057</v>
      </c>
      <c r="J696" s="26"/>
      <c r="K696" s="24">
        <f>IF((I696*(Utgifter!$E$4+Utgifter!$E$5)/12)&gt;$S$4,(I696*(Utgifter!$E$4+Utgifter!$E$5)/12),IF(I696&gt; 0,$S$4,0))</f>
        <v>1054.4408506695686</v>
      </c>
    </row>
    <row r="697" spans="1:11" x14ac:dyDescent="0.35">
      <c r="A697" s="47"/>
      <c r="D697" s="28">
        <f t="shared" si="10"/>
        <v>693</v>
      </c>
      <c r="E697" s="27">
        <f>IF((E696*(1+Utgifter!$E$5/12)-G696)&gt;0,E696*(1+Utgifter!$E$5/12)-G696,0)</f>
        <v>415820.48928894772</v>
      </c>
      <c r="F697" s="26"/>
      <c r="G697" s="24">
        <f>IF((E697*(Utgifter!$E$4+Utgifter!$E$5)/12)&gt;$S$4,(E697*(Utgifter!$E$4+Utgifter!$E$5)/12),IF(E697&gt; 0,$S$4,0))</f>
        <v>1386.0682976298258</v>
      </c>
      <c r="I697" s="27">
        <f>IF((I696*(1+Utgifter!$E$5/12)-K696)&gt;0,I696*(1+Utgifter!$E$5/12)-K696,0)</f>
        <v>315805.03477553581</v>
      </c>
      <c r="J697" s="26"/>
      <c r="K697" s="24">
        <f>IF((I697*(Utgifter!$E$4+Utgifter!$E$5)/12)&gt;$S$4,(I697*(Utgifter!$E$4+Utgifter!$E$5)/12),IF(I697&gt; 0,$S$4,0))</f>
        <v>1052.683449251786</v>
      </c>
    </row>
    <row r="698" spans="1:11" x14ac:dyDescent="0.35">
      <c r="A698" s="47"/>
      <c r="D698" s="28">
        <f t="shared" si="10"/>
        <v>694</v>
      </c>
      <c r="E698" s="27">
        <f>IF((E697*(1+Utgifter!$E$5/12)-G697)&gt;0,E697*(1+Utgifter!$E$5/12)-G697,0)</f>
        <v>415127.45514013281</v>
      </c>
      <c r="F698" s="26"/>
      <c r="G698" s="24">
        <f>IF((E698*(Utgifter!$E$4+Utgifter!$E$5)/12)&gt;$S$4,(E698*(Utgifter!$E$4+Utgifter!$E$5)/12),IF(E698&gt; 0,$S$4,0))</f>
        <v>1383.7581838004426</v>
      </c>
      <c r="I698" s="27">
        <f>IF((I697*(1+Utgifter!$E$5/12)-K697)&gt;0,I697*(1+Utgifter!$E$5/12)-K697,0)</f>
        <v>315278.6930509099</v>
      </c>
      <c r="J698" s="26"/>
      <c r="K698" s="24">
        <f>IF((I698*(Utgifter!$E$4+Utgifter!$E$5)/12)&gt;$S$4,(I698*(Utgifter!$E$4+Utgifter!$E$5)/12),IF(I698&gt; 0,$S$4,0))</f>
        <v>1050.9289768363662</v>
      </c>
    </row>
    <row r="699" spans="1:11" x14ac:dyDescent="0.35">
      <c r="A699" s="47"/>
      <c r="D699" s="28">
        <f t="shared" si="10"/>
        <v>695</v>
      </c>
      <c r="E699" s="27">
        <f>IF((E698*(1+Utgifter!$E$5/12)-G698)&gt;0,E698*(1+Utgifter!$E$5/12)-G698,0)</f>
        <v>414435.57604823261</v>
      </c>
      <c r="F699" s="26"/>
      <c r="G699" s="24">
        <f>IF((E699*(Utgifter!$E$4+Utgifter!$E$5)/12)&gt;$S$4,(E699*(Utgifter!$E$4+Utgifter!$E$5)/12),IF(E699&gt; 0,$S$4,0))</f>
        <v>1381.4519201607754</v>
      </c>
      <c r="I699" s="27">
        <f>IF((I698*(1+Utgifter!$E$5/12)-K698)&gt;0,I698*(1+Utgifter!$E$5/12)-K698,0)</f>
        <v>314753.22856249171</v>
      </c>
      <c r="J699" s="26"/>
      <c r="K699" s="24">
        <f>IF((I699*(Utgifter!$E$4+Utgifter!$E$5)/12)&gt;$S$4,(I699*(Utgifter!$E$4+Utgifter!$E$5)/12),IF(I699&gt; 0,$S$4,0))</f>
        <v>1049.1774285416391</v>
      </c>
    </row>
    <row r="700" spans="1:11" x14ac:dyDescent="0.35">
      <c r="A700" s="47"/>
      <c r="D700" s="28">
        <f t="shared" si="10"/>
        <v>696</v>
      </c>
      <c r="E700" s="27">
        <f>IF((E699*(1+Utgifter!$E$5/12)-G699)&gt;0,E699*(1+Utgifter!$E$5/12)-G699,0)</f>
        <v>413744.85008815222</v>
      </c>
      <c r="F700" s="26"/>
      <c r="G700" s="24">
        <f>IF((E700*(Utgifter!$E$4+Utgifter!$E$5)/12)&gt;$S$4,(E700*(Utgifter!$E$4+Utgifter!$E$5)/12),IF(E700&gt; 0,$S$4,0))</f>
        <v>1379.1495002938409</v>
      </c>
      <c r="I700" s="27">
        <f>IF((I699*(1+Utgifter!$E$5/12)-K699)&gt;0,I699*(1+Utgifter!$E$5/12)-K699,0)</f>
        <v>314228.63984822092</v>
      </c>
      <c r="J700" s="26"/>
      <c r="K700" s="24">
        <f>IF((I700*(Utgifter!$E$4+Utgifter!$E$5)/12)&gt;$S$4,(I700*(Utgifter!$E$4+Utgifter!$E$5)/12),IF(I700&gt; 0,$S$4,0))</f>
        <v>1047.4287994940698</v>
      </c>
    </row>
    <row r="701" spans="1:11" x14ac:dyDescent="0.35">
      <c r="A701" s="47">
        <v>2076</v>
      </c>
      <c r="D701" s="28">
        <f t="shared" si="10"/>
        <v>697</v>
      </c>
      <c r="E701" s="27">
        <f>IF((E700*(1+Utgifter!$E$5/12)-G700)&gt;0,E700*(1+Utgifter!$E$5/12)-G700,0)</f>
        <v>413055.27533800533</v>
      </c>
      <c r="F701" s="26"/>
      <c r="G701" s="24">
        <f>IF((E701*(Utgifter!$E$4+Utgifter!$E$5)/12)&gt;$S$4,(E701*(Utgifter!$E$4+Utgifter!$E$5)/12),IF(E701&gt; 0,$S$4,0))</f>
        <v>1376.8509177933511</v>
      </c>
      <c r="I701" s="27">
        <f>IF((I700*(1+Utgifter!$E$5/12)-K700)&gt;0,I700*(1+Utgifter!$E$5/12)-K700,0)</f>
        <v>313704.92544847389</v>
      </c>
      <c r="J701" s="26"/>
      <c r="K701" s="24">
        <f>IF((I701*(Utgifter!$E$4+Utgifter!$E$5)/12)&gt;$S$4,(I701*(Utgifter!$E$4+Utgifter!$E$5)/12),IF(I701&gt; 0,$S$4,0))</f>
        <v>1045.6830848282464</v>
      </c>
    </row>
    <row r="702" spans="1:11" x14ac:dyDescent="0.35">
      <c r="A702" s="47"/>
      <c r="D702" s="28">
        <f t="shared" si="10"/>
        <v>698</v>
      </c>
      <c r="E702" s="27">
        <f>IF((E701*(1+Utgifter!$E$5/12)-G701)&gt;0,E701*(1+Utgifter!$E$5/12)-G701,0)</f>
        <v>412366.84987910866</v>
      </c>
      <c r="F702" s="26"/>
      <c r="G702" s="24">
        <f>IF((E702*(Utgifter!$E$4+Utgifter!$E$5)/12)&gt;$S$4,(E702*(Utgifter!$E$4+Utgifter!$E$5)/12),IF(E702&gt; 0,$S$4,0))</f>
        <v>1374.5561662636956</v>
      </c>
      <c r="I702" s="27">
        <f>IF((I701*(1+Utgifter!$E$5/12)-K701)&gt;0,I701*(1+Utgifter!$E$5/12)-K701,0)</f>
        <v>313182.08390605979</v>
      </c>
      <c r="J702" s="26"/>
      <c r="K702" s="24">
        <f>IF((I702*(Utgifter!$E$4+Utgifter!$E$5)/12)&gt;$S$4,(I702*(Utgifter!$E$4+Utgifter!$E$5)/12),IF(I702&gt; 0,$S$4,0))</f>
        <v>1043.940279686866</v>
      </c>
    </row>
    <row r="703" spans="1:11" x14ac:dyDescent="0.35">
      <c r="A703" s="47"/>
      <c r="D703" s="28">
        <f t="shared" si="10"/>
        <v>699</v>
      </c>
      <c r="E703" s="27">
        <f>IF((E702*(1+Utgifter!$E$5/12)-G702)&gt;0,E702*(1+Utgifter!$E$5/12)-G702,0)</f>
        <v>411679.57179597684</v>
      </c>
      <c r="F703" s="26"/>
      <c r="G703" s="24">
        <f>IF((E703*(Utgifter!$E$4+Utgifter!$E$5)/12)&gt;$S$4,(E703*(Utgifter!$E$4+Utgifter!$E$5)/12),IF(E703&gt; 0,$S$4,0))</f>
        <v>1372.265239319923</v>
      </c>
      <c r="I703" s="27">
        <f>IF((I702*(1+Utgifter!$E$5/12)-K702)&gt;0,I702*(1+Utgifter!$E$5/12)-K702,0)</f>
        <v>312660.11376621638</v>
      </c>
      <c r="J703" s="26"/>
      <c r="K703" s="24">
        <f>IF((I703*(Utgifter!$E$4+Utgifter!$E$5)/12)&gt;$S$4,(I703*(Utgifter!$E$4+Utgifter!$E$5)/12),IF(I703&gt; 0,$S$4,0))</f>
        <v>1042.2003792207213</v>
      </c>
    </row>
    <row r="704" spans="1:11" x14ac:dyDescent="0.35">
      <c r="A704" s="47"/>
      <c r="D704" s="28">
        <f t="shared" si="10"/>
        <v>700</v>
      </c>
      <c r="E704" s="27">
        <f>IF((E703*(1+Utgifter!$E$5/12)-G703)&gt;0,E703*(1+Utgifter!$E$5/12)-G703,0)</f>
        <v>410993.4391763169</v>
      </c>
      <c r="F704" s="26"/>
      <c r="G704" s="24">
        <f>IF((E704*(Utgifter!$E$4+Utgifter!$E$5)/12)&gt;$S$4,(E704*(Utgifter!$E$4+Utgifter!$E$5)/12),IF(E704&gt; 0,$S$4,0))</f>
        <v>1369.9781305877229</v>
      </c>
      <c r="I704" s="27">
        <f>IF((I703*(1+Utgifter!$E$5/12)-K703)&gt;0,I703*(1+Utgifter!$E$5/12)-K703,0)</f>
        <v>312139.01357660606</v>
      </c>
      <c r="J704" s="26"/>
      <c r="K704" s="24">
        <f>IF((I704*(Utgifter!$E$4+Utgifter!$E$5)/12)&gt;$S$4,(I704*(Utgifter!$E$4+Utgifter!$E$5)/12),IF(I704&gt; 0,$S$4,0))</f>
        <v>1040.463378588687</v>
      </c>
    </row>
    <row r="705" spans="1:11" x14ac:dyDescent="0.35">
      <c r="A705" s="47"/>
      <c r="D705" s="28">
        <f t="shared" si="10"/>
        <v>701</v>
      </c>
      <c r="E705" s="27">
        <f>IF((E704*(1+Utgifter!$E$5/12)-G704)&gt;0,E704*(1+Utgifter!$E$5/12)-G704,0)</f>
        <v>410308.45011102303</v>
      </c>
      <c r="F705" s="26"/>
      <c r="G705" s="24">
        <f>IF((E705*(Utgifter!$E$4+Utgifter!$E$5)/12)&gt;$S$4,(E705*(Utgifter!$E$4+Utgifter!$E$5)/12),IF(E705&gt; 0,$S$4,0))</f>
        <v>1367.69483370341</v>
      </c>
      <c r="I705" s="27">
        <f>IF((I704*(1+Utgifter!$E$5/12)-K704)&gt;0,I704*(1+Utgifter!$E$5/12)-K704,0)</f>
        <v>311618.78188731172</v>
      </c>
      <c r="J705" s="26"/>
      <c r="K705" s="24">
        <f>IF((I705*(Utgifter!$E$4+Utgifter!$E$5)/12)&gt;$S$4,(I705*(Utgifter!$E$4+Utgifter!$E$5)/12),IF(I705&gt; 0,$S$4,0))</f>
        <v>1038.7292729577057</v>
      </c>
    </row>
    <row r="706" spans="1:11" x14ac:dyDescent="0.35">
      <c r="A706" s="47"/>
      <c r="D706" s="28">
        <f t="shared" si="10"/>
        <v>702</v>
      </c>
      <c r="E706" s="27">
        <f>IF((E705*(1+Utgifter!$E$5/12)-G705)&gt;0,E705*(1+Utgifter!$E$5/12)-G705,0)</f>
        <v>409624.60269417136</v>
      </c>
      <c r="F706" s="26"/>
      <c r="G706" s="24">
        <f>IF((E706*(Utgifter!$E$4+Utgifter!$E$5)/12)&gt;$S$4,(E706*(Utgifter!$E$4+Utgifter!$E$5)/12),IF(E706&gt; 0,$S$4,0))</f>
        <v>1365.4153423139044</v>
      </c>
      <c r="I706" s="27">
        <f>IF((I705*(1+Utgifter!$E$5/12)-K705)&gt;0,I705*(1+Utgifter!$E$5/12)-K705,0)</f>
        <v>311099.41725083289</v>
      </c>
      <c r="J706" s="26"/>
      <c r="K706" s="24">
        <f>IF((I706*(Utgifter!$E$4+Utgifter!$E$5)/12)&gt;$S$4,(I706*(Utgifter!$E$4+Utgifter!$E$5)/12),IF(I706&gt; 0,$S$4,0))</f>
        <v>1036.9980575027764</v>
      </c>
    </row>
    <row r="707" spans="1:11" x14ac:dyDescent="0.35">
      <c r="A707" s="47"/>
      <c r="D707" s="28">
        <f t="shared" si="10"/>
        <v>703</v>
      </c>
      <c r="E707" s="27">
        <f>IF((E706*(1+Utgifter!$E$5/12)-G706)&gt;0,E706*(1+Utgifter!$E$5/12)-G706,0)</f>
        <v>408941.89502301445</v>
      </c>
      <c r="F707" s="26"/>
      <c r="G707" s="24">
        <f>IF((E707*(Utgifter!$E$4+Utgifter!$E$5)/12)&gt;$S$4,(E707*(Utgifter!$E$4+Utgifter!$E$5)/12),IF(E707&gt; 0,$S$4,0))</f>
        <v>1363.1396500767148</v>
      </c>
      <c r="I707" s="27">
        <f>IF((I706*(1+Utgifter!$E$5/12)-K706)&gt;0,I706*(1+Utgifter!$E$5/12)-K706,0)</f>
        <v>310580.9182220815</v>
      </c>
      <c r="J707" s="26"/>
      <c r="K707" s="24">
        <f>IF((I707*(Utgifter!$E$4+Utgifter!$E$5)/12)&gt;$S$4,(I707*(Utgifter!$E$4+Utgifter!$E$5)/12),IF(I707&gt; 0,$S$4,0))</f>
        <v>1035.2697274069385</v>
      </c>
    </row>
    <row r="708" spans="1:11" x14ac:dyDescent="0.35">
      <c r="A708" s="47"/>
      <c r="D708" s="28">
        <f t="shared" si="10"/>
        <v>704</v>
      </c>
      <c r="E708" s="27">
        <f>IF((E707*(1+Utgifter!$E$5/12)-G707)&gt;0,E707*(1+Utgifter!$E$5/12)-G707,0)</f>
        <v>408260.32519797614</v>
      </c>
      <c r="F708" s="26"/>
      <c r="G708" s="24">
        <f>IF((E708*(Utgifter!$E$4+Utgifter!$E$5)/12)&gt;$S$4,(E708*(Utgifter!$E$4+Utgifter!$E$5)/12),IF(E708&gt; 0,$S$4,0))</f>
        <v>1360.8677506599204</v>
      </c>
      <c r="I708" s="27">
        <f>IF((I707*(1+Utgifter!$E$5/12)-K707)&gt;0,I707*(1+Utgifter!$E$5/12)-K707,0)</f>
        <v>310063.28335837799</v>
      </c>
      <c r="J708" s="26"/>
      <c r="K708" s="24">
        <f>IF((I708*(Utgifter!$E$4+Utgifter!$E$5)/12)&gt;$S$4,(I708*(Utgifter!$E$4+Utgifter!$E$5)/12),IF(I708&gt; 0,$S$4,0))</f>
        <v>1033.5442778612598</v>
      </c>
    </row>
    <row r="709" spans="1:11" x14ac:dyDescent="0.35">
      <c r="A709" s="47"/>
      <c r="D709" s="28">
        <f t="shared" si="10"/>
        <v>705</v>
      </c>
      <c r="E709" s="27">
        <f>IF((E708*(1+Utgifter!$E$5/12)-G708)&gt;0,E708*(1+Utgifter!$E$5/12)-G708,0)</f>
        <v>407579.89132264617</v>
      </c>
      <c r="F709" s="26"/>
      <c r="G709" s="24">
        <f>IF((E709*(Utgifter!$E$4+Utgifter!$E$5)/12)&gt;$S$4,(E709*(Utgifter!$E$4+Utgifter!$E$5)/12),IF(E709&gt; 0,$S$4,0))</f>
        <v>1358.5996377421541</v>
      </c>
      <c r="I709" s="27">
        <f>IF((I708*(1+Utgifter!$E$5/12)-K708)&gt;0,I708*(1+Utgifter!$E$5/12)-K708,0)</f>
        <v>309546.51121944736</v>
      </c>
      <c r="J709" s="26"/>
      <c r="K709" s="24">
        <f>IF((I709*(Utgifter!$E$4+Utgifter!$E$5)/12)&gt;$S$4,(I709*(Utgifter!$E$4+Utgifter!$E$5)/12),IF(I709&gt; 0,$S$4,0))</f>
        <v>1031.8217040648244</v>
      </c>
    </row>
    <row r="710" spans="1:11" x14ac:dyDescent="0.35">
      <c r="A710" s="47"/>
      <c r="D710" s="28">
        <f t="shared" si="10"/>
        <v>706</v>
      </c>
      <c r="E710" s="27">
        <f>IF((E709*(1+Utgifter!$E$5/12)-G709)&gt;0,E709*(1+Utgifter!$E$5/12)-G709,0)</f>
        <v>406900.5915037751</v>
      </c>
      <c r="F710" s="26"/>
      <c r="G710" s="24">
        <f>IF((E710*(Utgifter!$E$4+Utgifter!$E$5)/12)&gt;$S$4,(E710*(Utgifter!$E$4+Utgifter!$E$5)/12),IF(E710&gt; 0,$S$4,0))</f>
        <v>1356.3353050125836</v>
      </c>
      <c r="I710" s="27">
        <f>IF((I709*(1+Utgifter!$E$5/12)-K709)&gt;0,I709*(1+Utgifter!$E$5/12)-K709,0)</f>
        <v>309030.60036741494</v>
      </c>
      <c r="J710" s="26"/>
      <c r="K710" s="24">
        <f>IF((I710*(Utgifter!$E$4+Utgifter!$E$5)/12)&gt;$S$4,(I710*(Utgifter!$E$4+Utgifter!$E$5)/12),IF(I710&gt; 0,$S$4,0))</f>
        <v>1030.1020012247166</v>
      </c>
    </row>
    <row r="711" spans="1:11" x14ac:dyDescent="0.35">
      <c r="A711" s="47"/>
      <c r="D711" s="28">
        <f t="shared" ref="D711:D774" si="11">IF(OR(E711&gt;0, I711&gt;0),D710+1,"")</f>
        <v>707</v>
      </c>
      <c r="E711" s="27">
        <f>IF((E710*(1+Utgifter!$E$5/12)-G710)&gt;0,E710*(1+Utgifter!$E$5/12)-G710,0)</f>
        <v>406222.42385126883</v>
      </c>
      <c r="F711" s="26"/>
      <c r="G711" s="24">
        <f>IF((E711*(Utgifter!$E$4+Utgifter!$E$5)/12)&gt;$S$4,(E711*(Utgifter!$E$4+Utgifter!$E$5)/12),IF(E711&gt; 0,$S$4,0))</f>
        <v>1354.0747461708961</v>
      </c>
      <c r="I711" s="27">
        <f>IF((I710*(1+Utgifter!$E$5/12)-K710)&gt;0,I710*(1+Utgifter!$E$5/12)-K710,0)</f>
        <v>308515.54936680262</v>
      </c>
      <c r="J711" s="26"/>
      <c r="K711" s="24">
        <f>IF((I711*(Utgifter!$E$4+Utgifter!$E$5)/12)&gt;$S$4,(I711*(Utgifter!$E$4+Utgifter!$E$5)/12),IF(I711&gt; 0,$S$4,0))</f>
        <v>1028.3851645560087</v>
      </c>
    </row>
    <row r="712" spans="1:11" x14ac:dyDescent="0.35">
      <c r="A712" s="47"/>
      <c r="D712" s="28">
        <f t="shared" si="11"/>
        <v>708</v>
      </c>
      <c r="E712" s="27">
        <f>IF((E711*(1+Utgifter!$E$5/12)-G711)&gt;0,E711*(1+Utgifter!$E$5/12)-G711,0)</f>
        <v>405545.38647818338</v>
      </c>
      <c r="F712" s="26"/>
      <c r="G712" s="24">
        <f>IF((E712*(Utgifter!$E$4+Utgifter!$E$5)/12)&gt;$S$4,(E712*(Utgifter!$E$4+Utgifter!$E$5)/12),IF(E712&gt; 0,$S$4,0))</f>
        <v>1351.8179549272779</v>
      </c>
      <c r="I712" s="27">
        <f>IF((I711*(1+Utgifter!$E$5/12)-K711)&gt;0,I711*(1+Utgifter!$E$5/12)-K711,0)</f>
        <v>308001.35678452457</v>
      </c>
      <c r="J712" s="26"/>
      <c r="K712" s="24">
        <f>IF((I712*(Utgifter!$E$4+Utgifter!$E$5)/12)&gt;$S$4,(I712*(Utgifter!$E$4+Utgifter!$E$5)/12),IF(I712&gt; 0,$S$4,0))</f>
        <v>1026.6711892817486</v>
      </c>
    </row>
    <row r="713" spans="1:11" x14ac:dyDescent="0.35">
      <c r="A713" s="47">
        <v>2077</v>
      </c>
      <c r="D713" s="28">
        <f t="shared" si="11"/>
        <v>709</v>
      </c>
      <c r="E713" s="27">
        <f>IF((E712*(1+Utgifter!$E$5/12)-G712)&gt;0,E712*(1+Utgifter!$E$5/12)-G712,0)</f>
        <v>404869.47750071977</v>
      </c>
      <c r="F713" s="26"/>
      <c r="G713" s="24">
        <f>IF((E713*(Utgifter!$E$4+Utgifter!$E$5)/12)&gt;$S$4,(E713*(Utgifter!$E$4+Utgifter!$E$5)/12),IF(E713&gt; 0,$S$4,0))</f>
        <v>1349.5649250023991</v>
      </c>
      <c r="I713" s="27">
        <f>IF((I712*(1+Utgifter!$E$5/12)-K712)&gt;0,I712*(1+Utgifter!$E$5/12)-K712,0)</f>
        <v>307488.0211898837</v>
      </c>
      <c r="J713" s="26"/>
      <c r="K713" s="24">
        <f>IF((I713*(Utgifter!$E$4+Utgifter!$E$5)/12)&gt;$S$4,(I713*(Utgifter!$E$4+Utgifter!$E$5)/12),IF(I713&gt; 0,$S$4,0))</f>
        <v>1024.9600706329456</v>
      </c>
    </row>
    <row r="714" spans="1:11" x14ac:dyDescent="0.35">
      <c r="A714" s="47"/>
      <c r="D714" s="28">
        <f t="shared" si="11"/>
        <v>710</v>
      </c>
      <c r="E714" s="27">
        <f>IF((E713*(1+Utgifter!$E$5/12)-G713)&gt;0,E713*(1+Utgifter!$E$5/12)-G713,0)</f>
        <v>404194.69503821858</v>
      </c>
      <c r="F714" s="26"/>
      <c r="G714" s="24">
        <f>IF((E714*(Utgifter!$E$4+Utgifter!$E$5)/12)&gt;$S$4,(E714*(Utgifter!$E$4+Utgifter!$E$5)/12),IF(E714&gt; 0,$S$4,0))</f>
        <v>1347.3156501273954</v>
      </c>
      <c r="I714" s="27">
        <f>IF((I713*(1+Utgifter!$E$5/12)-K713)&gt;0,I713*(1+Utgifter!$E$5/12)-K713,0)</f>
        <v>306975.54115456727</v>
      </c>
      <c r="J714" s="26"/>
      <c r="K714" s="24">
        <f>IF((I714*(Utgifter!$E$4+Utgifter!$E$5)/12)&gt;$S$4,(I714*(Utgifter!$E$4+Utgifter!$E$5)/12),IF(I714&gt; 0,$S$4,0))</f>
        <v>1023.2518038485576</v>
      </c>
    </row>
    <row r="715" spans="1:11" x14ac:dyDescent="0.35">
      <c r="A715" s="47"/>
      <c r="D715" s="28">
        <f t="shared" si="11"/>
        <v>711</v>
      </c>
      <c r="E715" s="27">
        <f>IF((E714*(1+Utgifter!$E$5/12)-G714)&gt;0,E714*(1+Utgifter!$E$5/12)-G714,0)</f>
        <v>403521.03721315489</v>
      </c>
      <c r="F715" s="26"/>
      <c r="G715" s="24">
        <f>IF((E715*(Utgifter!$E$4+Utgifter!$E$5)/12)&gt;$S$4,(E715*(Utgifter!$E$4+Utgifter!$E$5)/12),IF(E715&gt; 0,$S$4,0))</f>
        <v>1345.0701240438495</v>
      </c>
      <c r="I715" s="27">
        <f>IF((I714*(1+Utgifter!$E$5/12)-K714)&gt;0,I714*(1+Utgifter!$E$5/12)-K714,0)</f>
        <v>306463.915252643</v>
      </c>
      <c r="J715" s="26"/>
      <c r="K715" s="24">
        <f>IF((I715*(Utgifter!$E$4+Utgifter!$E$5)/12)&gt;$S$4,(I715*(Utgifter!$E$4+Utgifter!$E$5)/12),IF(I715&gt; 0,$S$4,0))</f>
        <v>1021.5463841754766</v>
      </c>
    </row>
    <row r="716" spans="1:11" x14ac:dyDescent="0.35">
      <c r="A716" s="47"/>
      <c r="D716" s="28">
        <f t="shared" si="11"/>
        <v>712</v>
      </c>
      <c r="E716" s="27">
        <f>IF((E715*(1+Utgifter!$E$5/12)-G715)&gt;0,E715*(1+Utgifter!$E$5/12)-G715,0)</f>
        <v>402848.50215113297</v>
      </c>
      <c r="F716" s="26"/>
      <c r="G716" s="24">
        <f>IF((E716*(Utgifter!$E$4+Utgifter!$E$5)/12)&gt;$S$4,(E716*(Utgifter!$E$4+Utgifter!$E$5)/12),IF(E716&gt; 0,$S$4,0))</f>
        <v>1342.8283405037766</v>
      </c>
      <c r="I716" s="27">
        <f>IF((I715*(1+Utgifter!$E$5/12)-K715)&gt;0,I715*(1+Utgifter!$E$5/12)-K715,0)</f>
        <v>305953.14206055528</v>
      </c>
      <c r="J716" s="26"/>
      <c r="K716" s="24">
        <f>IF((I716*(Utgifter!$E$4+Utgifter!$E$5)/12)&gt;$S$4,(I716*(Utgifter!$E$4+Utgifter!$E$5)/12),IF(I716&gt; 0,$S$4,0))</f>
        <v>1019.8438068685176</v>
      </c>
    </row>
    <row r="717" spans="1:11" x14ac:dyDescent="0.35">
      <c r="A717" s="47"/>
      <c r="D717" s="28">
        <f t="shared" si="11"/>
        <v>713</v>
      </c>
      <c r="E717" s="27">
        <f>IF((E716*(1+Utgifter!$E$5/12)-G716)&gt;0,E716*(1+Utgifter!$E$5/12)-G716,0)</f>
        <v>402177.0879808811</v>
      </c>
      <c r="F717" s="26"/>
      <c r="G717" s="24">
        <f>IF((E717*(Utgifter!$E$4+Utgifter!$E$5)/12)&gt;$S$4,(E717*(Utgifter!$E$4+Utgifter!$E$5)/12),IF(E717&gt; 0,$S$4,0))</f>
        <v>1340.5902932696038</v>
      </c>
      <c r="I717" s="27">
        <f>IF((I716*(1+Utgifter!$E$5/12)-K716)&gt;0,I716*(1+Utgifter!$E$5/12)-K716,0)</f>
        <v>305443.22015712102</v>
      </c>
      <c r="J717" s="26"/>
      <c r="K717" s="24">
        <f>IF((I717*(Utgifter!$E$4+Utgifter!$E$5)/12)&gt;$S$4,(I717*(Utgifter!$E$4+Utgifter!$E$5)/12),IF(I717&gt; 0,$S$4,0))</f>
        <v>1018.1440671904033</v>
      </c>
    </row>
    <row r="718" spans="1:11" x14ac:dyDescent="0.35">
      <c r="A718" s="47"/>
      <c r="D718" s="28">
        <f t="shared" si="11"/>
        <v>714</v>
      </c>
      <c r="E718" s="27">
        <f>IF((E717*(1+Utgifter!$E$5/12)-G717)&gt;0,E717*(1+Utgifter!$E$5/12)-G717,0)</f>
        <v>401506.7928342463</v>
      </c>
      <c r="F718" s="26"/>
      <c r="G718" s="24">
        <f>IF((E718*(Utgifter!$E$4+Utgifter!$E$5)/12)&gt;$S$4,(E718*(Utgifter!$E$4+Utgifter!$E$5)/12),IF(E718&gt; 0,$S$4,0))</f>
        <v>1338.3559761141544</v>
      </c>
      <c r="I718" s="27">
        <f>IF((I717*(1+Utgifter!$E$5/12)-K717)&gt;0,I717*(1+Utgifter!$E$5/12)-K717,0)</f>
        <v>304934.14812352584</v>
      </c>
      <c r="J718" s="26"/>
      <c r="K718" s="24">
        <f>IF((I718*(Utgifter!$E$4+Utgifter!$E$5)/12)&gt;$S$4,(I718*(Utgifter!$E$4+Utgifter!$E$5)/12),IF(I718&gt; 0,$S$4,0))</f>
        <v>1016.4471604117529</v>
      </c>
    </row>
    <row r="719" spans="1:11" x14ac:dyDescent="0.35">
      <c r="A719" s="47"/>
      <c r="D719" s="28">
        <f t="shared" si="11"/>
        <v>715</v>
      </c>
      <c r="E719" s="27">
        <f>IF((E718*(1+Utgifter!$E$5/12)-G718)&gt;0,E718*(1+Utgifter!$E$5/12)-G718,0)</f>
        <v>400837.61484618922</v>
      </c>
      <c r="F719" s="26"/>
      <c r="G719" s="24">
        <f>IF((E719*(Utgifter!$E$4+Utgifter!$E$5)/12)&gt;$S$4,(E719*(Utgifter!$E$4+Utgifter!$E$5)/12),IF(E719&gt; 0,$S$4,0))</f>
        <v>1336.1253828206306</v>
      </c>
      <c r="I719" s="27">
        <f>IF((I718*(1+Utgifter!$E$5/12)-K718)&gt;0,I718*(1+Utgifter!$E$5/12)-K718,0)</f>
        <v>304425.92454331997</v>
      </c>
      <c r="J719" s="26"/>
      <c r="K719" s="24">
        <f>IF((I719*(Utgifter!$E$4+Utgifter!$E$5)/12)&gt;$S$4,(I719*(Utgifter!$E$4+Utgifter!$E$5)/12),IF(I719&gt; 0,$S$4,0))</f>
        <v>1014.7530818110666</v>
      </c>
    </row>
    <row r="720" spans="1:11" x14ac:dyDescent="0.35">
      <c r="A720" s="47"/>
      <c r="D720" s="28">
        <f t="shared" si="11"/>
        <v>716</v>
      </c>
      <c r="E720" s="27">
        <f>IF((E719*(1+Utgifter!$E$5/12)-G719)&gt;0,E719*(1+Utgifter!$E$5/12)-G719,0)</f>
        <v>400169.55215477891</v>
      </c>
      <c r="F720" s="26"/>
      <c r="G720" s="24">
        <f>IF((E720*(Utgifter!$E$4+Utgifter!$E$5)/12)&gt;$S$4,(E720*(Utgifter!$E$4+Utgifter!$E$5)/12),IF(E720&gt; 0,$S$4,0))</f>
        <v>1333.8985071825964</v>
      </c>
      <c r="I720" s="27">
        <f>IF((I719*(1+Utgifter!$E$5/12)-K719)&gt;0,I719*(1+Utgifter!$E$5/12)-K719,0)</f>
        <v>303918.54800241446</v>
      </c>
      <c r="J720" s="26"/>
      <c r="K720" s="24">
        <f>IF((I720*(Utgifter!$E$4+Utgifter!$E$5)/12)&gt;$S$4,(I720*(Utgifter!$E$4+Utgifter!$E$5)/12),IF(I720&gt; 0,$S$4,0))</f>
        <v>1013.061826674715</v>
      </c>
    </row>
    <row r="721" spans="1:11" x14ac:dyDescent="0.35">
      <c r="A721" s="47"/>
      <c r="D721" s="28">
        <f t="shared" si="11"/>
        <v>717</v>
      </c>
      <c r="E721" s="27">
        <f>IF((E720*(1+Utgifter!$E$5/12)-G720)&gt;0,E720*(1+Utgifter!$E$5/12)-G720,0)</f>
        <v>399502.60290118761</v>
      </c>
      <c r="F721" s="26"/>
      <c r="G721" s="24">
        <f>IF((E721*(Utgifter!$E$4+Utgifter!$E$5)/12)&gt;$S$4,(E721*(Utgifter!$E$4+Utgifter!$E$5)/12),IF(E721&gt; 0,$S$4,0))</f>
        <v>1331.6753430039587</v>
      </c>
      <c r="I721" s="27">
        <f>IF((I720*(1+Utgifter!$E$5/12)-K720)&gt;0,I720*(1+Utgifter!$E$5/12)-K720,0)</f>
        <v>303412.0170890771</v>
      </c>
      <c r="J721" s="26"/>
      <c r="K721" s="24">
        <f>IF((I721*(Utgifter!$E$4+Utgifter!$E$5)/12)&gt;$S$4,(I721*(Utgifter!$E$4+Utgifter!$E$5)/12),IF(I721&gt; 0,$S$4,0))</f>
        <v>1011.3733902969237</v>
      </c>
    </row>
    <row r="722" spans="1:11" x14ac:dyDescent="0.35">
      <c r="A722" s="47"/>
      <c r="D722" s="28">
        <f t="shared" si="11"/>
        <v>718</v>
      </c>
      <c r="E722" s="27">
        <f>IF((E721*(1+Utgifter!$E$5/12)-G721)&gt;0,E721*(1+Utgifter!$E$5/12)-G721,0)</f>
        <v>398836.76522968564</v>
      </c>
      <c r="F722" s="26"/>
      <c r="G722" s="24">
        <f>IF((E722*(Utgifter!$E$4+Utgifter!$E$5)/12)&gt;$S$4,(E722*(Utgifter!$E$4+Utgifter!$E$5)/12),IF(E722&gt; 0,$S$4,0))</f>
        <v>1329.4558840989523</v>
      </c>
      <c r="I722" s="27">
        <f>IF((I721*(1+Utgifter!$E$5/12)-K721)&gt;0,I721*(1+Utgifter!$E$5/12)-K721,0)</f>
        <v>302906.33039392863</v>
      </c>
      <c r="J722" s="26"/>
      <c r="K722" s="24">
        <f>IF((I722*(Utgifter!$E$4+Utgifter!$E$5)/12)&gt;$S$4,(I722*(Utgifter!$E$4+Utgifter!$E$5)/12),IF(I722&gt; 0,$S$4,0))</f>
        <v>1009.6877679797622</v>
      </c>
    </row>
    <row r="723" spans="1:11" x14ac:dyDescent="0.35">
      <c r="A723" s="47"/>
      <c r="D723" s="28">
        <f t="shared" si="11"/>
        <v>719</v>
      </c>
      <c r="E723" s="27">
        <f>IF((E722*(1+Utgifter!$E$5/12)-G722)&gt;0,E722*(1+Utgifter!$E$5/12)-G722,0)</f>
        <v>398172.03728763619</v>
      </c>
      <c r="F723" s="26"/>
      <c r="G723" s="24">
        <f>IF((E723*(Utgifter!$E$4+Utgifter!$E$5)/12)&gt;$S$4,(E723*(Utgifter!$E$4+Utgifter!$E$5)/12),IF(E723&gt; 0,$S$4,0))</f>
        <v>1327.2401242921208</v>
      </c>
      <c r="I723" s="27">
        <f>IF((I722*(1+Utgifter!$E$5/12)-K722)&gt;0,I722*(1+Utgifter!$E$5/12)-K722,0)</f>
        <v>302401.48650993878</v>
      </c>
      <c r="J723" s="26"/>
      <c r="K723" s="24">
        <f>IF((I723*(Utgifter!$E$4+Utgifter!$E$5)/12)&gt;$S$4,(I723*(Utgifter!$E$4+Utgifter!$E$5)/12),IF(I723&gt; 0,$S$4,0))</f>
        <v>1008.0049550331292</v>
      </c>
    </row>
    <row r="724" spans="1:11" x14ac:dyDescent="0.35">
      <c r="A724" s="47"/>
      <c r="D724" s="28">
        <f t="shared" si="11"/>
        <v>720</v>
      </c>
      <c r="E724" s="27">
        <f>IF((E723*(1+Utgifter!$E$5/12)-G723)&gt;0,E723*(1+Utgifter!$E$5/12)-G723,0)</f>
        <v>397508.41722549015</v>
      </c>
      <c r="F724" s="26"/>
      <c r="G724" s="24">
        <f>IF((E724*(Utgifter!$E$4+Utgifter!$E$5)/12)&gt;$S$4,(E724*(Utgifter!$E$4+Utgifter!$E$5)/12),IF(E724&gt; 0,$S$4,0))</f>
        <v>1325.0280574183005</v>
      </c>
      <c r="I724" s="27">
        <f>IF((I723*(1+Utgifter!$E$5/12)-K723)&gt;0,I723*(1+Utgifter!$E$5/12)-K723,0)</f>
        <v>301897.48403242225</v>
      </c>
      <c r="J724" s="26"/>
      <c r="K724" s="24">
        <f>IF((I724*(Utgifter!$E$4+Utgifter!$E$5)/12)&gt;$S$4,(I724*(Utgifter!$E$4+Utgifter!$E$5)/12),IF(I724&gt; 0,$S$4,0))</f>
        <v>1006.3249467747409</v>
      </c>
    </row>
    <row r="725" spans="1:11" x14ac:dyDescent="0.35">
      <c r="A725" s="47">
        <v>2078</v>
      </c>
      <c r="D725" s="28">
        <f t="shared" si="11"/>
        <v>721</v>
      </c>
      <c r="E725" s="27">
        <f>IF((E724*(1+Utgifter!$E$5/12)-G724)&gt;0,E724*(1+Utgifter!$E$5/12)-G724,0)</f>
        <v>396845.903196781</v>
      </c>
      <c r="F725" s="26"/>
      <c r="G725" s="24">
        <f>IF((E725*(Utgifter!$E$4+Utgifter!$E$5)/12)&gt;$S$4,(E725*(Utgifter!$E$4+Utgifter!$E$5)/12),IF(E725&gt; 0,$S$4,0))</f>
        <v>1322.8196773226034</v>
      </c>
      <c r="I725" s="27">
        <f>IF((I724*(1+Utgifter!$E$5/12)-K724)&gt;0,I724*(1+Utgifter!$E$5/12)-K724,0)</f>
        <v>301394.32155903487</v>
      </c>
      <c r="J725" s="26"/>
      <c r="K725" s="24">
        <f>IF((I725*(Utgifter!$E$4+Utgifter!$E$5)/12)&gt;$S$4,(I725*(Utgifter!$E$4+Utgifter!$E$5)/12),IF(I725&gt; 0,$S$4,0))</f>
        <v>1004.6477385301163</v>
      </c>
    </row>
    <row r="726" spans="1:11" x14ac:dyDescent="0.35">
      <c r="A726" s="47"/>
      <c r="D726" s="28">
        <f t="shared" si="11"/>
        <v>722</v>
      </c>
      <c r="E726" s="27">
        <f>IF((E725*(1+Utgifter!$E$5/12)-G725)&gt;0,E725*(1+Utgifter!$E$5/12)-G725,0)</f>
        <v>396184.49335811974</v>
      </c>
      <c r="F726" s="26"/>
      <c r="G726" s="24">
        <f>IF((E726*(Utgifter!$E$4+Utgifter!$E$5)/12)&gt;$S$4,(E726*(Utgifter!$E$4+Utgifter!$E$5)/12),IF(E726&gt; 0,$S$4,0))</f>
        <v>1320.6149778603992</v>
      </c>
      <c r="I726" s="27">
        <f>IF((I725*(1+Utgifter!$E$5/12)-K725)&gt;0,I725*(1+Utgifter!$E$5/12)-K725,0)</f>
        <v>300891.99768976984</v>
      </c>
      <c r="J726" s="26"/>
      <c r="K726" s="24">
        <f>IF((I726*(Utgifter!$E$4+Utgifter!$E$5)/12)&gt;$S$4,(I726*(Utgifter!$E$4+Utgifter!$E$5)/12),IF(I726&gt; 0,$S$4,0))</f>
        <v>1002.9733256325661</v>
      </c>
    </row>
    <row r="727" spans="1:11" x14ac:dyDescent="0.35">
      <c r="A727" s="47"/>
      <c r="D727" s="28">
        <f t="shared" si="11"/>
        <v>723</v>
      </c>
      <c r="E727" s="27">
        <f>IF((E726*(1+Utgifter!$E$5/12)-G726)&gt;0,E726*(1+Utgifter!$E$5/12)-G726,0)</f>
        <v>395524.18586918956</v>
      </c>
      <c r="F727" s="26"/>
      <c r="G727" s="24">
        <f>IF((E727*(Utgifter!$E$4+Utgifter!$E$5)/12)&gt;$S$4,(E727*(Utgifter!$E$4+Utgifter!$E$5)/12),IF(E727&gt; 0,$S$4,0))</f>
        <v>1318.4139528972985</v>
      </c>
      <c r="I727" s="27">
        <f>IF((I726*(1+Utgifter!$E$5/12)-K726)&gt;0,I726*(1+Utgifter!$E$5/12)-K726,0)</f>
        <v>300390.51102695358</v>
      </c>
      <c r="J727" s="26"/>
      <c r="K727" s="24">
        <f>IF((I727*(Utgifter!$E$4+Utgifter!$E$5)/12)&gt;$S$4,(I727*(Utgifter!$E$4+Utgifter!$E$5)/12),IF(I727&gt; 0,$S$4,0))</f>
        <v>1001.3017034231785</v>
      </c>
    </row>
    <row r="728" spans="1:11" x14ac:dyDescent="0.35">
      <c r="A728" s="47"/>
      <c r="D728" s="28">
        <f t="shared" si="11"/>
        <v>724</v>
      </c>
      <c r="E728" s="27">
        <f>IF((E727*(1+Utgifter!$E$5/12)-G727)&gt;0,E727*(1+Utgifter!$E$5/12)-G727,0)</f>
        <v>394864.97889274091</v>
      </c>
      <c r="F728" s="26"/>
      <c r="G728" s="24">
        <f>IF((E728*(Utgifter!$E$4+Utgifter!$E$5)/12)&gt;$S$4,(E728*(Utgifter!$E$4+Utgifter!$E$5)/12),IF(E728&gt; 0,$S$4,0))</f>
        <v>1316.2165963091363</v>
      </c>
      <c r="I728" s="27">
        <f>IF((I727*(1+Utgifter!$E$5/12)-K727)&gt;0,I727*(1+Utgifter!$E$5/12)-K727,0)</f>
        <v>299889.86017524195</v>
      </c>
      <c r="J728" s="26"/>
      <c r="K728" s="24">
        <f>IF((I728*(Utgifter!$E$4+Utgifter!$E$5)/12)&gt;$S$4,(I728*(Utgifter!$E$4+Utgifter!$E$5)/12),IF(I728&gt; 0,$S$4,0))</f>
        <v>1000</v>
      </c>
    </row>
    <row r="729" spans="1:11" x14ac:dyDescent="0.35">
      <c r="A729" s="47"/>
      <c r="D729" s="28">
        <f t="shared" si="11"/>
        <v>725</v>
      </c>
      <c r="E729" s="27">
        <f>IF((E728*(1+Utgifter!$E$5/12)-G728)&gt;0,E728*(1+Utgifter!$E$5/12)-G728,0)</f>
        <v>394206.87059458636</v>
      </c>
      <c r="F729" s="26"/>
      <c r="G729" s="24">
        <f>IF((E729*(Utgifter!$E$4+Utgifter!$E$5)/12)&gt;$S$4,(E729*(Utgifter!$E$4+Utgifter!$E$5)/12),IF(E729&gt; 0,$S$4,0))</f>
        <v>1314.0229019819546</v>
      </c>
      <c r="I729" s="27">
        <f>IF((I728*(1+Utgifter!$E$5/12)-K728)&gt;0,I728*(1+Utgifter!$E$5/12)-K728,0)</f>
        <v>299389.67660886736</v>
      </c>
      <c r="J729" s="26"/>
      <c r="K729" s="24">
        <f>IF((I729*(Utgifter!$E$4+Utgifter!$E$5)/12)&gt;$S$4,(I729*(Utgifter!$E$4+Utgifter!$E$5)/12),IF(I729&gt; 0,$S$4,0))</f>
        <v>1000</v>
      </c>
    </row>
    <row r="730" spans="1:11" x14ac:dyDescent="0.35">
      <c r="A730" s="47"/>
      <c r="D730" s="28">
        <f t="shared" si="11"/>
        <v>726</v>
      </c>
      <c r="E730" s="27">
        <f>IF((E729*(1+Utgifter!$E$5/12)-G729)&gt;0,E729*(1+Utgifter!$E$5/12)-G729,0)</f>
        <v>393549.85914359539</v>
      </c>
      <c r="F730" s="26"/>
      <c r="G730" s="24">
        <f>IF((E730*(Utgifter!$E$4+Utgifter!$E$5)/12)&gt;$S$4,(E730*(Utgifter!$E$4+Utgifter!$E$5)/12),IF(E730&gt; 0,$S$4,0))</f>
        <v>1311.8328638119847</v>
      </c>
      <c r="I730" s="27">
        <f>IF((I729*(1+Utgifter!$E$5/12)-K729)&gt;0,I729*(1+Utgifter!$E$5/12)-K729,0)</f>
        <v>298888.65940321551</v>
      </c>
      <c r="J730" s="26"/>
      <c r="K730" s="24">
        <f>IF((I730*(Utgifter!$E$4+Utgifter!$E$5)/12)&gt;$S$4,(I730*(Utgifter!$E$4+Utgifter!$E$5)/12),IF(I730&gt; 0,$S$4,0))</f>
        <v>1000</v>
      </c>
    </row>
    <row r="731" spans="1:11" x14ac:dyDescent="0.35">
      <c r="A731" s="47"/>
      <c r="D731" s="28">
        <f t="shared" si="11"/>
        <v>727</v>
      </c>
      <c r="E731" s="27">
        <f>IF((E730*(1+Utgifter!$E$5/12)-G730)&gt;0,E730*(1+Utgifter!$E$5/12)-G730,0)</f>
        <v>392893.94271168939</v>
      </c>
      <c r="F731" s="26"/>
      <c r="G731" s="24">
        <f>IF((E731*(Utgifter!$E$4+Utgifter!$E$5)/12)&gt;$S$4,(E731*(Utgifter!$E$4+Utgifter!$E$5)/12),IF(E731&gt; 0,$S$4,0))</f>
        <v>1309.6464757056312</v>
      </c>
      <c r="I731" s="27">
        <f>IF((I730*(1+Utgifter!$E$5/12)-K730)&gt;0,I730*(1+Utgifter!$E$5/12)-K730,0)</f>
        <v>298386.80716888752</v>
      </c>
      <c r="J731" s="26"/>
      <c r="K731" s="24">
        <f>IF((I731*(Utgifter!$E$4+Utgifter!$E$5)/12)&gt;$S$4,(I731*(Utgifter!$E$4+Utgifter!$E$5)/12),IF(I731&gt; 0,$S$4,0))</f>
        <v>1000</v>
      </c>
    </row>
    <row r="732" spans="1:11" x14ac:dyDescent="0.35">
      <c r="A732" s="47"/>
      <c r="D732" s="28">
        <f t="shared" si="11"/>
        <v>728</v>
      </c>
      <c r="E732" s="27">
        <f>IF((E731*(1+Utgifter!$E$5/12)-G731)&gt;0,E731*(1+Utgifter!$E$5/12)-G731,0)</f>
        <v>392239.11947383662</v>
      </c>
      <c r="F732" s="26"/>
      <c r="G732" s="24">
        <f>IF((E732*(Utgifter!$E$4+Utgifter!$E$5)/12)&gt;$S$4,(E732*(Utgifter!$E$4+Utgifter!$E$5)/12),IF(E732&gt; 0,$S$4,0))</f>
        <v>1307.4637315794555</v>
      </c>
      <c r="I732" s="27">
        <f>IF((I731*(1+Utgifter!$E$5/12)-K731)&gt;0,I731*(1+Utgifter!$E$5/12)-K731,0)</f>
        <v>297884.11851416901</v>
      </c>
      <c r="J732" s="26"/>
      <c r="K732" s="24">
        <f>IF((I732*(Utgifter!$E$4+Utgifter!$E$5)/12)&gt;$S$4,(I732*(Utgifter!$E$4+Utgifter!$E$5)/12),IF(I732&gt; 0,$S$4,0))</f>
        <v>1000</v>
      </c>
    </row>
    <row r="733" spans="1:11" x14ac:dyDescent="0.35">
      <c r="A733" s="47"/>
      <c r="D733" s="28">
        <f t="shared" si="11"/>
        <v>729</v>
      </c>
      <c r="E733" s="27">
        <f>IF((E732*(1+Utgifter!$E$5/12)-G732)&gt;0,E732*(1+Utgifter!$E$5/12)-G732,0)</f>
        <v>391585.38760804688</v>
      </c>
      <c r="F733" s="26"/>
      <c r="G733" s="24">
        <f>IF((E733*(Utgifter!$E$4+Utgifter!$E$5)/12)&gt;$S$4,(E733*(Utgifter!$E$4+Utgifter!$E$5)/12),IF(E733&gt; 0,$S$4,0))</f>
        <v>1305.2846253601563</v>
      </c>
      <c r="I733" s="27">
        <f>IF((I732*(1+Utgifter!$E$5/12)-K732)&gt;0,I732*(1+Utgifter!$E$5/12)-K732,0)</f>
        <v>297380.59204502596</v>
      </c>
      <c r="J733" s="26"/>
      <c r="K733" s="24">
        <f>IF((I733*(Utgifter!$E$4+Utgifter!$E$5)/12)&gt;$S$4,(I733*(Utgifter!$E$4+Utgifter!$E$5)/12),IF(I733&gt; 0,$S$4,0))</f>
        <v>1000</v>
      </c>
    </row>
    <row r="734" spans="1:11" x14ac:dyDescent="0.35">
      <c r="A734" s="47"/>
      <c r="D734" s="28">
        <f t="shared" si="11"/>
        <v>730</v>
      </c>
      <c r="E734" s="27">
        <f>IF((E733*(1+Utgifter!$E$5/12)-G733)&gt;0,E733*(1+Utgifter!$E$5/12)-G733,0)</f>
        <v>390932.7452953668</v>
      </c>
      <c r="F734" s="26"/>
      <c r="G734" s="24">
        <f>IF((E734*(Utgifter!$E$4+Utgifter!$E$5)/12)&gt;$S$4,(E734*(Utgifter!$E$4+Utgifter!$E$5)/12),IF(E734&gt; 0,$S$4,0))</f>
        <v>1303.109150984556</v>
      </c>
      <c r="I734" s="27">
        <f>IF((I733*(1+Utgifter!$E$5/12)-K733)&gt;0,I733*(1+Utgifter!$E$5/12)-K733,0)</f>
        <v>296876.226365101</v>
      </c>
      <c r="J734" s="26"/>
      <c r="K734" s="24">
        <f>IF((I734*(Utgifter!$E$4+Utgifter!$E$5)/12)&gt;$S$4,(I734*(Utgifter!$E$4+Utgifter!$E$5)/12),IF(I734&gt; 0,$S$4,0))</f>
        <v>1000</v>
      </c>
    </row>
    <row r="735" spans="1:11" x14ac:dyDescent="0.35">
      <c r="A735" s="47"/>
      <c r="D735" s="28">
        <f t="shared" si="11"/>
        <v>731</v>
      </c>
      <c r="E735" s="27">
        <f>IF((E734*(1+Utgifter!$E$5/12)-G734)&gt;0,E734*(1+Utgifter!$E$5/12)-G734,0)</f>
        <v>390281.19071987452</v>
      </c>
      <c r="F735" s="26"/>
      <c r="G735" s="24">
        <f>IF((E735*(Utgifter!$E$4+Utgifter!$E$5)/12)&gt;$S$4,(E735*(Utgifter!$E$4+Utgifter!$E$5)/12),IF(E735&gt; 0,$S$4,0))</f>
        <v>1300.9373023995818</v>
      </c>
      <c r="I735" s="27">
        <f>IF((I734*(1+Utgifter!$E$5/12)-K734)&gt;0,I734*(1+Utgifter!$E$5/12)-K734,0)</f>
        <v>296371.0200757095</v>
      </c>
      <c r="J735" s="26"/>
      <c r="K735" s="24">
        <f>IF((I735*(Utgifter!$E$4+Utgifter!$E$5)/12)&gt;$S$4,(I735*(Utgifter!$E$4+Utgifter!$E$5)/12),IF(I735&gt; 0,$S$4,0))</f>
        <v>1000</v>
      </c>
    </row>
    <row r="736" spans="1:11" x14ac:dyDescent="0.35">
      <c r="A736" s="47"/>
      <c r="D736" s="28">
        <f t="shared" si="11"/>
        <v>732</v>
      </c>
      <c r="E736" s="27">
        <f>IF((E735*(1+Utgifter!$E$5/12)-G735)&gt;0,E735*(1+Utgifter!$E$5/12)-G735,0)</f>
        <v>389630.72206867475</v>
      </c>
      <c r="F736" s="26"/>
      <c r="G736" s="24">
        <f>IF((E736*(Utgifter!$E$4+Utgifter!$E$5)/12)&gt;$S$4,(E736*(Utgifter!$E$4+Utgifter!$E$5)/12),IF(E736&gt; 0,$S$4,0))</f>
        <v>1298.7690735622491</v>
      </c>
      <c r="I736" s="27">
        <f>IF((I735*(1+Utgifter!$E$5/12)-K735)&gt;0,I735*(1+Utgifter!$E$5/12)-K735,0)</f>
        <v>295864.97177583567</v>
      </c>
      <c r="J736" s="26"/>
      <c r="K736" s="24">
        <f>IF((I736*(Utgifter!$E$4+Utgifter!$E$5)/12)&gt;$S$4,(I736*(Utgifter!$E$4+Utgifter!$E$5)/12),IF(I736&gt; 0,$S$4,0))</f>
        <v>1000</v>
      </c>
    </row>
    <row r="737" spans="1:11" x14ac:dyDescent="0.35">
      <c r="A737" s="47">
        <v>2079</v>
      </c>
      <c r="D737" s="28">
        <f t="shared" si="11"/>
        <v>733</v>
      </c>
      <c r="E737" s="27">
        <f>IF((E736*(1+Utgifter!$E$5/12)-G736)&gt;0,E736*(1+Utgifter!$E$5/12)-G736,0)</f>
        <v>388981.33753189363</v>
      </c>
      <c r="F737" s="26"/>
      <c r="G737" s="24">
        <f>IF((E737*(Utgifter!$E$4+Utgifter!$E$5)/12)&gt;$S$4,(E737*(Utgifter!$E$4+Utgifter!$E$5)/12),IF(E737&gt; 0,$S$4,0))</f>
        <v>1296.6044584396454</v>
      </c>
      <c r="I737" s="27">
        <f>IF((I736*(1+Utgifter!$E$5/12)-K736)&gt;0,I736*(1+Utgifter!$E$5/12)-K736,0)</f>
        <v>295358.08006212872</v>
      </c>
      <c r="J737" s="26"/>
      <c r="K737" s="24">
        <f>IF((I737*(Utgifter!$E$4+Utgifter!$E$5)/12)&gt;$S$4,(I737*(Utgifter!$E$4+Utgifter!$E$5)/12),IF(I737&gt; 0,$S$4,0))</f>
        <v>1000</v>
      </c>
    </row>
    <row r="738" spans="1:11" x14ac:dyDescent="0.35">
      <c r="A738" s="47"/>
      <c r="D738" s="28">
        <f t="shared" si="11"/>
        <v>734</v>
      </c>
      <c r="E738" s="27">
        <f>IF((E737*(1+Utgifter!$E$5/12)-G737)&gt;0,E737*(1+Utgifter!$E$5/12)-G737,0)</f>
        <v>388333.03530267382</v>
      </c>
      <c r="F738" s="26"/>
      <c r="G738" s="24">
        <f>IF((E738*(Utgifter!$E$4+Utgifter!$E$5)/12)&gt;$S$4,(E738*(Utgifter!$E$4+Utgifter!$E$5)/12),IF(E738&gt; 0,$S$4,0))</f>
        <v>1294.4434510089127</v>
      </c>
      <c r="I738" s="27">
        <f>IF((I737*(1+Utgifter!$E$5/12)-K737)&gt;0,I737*(1+Utgifter!$E$5/12)-K737,0)</f>
        <v>294850.34352889896</v>
      </c>
      <c r="J738" s="26"/>
      <c r="K738" s="24">
        <f>IF((I738*(Utgifter!$E$4+Utgifter!$E$5)/12)&gt;$S$4,(I738*(Utgifter!$E$4+Utgifter!$E$5)/12),IF(I738&gt; 0,$S$4,0))</f>
        <v>1000</v>
      </c>
    </row>
    <row r="739" spans="1:11" x14ac:dyDescent="0.35">
      <c r="A739" s="47"/>
      <c r="D739" s="28">
        <f t="shared" si="11"/>
        <v>735</v>
      </c>
      <c r="E739" s="27">
        <f>IF((E738*(1+Utgifter!$E$5/12)-G738)&gt;0,E738*(1+Utgifter!$E$5/12)-G738,0)</f>
        <v>387685.81357716938</v>
      </c>
      <c r="F739" s="26"/>
      <c r="G739" s="24">
        <f>IF((E739*(Utgifter!$E$4+Utgifter!$E$5)/12)&gt;$S$4,(E739*(Utgifter!$E$4+Utgifter!$E$5)/12),IF(E739&gt; 0,$S$4,0))</f>
        <v>1292.2860452572313</v>
      </c>
      <c r="I739" s="27">
        <f>IF((I738*(1+Utgifter!$E$5/12)-K738)&gt;0,I738*(1+Utgifter!$E$5/12)-K738,0)</f>
        <v>294341.76076811377</v>
      </c>
      <c r="J739" s="26"/>
      <c r="K739" s="24">
        <f>IF((I739*(Utgifter!$E$4+Utgifter!$E$5)/12)&gt;$S$4,(I739*(Utgifter!$E$4+Utgifter!$E$5)/12),IF(I739&gt; 0,$S$4,0))</f>
        <v>1000</v>
      </c>
    </row>
    <row r="740" spans="1:11" x14ac:dyDescent="0.35">
      <c r="A740" s="47"/>
      <c r="D740" s="28">
        <f t="shared" si="11"/>
        <v>736</v>
      </c>
      <c r="E740" s="27">
        <f>IF((E739*(1+Utgifter!$E$5/12)-G739)&gt;0,E739*(1+Utgifter!$E$5/12)-G739,0)</f>
        <v>387039.67055454076</v>
      </c>
      <c r="F740" s="26"/>
      <c r="G740" s="24">
        <f>IF((E740*(Utgifter!$E$4+Utgifter!$E$5)/12)&gt;$S$4,(E740*(Utgifter!$E$4+Utgifter!$E$5)/12),IF(E740&gt; 0,$S$4,0))</f>
        <v>1290.1322351818026</v>
      </c>
      <c r="I740" s="27">
        <f>IF((I739*(1+Utgifter!$E$5/12)-K739)&gt;0,I739*(1+Utgifter!$E$5/12)-K739,0)</f>
        <v>293832.33036939398</v>
      </c>
      <c r="J740" s="26"/>
      <c r="K740" s="24">
        <f>IF((I740*(Utgifter!$E$4+Utgifter!$E$5)/12)&gt;$S$4,(I740*(Utgifter!$E$4+Utgifter!$E$5)/12),IF(I740&gt; 0,$S$4,0))</f>
        <v>1000</v>
      </c>
    </row>
    <row r="741" spans="1:11" x14ac:dyDescent="0.35">
      <c r="A741" s="47"/>
      <c r="D741" s="28">
        <f t="shared" si="11"/>
        <v>737</v>
      </c>
      <c r="E741" s="27">
        <f>IF((E740*(1+Utgifter!$E$5/12)-G740)&gt;0,E740*(1+Utgifter!$E$5/12)-G740,0)</f>
        <v>386394.60443694988</v>
      </c>
      <c r="F741" s="26"/>
      <c r="G741" s="24">
        <f>IF((E741*(Utgifter!$E$4+Utgifter!$E$5)/12)&gt;$S$4,(E741*(Utgifter!$E$4+Utgifter!$E$5)/12),IF(E741&gt; 0,$S$4,0))</f>
        <v>1287.9820147898329</v>
      </c>
      <c r="I741" s="27">
        <f>IF((I740*(1+Utgifter!$E$5/12)-K740)&gt;0,I740*(1+Utgifter!$E$5/12)-K740,0)</f>
        <v>293322.05092000967</v>
      </c>
      <c r="J741" s="26"/>
      <c r="K741" s="24">
        <f>IF((I741*(Utgifter!$E$4+Utgifter!$E$5)/12)&gt;$S$4,(I741*(Utgifter!$E$4+Utgifter!$E$5)/12),IF(I741&gt; 0,$S$4,0))</f>
        <v>1000</v>
      </c>
    </row>
    <row r="742" spans="1:11" x14ac:dyDescent="0.35">
      <c r="A742" s="47"/>
      <c r="D742" s="28">
        <f t="shared" si="11"/>
        <v>738</v>
      </c>
      <c r="E742" s="27">
        <f>IF((E741*(1+Utgifter!$E$5/12)-G741)&gt;0,E741*(1+Utgifter!$E$5/12)-G741,0)</f>
        <v>385750.61342955497</v>
      </c>
      <c r="F742" s="26"/>
      <c r="G742" s="24">
        <f>IF((E742*(Utgifter!$E$4+Utgifter!$E$5)/12)&gt;$S$4,(E742*(Utgifter!$E$4+Utgifter!$E$5)/12),IF(E742&gt; 0,$S$4,0))</f>
        <v>1285.8353780985165</v>
      </c>
      <c r="I742" s="27">
        <f>IF((I741*(1+Utgifter!$E$5/12)-K741)&gt;0,I741*(1+Utgifter!$E$5/12)-K741,0)</f>
        <v>292810.92100487638</v>
      </c>
      <c r="J742" s="26"/>
      <c r="K742" s="24">
        <f>IF((I742*(Utgifter!$E$4+Utgifter!$E$5)/12)&gt;$S$4,(I742*(Utgifter!$E$4+Utgifter!$E$5)/12),IF(I742&gt; 0,$S$4,0))</f>
        <v>1000</v>
      </c>
    </row>
    <row r="743" spans="1:11" x14ac:dyDescent="0.35">
      <c r="A743" s="47"/>
      <c r="D743" s="28">
        <f t="shared" si="11"/>
        <v>739</v>
      </c>
      <c r="E743" s="27">
        <f>IF((E742*(1+Utgifter!$E$5/12)-G742)&gt;0,E742*(1+Utgifter!$E$5/12)-G742,0)</f>
        <v>385107.6957405057</v>
      </c>
      <c r="F743" s="26"/>
      <c r="G743" s="24">
        <f>IF((E743*(Utgifter!$E$4+Utgifter!$E$5)/12)&gt;$S$4,(E743*(Utgifter!$E$4+Utgifter!$E$5)/12),IF(E743&gt; 0,$S$4,0))</f>
        <v>1283.692319135019</v>
      </c>
      <c r="I743" s="27">
        <f>IF((I742*(1+Utgifter!$E$5/12)-K742)&gt;0,I742*(1+Utgifter!$E$5/12)-K742,0)</f>
        <v>292298.93920655118</v>
      </c>
      <c r="J743" s="26"/>
      <c r="K743" s="24">
        <f>IF((I743*(Utgifter!$E$4+Utgifter!$E$5)/12)&gt;$S$4,(I743*(Utgifter!$E$4+Utgifter!$E$5)/12),IF(I743&gt; 0,$S$4,0))</f>
        <v>1000</v>
      </c>
    </row>
    <row r="744" spans="1:11" x14ac:dyDescent="0.35">
      <c r="A744" s="47"/>
      <c r="D744" s="28">
        <f t="shared" si="11"/>
        <v>740</v>
      </c>
      <c r="E744" s="27">
        <f>IF((E743*(1+Utgifter!$E$5/12)-G743)&gt;0,E743*(1+Utgifter!$E$5/12)-G743,0)</f>
        <v>384465.84958093823</v>
      </c>
      <c r="F744" s="26"/>
      <c r="G744" s="24">
        <f>IF((E744*(Utgifter!$E$4+Utgifter!$E$5)/12)&gt;$S$4,(E744*(Utgifter!$E$4+Utgifter!$E$5)/12),IF(E744&gt; 0,$S$4,0))</f>
        <v>1281.5528319364607</v>
      </c>
      <c r="I744" s="27">
        <f>IF((I743*(1+Utgifter!$E$5/12)-K743)&gt;0,I743*(1+Utgifter!$E$5/12)-K743,0)</f>
        <v>291786.10410522879</v>
      </c>
      <c r="J744" s="26"/>
      <c r="K744" s="24">
        <f>IF((I744*(Utgifter!$E$4+Utgifter!$E$5)/12)&gt;$S$4,(I744*(Utgifter!$E$4+Utgifter!$E$5)/12),IF(I744&gt; 0,$S$4,0))</f>
        <v>1000</v>
      </c>
    </row>
    <row r="745" spans="1:11" x14ac:dyDescent="0.35">
      <c r="A745" s="47"/>
      <c r="D745" s="28">
        <f t="shared" si="11"/>
        <v>741</v>
      </c>
      <c r="E745" s="27">
        <f>IF((E744*(1+Utgifter!$E$5/12)-G744)&gt;0,E744*(1+Utgifter!$E$5/12)-G744,0)</f>
        <v>383825.07316497003</v>
      </c>
      <c r="F745" s="26"/>
      <c r="G745" s="24">
        <f>IF((E745*(Utgifter!$E$4+Utgifter!$E$5)/12)&gt;$S$4,(E745*(Utgifter!$E$4+Utgifter!$E$5)/12),IF(E745&gt; 0,$S$4,0))</f>
        <v>1279.4169105499002</v>
      </c>
      <c r="I745" s="27">
        <f>IF((I744*(1+Utgifter!$E$5/12)-K744)&gt;0,I744*(1+Utgifter!$E$5/12)-K744,0)</f>
        <v>291272.4142787375</v>
      </c>
      <c r="J745" s="26"/>
      <c r="K745" s="24">
        <f>IF((I745*(Utgifter!$E$4+Utgifter!$E$5)/12)&gt;$S$4,(I745*(Utgifter!$E$4+Utgifter!$E$5)/12),IF(I745&gt; 0,$S$4,0))</f>
        <v>1000</v>
      </c>
    </row>
    <row r="746" spans="1:11" x14ac:dyDescent="0.35">
      <c r="A746" s="47"/>
      <c r="D746" s="28">
        <f t="shared" si="11"/>
        <v>742</v>
      </c>
      <c r="E746" s="27">
        <f>IF((E745*(1+Utgifter!$E$5/12)-G745)&gt;0,E745*(1+Utgifter!$E$5/12)-G745,0)</f>
        <v>383185.3647096951</v>
      </c>
      <c r="F746" s="26"/>
      <c r="G746" s="24">
        <f>IF((E746*(Utgifter!$E$4+Utgifter!$E$5)/12)&gt;$S$4,(E746*(Utgifter!$E$4+Utgifter!$E$5)/12),IF(E746&gt; 0,$S$4,0))</f>
        <v>1277.284549032317</v>
      </c>
      <c r="I746" s="27">
        <f>IF((I745*(1+Utgifter!$E$5/12)-K745)&gt;0,I745*(1+Utgifter!$E$5/12)-K745,0)</f>
        <v>290757.86830253538</v>
      </c>
      <c r="J746" s="26"/>
      <c r="K746" s="24">
        <f>IF((I746*(Utgifter!$E$4+Utgifter!$E$5)/12)&gt;$S$4,(I746*(Utgifter!$E$4+Utgifter!$E$5)/12),IF(I746&gt; 0,$S$4,0))</f>
        <v>1000</v>
      </c>
    </row>
    <row r="747" spans="1:11" x14ac:dyDescent="0.35">
      <c r="A747" s="47"/>
      <c r="D747" s="28">
        <f t="shared" si="11"/>
        <v>743</v>
      </c>
      <c r="E747" s="27">
        <f>IF((E746*(1+Utgifter!$E$5/12)-G746)&gt;0,E746*(1+Utgifter!$E$5/12)-G746,0)</f>
        <v>382546.72243517893</v>
      </c>
      <c r="F747" s="26"/>
      <c r="G747" s="24">
        <f>IF((E747*(Utgifter!$E$4+Utgifter!$E$5)/12)&gt;$S$4,(E747*(Utgifter!$E$4+Utgifter!$E$5)/12),IF(E747&gt; 0,$S$4,0))</f>
        <v>1275.1557414505965</v>
      </c>
      <c r="I747" s="27">
        <f>IF((I746*(1+Utgifter!$E$5/12)-K746)&gt;0,I746*(1+Utgifter!$E$5/12)-K746,0)</f>
        <v>290242.46474970627</v>
      </c>
      <c r="J747" s="26"/>
      <c r="K747" s="24">
        <f>IF((I747*(Utgifter!$E$4+Utgifter!$E$5)/12)&gt;$S$4,(I747*(Utgifter!$E$4+Utgifter!$E$5)/12),IF(I747&gt; 0,$S$4,0))</f>
        <v>1000</v>
      </c>
    </row>
    <row r="748" spans="1:11" x14ac:dyDescent="0.35">
      <c r="A748" s="47"/>
      <c r="D748" s="28">
        <f t="shared" si="11"/>
        <v>744</v>
      </c>
      <c r="E748" s="27">
        <f>IF((E747*(1+Utgifter!$E$5/12)-G747)&gt;0,E747*(1+Utgifter!$E$5/12)-G747,0)</f>
        <v>381909.14456445363</v>
      </c>
      <c r="F748" s="26"/>
      <c r="G748" s="24">
        <f>IF((E748*(Utgifter!$E$4+Utgifter!$E$5)/12)&gt;$S$4,(E748*(Utgifter!$E$4+Utgifter!$E$5)/12),IF(E748&gt; 0,$S$4,0))</f>
        <v>1273.0304818815121</v>
      </c>
      <c r="I748" s="27">
        <f>IF((I747*(1+Utgifter!$E$5/12)-K747)&gt;0,I747*(1+Utgifter!$E$5/12)-K747,0)</f>
        <v>289726.20219095581</v>
      </c>
      <c r="J748" s="26"/>
      <c r="K748" s="24">
        <f>IF((I748*(Utgifter!$E$4+Utgifter!$E$5)/12)&gt;$S$4,(I748*(Utgifter!$E$4+Utgifter!$E$5)/12),IF(I748&gt; 0,$S$4,0))</f>
        <v>1000</v>
      </c>
    </row>
    <row r="749" spans="1:11" x14ac:dyDescent="0.35">
      <c r="A749" s="47">
        <v>2080</v>
      </c>
      <c r="D749" s="28">
        <f t="shared" si="11"/>
        <v>745</v>
      </c>
      <c r="E749" s="27">
        <f>IF((E748*(1+Utgifter!$E$5/12)-G748)&gt;0,E748*(1+Utgifter!$E$5/12)-G748,0)</f>
        <v>381272.6293235129</v>
      </c>
      <c r="F749" s="26"/>
      <c r="G749" s="24">
        <f>IF((E749*(Utgifter!$E$4+Utgifter!$E$5)/12)&gt;$S$4,(E749*(Utgifter!$E$4+Utgifter!$E$5)/12),IF(E749&gt; 0,$S$4,0))</f>
        <v>1270.9087644117096</v>
      </c>
      <c r="I749" s="27">
        <f>IF((I748*(1+Utgifter!$E$5/12)-K748)&gt;0,I748*(1+Utgifter!$E$5/12)-K748,0)</f>
        <v>289209.07919460739</v>
      </c>
      <c r="J749" s="26"/>
      <c r="K749" s="24">
        <f>IF((I749*(Utgifter!$E$4+Utgifter!$E$5)/12)&gt;$S$4,(I749*(Utgifter!$E$4+Utgifter!$E$5)/12),IF(I749&gt; 0,$S$4,0))</f>
        <v>1000</v>
      </c>
    </row>
    <row r="750" spans="1:11" x14ac:dyDescent="0.35">
      <c r="A750" s="47"/>
      <c r="D750" s="28">
        <f t="shared" si="11"/>
        <v>746</v>
      </c>
      <c r="E750" s="27">
        <f>IF((E749*(1+Utgifter!$E$5/12)-G749)&gt;0,E749*(1+Utgifter!$E$5/12)-G749,0)</f>
        <v>380637.17494130705</v>
      </c>
      <c r="F750" s="26"/>
      <c r="G750" s="24">
        <f>IF((E750*(Utgifter!$E$4+Utgifter!$E$5)/12)&gt;$S$4,(E750*(Utgifter!$E$4+Utgifter!$E$5)/12),IF(E750&gt; 0,$S$4,0))</f>
        <v>1268.7905831376902</v>
      </c>
      <c r="I750" s="27">
        <f>IF((I749*(1+Utgifter!$E$5/12)-K749)&gt;0,I749*(1+Utgifter!$E$5/12)-K749,0)</f>
        <v>288691.0943265984</v>
      </c>
      <c r="J750" s="26"/>
      <c r="K750" s="24">
        <f>IF((I750*(Utgifter!$E$4+Utgifter!$E$5)/12)&gt;$S$4,(I750*(Utgifter!$E$4+Utgifter!$E$5)/12),IF(I750&gt; 0,$S$4,0))</f>
        <v>1000</v>
      </c>
    </row>
    <row r="751" spans="1:11" x14ac:dyDescent="0.35">
      <c r="A751" s="47"/>
      <c r="D751" s="28">
        <f t="shared" si="11"/>
        <v>747</v>
      </c>
      <c r="E751" s="27">
        <f>IF((E750*(1+Utgifter!$E$5/12)-G750)&gt;0,E750*(1+Utgifter!$E$5/12)-G750,0)</f>
        <v>380002.77964973822</v>
      </c>
      <c r="F751" s="26"/>
      <c r="G751" s="24">
        <f>IF((E751*(Utgifter!$E$4+Utgifter!$E$5)/12)&gt;$S$4,(E751*(Utgifter!$E$4+Utgifter!$E$5)/12),IF(E751&gt; 0,$S$4,0))</f>
        <v>1266.6759321657942</v>
      </c>
      <c r="I751" s="27">
        <f>IF((I750*(1+Utgifter!$E$5/12)-K750)&gt;0,I750*(1+Utgifter!$E$5/12)-K750,0)</f>
        <v>288172.24615047604</v>
      </c>
      <c r="J751" s="26"/>
      <c r="K751" s="24">
        <f>IF((I751*(Utgifter!$E$4+Utgifter!$E$5)/12)&gt;$S$4,(I751*(Utgifter!$E$4+Utgifter!$E$5)/12),IF(I751&gt; 0,$S$4,0))</f>
        <v>1000</v>
      </c>
    </row>
    <row r="752" spans="1:11" x14ac:dyDescent="0.35">
      <c r="A752" s="47"/>
      <c r="D752" s="28">
        <f t="shared" si="11"/>
        <v>748</v>
      </c>
      <c r="E752" s="27">
        <f>IF((E751*(1+Utgifter!$E$5/12)-G751)&gt;0,E751*(1+Utgifter!$E$5/12)-G751,0)</f>
        <v>379369.44168365531</v>
      </c>
      <c r="F752" s="26"/>
      <c r="G752" s="24">
        <f>IF((E752*(Utgifter!$E$4+Utgifter!$E$5)/12)&gt;$S$4,(E752*(Utgifter!$E$4+Utgifter!$E$5)/12),IF(E752&gt; 0,$S$4,0))</f>
        <v>1264.5648056121843</v>
      </c>
      <c r="I752" s="27">
        <f>IF((I751*(1+Utgifter!$E$5/12)-K751)&gt;0,I751*(1+Utgifter!$E$5/12)-K751,0)</f>
        <v>287652.53322739352</v>
      </c>
      <c r="J752" s="26"/>
      <c r="K752" s="24">
        <f>IF((I752*(Utgifter!$E$4+Utgifter!$E$5)/12)&gt;$S$4,(I752*(Utgifter!$E$4+Utgifter!$E$5)/12),IF(I752&gt; 0,$S$4,0))</f>
        <v>1000</v>
      </c>
    </row>
    <row r="753" spans="1:11" x14ac:dyDescent="0.35">
      <c r="A753" s="47"/>
      <c r="D753" s="28">
        <f t="shared" si="11"/>
        <v>749</v>
      </c>
      <c r="E753" s="27">
        <f>IF((E752*(1+Utgifter!$E$5/12)-G752)&gt;0,E752*(1+Utgifter!$E$5/12)-G752,0)</f>
        <v>378737.15928084921</v>
      </c>
      <c r="F753" s="26"/>
      <c r="G753" s="24">
        <f>IF((E753*(Utgifter!$E$4+Utgifter!$E$5)/12)&gt;$S$4,(E753*(Utgifter!$E$4+Utgifter!$E$5)/12),IF(E753&gt; 0,$S$4,0))</f>
        <v>1262.4571976028308</v>
      </c>
      <c r="I753" s="27">
        <f>IF((I752*(1+Utgifter!$E$5/12)-K752)&gt;0,I752*(1+Utgifter!$E$5/12)-K752,0)</f>
        <v>287131.95411610586</v>
      </c>
      <c r="J753" s="26"/>
      <c r="K753" s="24">
        <f>IF((I753*(Utgifter!$E$4+Utgifter!$E$5)/12)&gt;$S$4,(I753*(Utgifter!$E$4+Utgifter!$E$5)/12),IF(I753&gt; 0,$S$4,0))</f>
        <v>1000</v>
      </c>
    </row>
    <row r="754" spans="1:11" x14ac:dyDescent="0.35">
      <c r="A754" s="47"/>
      <c r="D754" s="28">
        <f t="shared" si="11"/>
        <v>750</v>
      </c>
      <c r="E754" s="27">
        <f>IF((E753*(1+Utgifter!$E$5/12)-G753)&gt;0,E753*(1+Utgifter!$E$5/12)-G753,0)</f>
        <v>378105.93068204779</v>
      </c>
      <c r="F754" s="26"/>
      <c r="G754" s="24">
        <f>IF((E754*(Utgifter!$E$4+Utgifter!$E$5)/12)&gt;$S$4,(E754*(Utgifter!$E$4+Utgifter!$E$5)/12),IF(E754&gt; 0,$S$4,0))</f>
        <v>1260.3531022734926</v>
      </c>
      <c r="I754" s="27">
        <f>IF((I753*(1+Utgifter!$E$5/12)-K753)&gt;0,I753*(1+Utgifter!$E$5/12)-K753,0)</f>
        <v>286610.50737296604</v>
      </c>
      <c r="J754" s="26"/>
      <c r="K754" s="24">
        <f>IF((I754*(Utgifter!$E$4+Utgifter!$E$5)/12)&gt;$S$4,(I754*(Utgifter!$E$4+Utgifter!$E$5)/12),IF(I754&gt; 0,$S$4,0))</f>
        <v>1000</v>
      </c>
    </row>
    <row r="755" spans="1:11" x14ac:dyDescent="0.35">
      <c r="A755" s="47"/>
      <c r="D755" s="28">
        <f t="shared" si="11"/>
        <v>751</v>
      </c>
      <c r="E755" s="27">
        <f>IF((E754*(1+Utgifter!$E$5/12)-G754)&gt;0,E754*(1+Utgifter!$E$5/12)-G754,0)</f>
        <v>377475.75413091108</v>
      </c>
      <c r="F755" s="26"/>
      <c r="G755" s="24">
        <f>IF((E755*(Utgifter!$E$4+Utgifter!$E$5)/12)&gt;$S$4,(E755*(Utgifter!$E$4+Utgifter!$E$5)/12),IF(E755&gt; 0,$S$4,0))</f>
        <v>1258.2525137697037</v>
      </c>
      <c r="I755" s="27">
        <f>IF((I754*(1+Utgifter!$E$5/12)-K754)&gt;0,I754*(1+Utgifter!$E$5/12)-K754,0)</f>
        <v>286088.19155192102</v>
      </c>
      <c r="J755" s="26"/>
      <c r="K755" s="24">
        <f>IF((I755*(Utgifter!$E$4+Utgifter!$E$5)/12)&gt;$S$4,(I755*(Utgifter!$E$4+Utgifter!$E$5)/12),IF(I755&gt; 0,$S$4,0))</f>
        <v>1000</v>
      </c>
    </row>
    <row r="756" spans="1:11" x14ac:dyDescent="0.35">
      <c r="A756" s="47"/>
      <c r="D756" s="28">
        <f t="shared" si="11"/>
        <v>752</v>
      </c>
      <c r="E756" s="27">
        <f>IF((E755*(1+Utgifter!$E$5/12)-G755)&gt;0,E755*(1+Utgifter!$E$5/12)-G755,0)</f>
        <v>376846.62787402625</v>
      </c>
      <c r="F756" s="26"/>
      <c r="G756" s="24">
        <f>IF((E756*(Utgifter!$E$4+Utgifter!$E$5)/12)&gt;$S$4,(E756*(Utgifter!$E$4+Utgifter!$E$5)/12),IF(E756&gt; 0,$S$4,0))</f>
        <v>1256.1554262467541</v>
      </c>
      <c r="I756" s="27">
        <f>IF((I755*(1+Utgifter!$E$5/12)-K755)&gt;0,I755*(1+Utgifter!$E$5/12)-K755,0)</f>
        <v>285565.00520450756</v>
      </c>
      <c r="J756" s="26"/>
      <c r="K756" s="24">
        <f>IF((I756*(Utgifter!$E$4+Utgifter!$E$5)/12)&gt;$S$4,(I756*(Utgifter!$E$4+Utgifter!$E$5)/12),IF(I756&gt; 0,$S$4,0))</f>
        <v>1000</v>
      </c>
    </row>
    <row r="757" spans="1:11" x14ac:dyDescent="0.35">
      <c r="A757" s="47"/>
      <c r="D757" s="28">
        <f t="shared" si="11"/>
        <v>753</v>
      </c>
      <c r="E757" s="27">
        <f>IF((E756*(1+Utgifter!$E$5/12)-G756)&gt;0,E756*(1+Utgifter!$E$5/12)-G756,0)</f>
        <v>376218.5501609029</v>
      </c>
      <c r="F757" s="26"/>
      <c r="G757" s="24">
        <f>IF((E757*(Utgifter!$E$4+Utgifter!$E$5)/12)&gt;$S$4,(E757*(Utgifter!$E$4+Utgifter!$E$5)/12),IF(E757&gt; 0,$S$4,0))</f>
        <v>1254.0618338696763</v>
      </c>
      <c r="I757" s="27">
        <f>IF((I756*(1+Utgifter!$E$5/12)-K756)&gt;0,I756*(1+Utgifter!$E$5/12)-K756,0)</f>
        <v>285040.94687984843</v>
      </c>
      <c r="J757" s="26"/>
      <c r="K757" s="24">
        <f>IF((I757*(Utgifter!$E$4+Utgifter!$E$5)/12)&gt;$S$4,(I757*(Utgifter!$E$4+Utgifter!$E$5)/12),IF(I757&gt; 0,$S$4,0))</f>
        <v>1000</v>
      </c>
    </row>
    <row r="758" spans="1:11" x14ac:dyDescent="0.35">
      <c r="A758" s="47"/>
      <c r="D758" s="28">
        <f t="shared" si="11"/>
        <v>754</v>
      </c>
      <c r="E758" s="27">
        <f>IF((E757*(1+Utgifter!$E$5/12)-G757)&gt;0,E757*(1+Utgifter!$E$5/12)-G757,0)</f>
        <v>375591.51924396807</v>
      </c>
      <c r="F758" s="26"/>
      <c r="G758" s="24">
        <f>IF((E758*(Utgifter!$E$4+Utgifter!$E$5)/12)&gt;$S$4,(E758*(Utgifter!$E$4+Utgifter!$E$5)/12),IF(E758&gt; 0,$S$4,0))</f>
        <v>1251.9717308132269</v>
      </c>
      <c r="I758" s="27">
        <f>IF((I757*(1+Utgifter!$E$5/12)-K757)&gt;0,I757*(1+Utgifter!$E$5/12)-K757,0)</f>
        <v>284516.01512464817</v>
      </c>
      <c r="J758" s="26"/>
      <c r="K758" s="24">
        <f>IF((I758*(Utgifter!$E$4+Utgifter!$E$5)/12)&gt;$S$4,(I758*(Utgifter!$E$4+Utgifter!$E$5)/12),IF(I758&gt; 0,$S$4,0))</f>
        <v>1000</v>
      </c>
    </row>
    <row r="759" spans="1:11" x14ac:dyDescent="0.35">
      <c r="A759" s="47"/>
      <c r="D759" s="28">
        <f t="shared" si="11"/>
        <v>755</v>
      </c>
      <c r="E759" s="27">
        <f>IF((E758*(1+Utgifter!$E$5/12)-G758)&gt;0,E758*(1+Utgifter!$E$5/12)-G758,0)</f>
        <v>374965.53337856149</v>
      </c>
      <c r="F759" s="26"/>
      <c r="G759" s="24">
        <f>IF((E759*(Utgifter!$E$4+Utgifter!$E$5)/12)&gt;$S$4,(E759*(Utgifter!$E$4+Utgifter!$E$5)/12),IF(E759&gt; 0,$S$4,0))</f>
        <v>1249.8851112618715</v>
      </c>
      <c r="I759" s="27">
        <f>IF((I758*(1+Utgifter!$E$5/12)-K758)&gt;0,I758*(1+Utgifter!$E$5/12)-K758,0)</f>
        <v>283990.20848318929</v>
      </c>
      <c r="J759" s="26"/>
      <c r="K759" s="24">
        <f>IF((I759*(Utgifter!$E$4+Utgifter!$E$5)/12)&gt;$S$4,(I759*(Utgifter!$E$4+Utgifter!$E$5)/12),IF(I759&gt; 0,$S$4,0))</f>
        <v>1000</v>
      </c>
    </row>
    <row r="760" spans="1:11" x14ac:dyDescent="0.35">
      <c r="A760" s="47"/>
      <c r="D760" s="28">
        <f t="shared" si="11"/>
        <v>756</v>
      </c>
      <c r="E760" s="27">
        <f>IF((E759*(1+Utgifter!$E$5/12)-G759)&gt;0,E759*(1+Utgifter!$E$5/12)-G759,0)</f>
        <v>374340.59082293056</v>
      </c>
      <c r="F760" s="26"/>
      <c r="G760" s="24">
        <f>IF((E760*(Utgifter!$E$4+Utgifter!$E$5)/12)&gt;$S$4,(E760*(Utgifter!$E$4+Utgifter!$E$5)/12),IF(E760&gt; 0,$S$4,0))</f>
        <v>1247.8019694097686</v>
      </c>
      <c r="I760" s="27">
        <f>IF((I759*(1+Utgifter!$E$5/12)-K759)&gt;0,I759*(1+Utgifter!$E$5/12)-K759,0)</f>
        <v>283463.52549732797</v>
      </c>
      <c r="J760" s="26"/>
      <c r="K760" s="24">
        <f>IF((I760*(Utgifter!$E$4+Utgifter!$E$5)/12)&gt;$S$4,(I760*(Utgifter!$E$4+Utgifter!$E$5)/12),IF(I760&gt; 0,$S$4,0))</f>
        <v>1000</v>
      </c>
    </row>
    <row r="761" spans="1:11" x14ac:dyDescent="0.35">
      <c r="A761" s="47">
        <v>2081</v>
      </c>
      <c r="D761" s="28">
        <f t="shared" si="11"/>
        <v>757</v>
      </c>
      <c r="E761" s="27">
        <f>IF((E760*(1+Utgifter!$E$5/12)-G760)&gt;0,E760*(1+Utgifter!$E$5/12)-G760,0)</f>
        <v>373716.68983822572</v>
      </c>
      <c r="F761" s="26"/>
      <c r="G761" s="24">
        <f>IF((E761*(Utgifter!$E$4+Utgifter!$E$5)/12)&gt;$S$4,(E761*(Utgifter!$E$4+Utgifter!$E$5)/12),IF(E761&gt; 0,$S$4,0))</f>
        <v>1245.7222994607525</v>
      </c>
      <c r="I761" s="27">
        <f>IF((I760*(1+Utgifter!$E$5/12)-K760)&gt;0,I760*(1+Utgifter!$E$5/12)-K760,0)</f>
        <v>282935.96470649017</v>
      </c>
      <c r="J761" s="26"/>
      <c r="K761" s="24">
        <f>IF((I761*(Utgifter!$E$4+Utgifter!$E$5)/12)&gt;$S$4,(I761*(Utgifter!$E$4+Utgifter!$E$5)/12),IF(I761&gt; 0,$S$4,0))</f>
        <v>1000</v>
      </c>
    </row>
    <row r="762" spans="1:11" x14ac:dyDescent="0.35">
      <c r="A762" s="47"/>
      <c r="D762" s="28">
        <f t="shared" si="11"/>
        <v>758</v>
      </c>
      <c r="E762" s="27">
        <f>IF((E761*(1+Utgifter!$E$5/12)-G761)&gt;0,E761*(1+Utgifter!$E$5/12)-G761,0)</f>
        <v>373093.82868849538</v>
      </c>
      <c r="F762" s="26"/>
      <c r="G762" s="24">
        <f>IF((E762*(Utgifter!$E$4+Utgifter!$E$5)/12)&gt;$S$4,(E762*(Utgifter!$E$4+Utgifter!$E$5)/12),IF(E762&gt; 0,$S$4,0))</f>
        <v>1243.6460956283179</v>
      </c>
      <c r="I762" s="27">
        <f>IF((I761*(1+Utgifter!$E$5/12)-K761)&gt;0,I761*(1+Utgifter!$E$5/12)-K761,0)</f>
        <v>282407.52464766765</v>
      </c>
      <c r="J762" s="26"/>
      <c r="K762" s="24">
        <f>IF((I762*(Utgifter!$E$4+Utgifter!$E$5)/12)&gt;$S$4,(I762*(Utgifter!$E$4+Utgifter!$E$5)/12),IF(I762&gt; 0,$S$4,0))</f>
        <v>1000</v>
      </c>
    </row>
    <row r="763" spans="1:11" x14ac:dyDescent="0.35">
      <c r="A763" s="47"/>
      <c r="D763" s="28">
        <f t="shared" si="11"/>
        <v>759</v>
      </c>
      <c r="E763" s="27">
        <f>IF((E762*(1+Utgifter!$E$5/12)-G762)&gt;0,E762*(1+Utgifter!$E$5/12)-G762,0)</f>
        <v>372472.00564068125</v>
      </c>
      <c r="F763" s="26"/>
      <c r="G763" s="24">
        <f>IF((E763*(Utgifter!$E$4+Utgifter!$E$5)/12)&gt;$S$4,(E763*(Utgifter!$E$4+Utgifter!$E$5)/12),IF(E763&gt; 0,$S$4,0))</f>
        <v>1241.5733521356042</v>
      </c>
      <c r="I763" s="27">
        <f>IF((I762*(1+Utgifter!$E$5/12)-K762)&gt;0,I762*(1+Utgifter!$E$5/12)-K762,0)</f>
        <v>281878.20385541377</v>
      </c>
      <c r="J763" s="26"/>
      <c r="K763" s="24">
        <f>IF((I763*(Utgifter!$E$4+Utgifter!$E$5)/12)&gt;$S$4,(I763*(Utgifter!$E$4+Utgifter!$E$5)/12),IF(I763&gt; 0,$S$4,0))</f>
        <v>1000</v>
      </c>
    </row>
    <row r="764" spans="1:11" x14ac:dyDescent="0.35">
      <c r="A764" s="47"/>
      <c r="D764" s="28">
        <f t="shared" si="11"/>
        <v>760</v>
      </c>
      <c r="E764" s="27">
        <f>IF((E763*(1+Utgifter!$E$5/12)-G763)&gt;0,E763*(1+Utgifter!$E$5/12)-G763,0)</f>
        <v>371851.21896461345</v>
      </c>
      <c r="F764" s="26"/>
      <c r="G764" s="24">
        <f>IF((E764*(Utgifter!$E$4+Utgifter!$E$5)/12)&gt;$S$4,(E764*(Utgifter!$E$4+Utgifter!$E$5)/12),IF(E764&gt; 0,$S$4,0))</f>
        <v>1239.5040632153782</v>
      </c>
      <c r="I764" s="27">
        <f>IF((I763*(1+Utgifter!$E$5/12)-K763)&gt;0,I763*(1+Utgifter!$E$5/12)-K763,0)</f>
        <v>281348.00086183945</v>
      </c>
      <c r="J764" s="26"/>
      <c r="K764" s="24">
        <f>IF((I764*(Utgifter!$E$4+Utgifter!$E$5)/12)&gt;$S$4,(I764*(Utgifter!$E$4+Utgifter!$E$5)/12),IF(I764&gt; 0,$S$4,0))</f>
        <v>1000</v>
      </c>
    </row>
    <row r="765" spans="1:11" x14ac:dyDescent="0.35">
      <c r="A765" s="47"/>
      <c r="D765" s="28">
        <f t="shared" si="11"/>
        <v>761</v>
      </c>
      <c r="E765" s="27">
        <f>IF((E764*(1+Utgifter!$E$5/12)-G764)&gt;0,E764*(1+Utgifter!$E$5/12)-G764,0)</f>
        <v>371231.46693300578</v>
      </c>
      <c r="F765" s="26"/>
      <c r="G765" s="24">
        <f>IF((E765*(Utgifter!$E$4+Utgifter!$E$5)/12)&gt;$S$4,(E765*(Utgifter!$E$4+Utgifter!$E$5)/12),IF(E765&gt; 0,$S$4,0))</f>
        <v>1237.4382231100192</v>
      </c>
      <c r="I765" s="27">
        <f>IF((I764*(1+Utgifter!$E$5/12)-K764)&gt;0,I764*(1+Utgifter!$E$5/12)-K764,0)</f>
        <v>280816.91419660917</v>
      </c>
      <c r="J765" s="26"/>
      <c r="K765" s="24">
        <f>IF((I765*(Utgifter!$E$4+Utgifter!$E$5)/12)&gt;$S$4,(I765*(Utgifter!$E$4+Utgifter!$E$5)/12),IF(I765&gt; 0,$S$4,0))</f>
        <v>1000</v>
      </c>
    </row>
    <row r="766" spans="1:11" x14ac:dyDescent="0.35">
      <c r="A766" s="47"/>
      <c r="D766" s="28">
        <f t="shared" si="11"/>
        <v>762</v>
      </c>
      <c r="E766" s="27">
        <f>IF((E765*(1+Utgifter!$E$5/12)-G765)&gt;0,E765*(1+Utgifter!$E$5/12)-G765,0)</f>
        <v>370612.74782145076</v>
      </c>
      <c r="F766" s="26"/>
      <c r="G766" s="24">
        <f>IF((E766*(Utgifter!$E$4+Utgifter!$E$5)/12)&gt;$S$4,(E766*(Utgifter!$E$4+Utgifter!$E$5)/12),IF(E766&gt; 0,$S$4,0))</f>
        <v>1235.3758260715026</v>
      </c>
      <c r="I766" s="27">
        <f>IF((I765*(1+Utgifter!$E$5/12)-K765)&gt;0,I765*(1+Utgifter!$E$5/12)-K765,0)</f>
        <v>280284.94238693686</v>
      </c>
      <c r="J766" s="26"/>
      <c r="K766" s="24">
        <f>IF((I766*(Utgifter!$E$4+Utgifter!$E$5)/12)&gt;$S$4,(I766*(Utgifter!$E$4+Utgifter!$E$5)/12),IF(I766&gt; 0,$S$4,0))</f>
        <v>1000</v>
      </c>
    </row>
    <row r="767" spans="1:11" x14ac:dyDescent="0.35">
      <c r="A767" s="47"/>
      <c r="D767" s="28">
        <f t="shared" si="11"/>
        <v>763</v>
      </c>
      <c r="E767" s="27">
        <f>IF((E766*(1+Utgifter!$E$5/12)-G766)&gt;0,E766*(1+Utgifter!$E$5/12)-G766,0)</f>
        <v>369995.05990841502</v>
      </c>
      <c r="F767" s="26"/>
      <c r="G767" s="24">
        <f>IF((E767*(Utgifter!$E$4+Utgifter!$E$5)/12)&gt;$S$4,(E767*(Utgifter!$E$4+Utgifter!$E$5)/12),IF(E767&gt; 0,$S$4,0))</f>
        <v>1233.3168663613835</v>
      </c>
      <c r="I767" s="27">
        <f>IF((I766*(1+Utgifter!$E$5/12)-K766)&gt;0,I766*(1+Utgifter!$E$5/12)-K766,0)</f>
        <v>279752.08395758178</v>
      </c>
      <c r="J767" s="26"/>
      <c r="K767" s="24">
        <f>IF((I767*(Utgifter!$E$4+Utgifter!$E$5)/12)&gt;$S$4,(I767*(Utgifter!$E$4+Utgifter!$E$5)/12),IF(I767&gt; 0,$S$4,0))</f>
        <v>1000</v>
      </c>
    </row>
    <row r="768" spans="1:11" x14ac:dyDescent="0.35">
      <c r="A768" s="47"/>
      <c r="D768" s="28">
        <f t="shared" si="11"/>
        <v>764</v>
      </c>
      <c r="E768" s="27">
        <f>IF((E767*(1+Utgifter!$E$5/12)-G767)&gt;0,E767*(1+Utgifter!$E$5/12)-G767,0)</f>
        <v>369378.40147523436</v>
      </c>
      <c r="F768" s="26"/>
      <c r="G768" s="24">
        <f>IF((E768*(Utgifter!$E$4+Utgifter!$E$5)/12)&gt;$S$4,(E768*(Utgifter!$E$4+Utgifter!$E$5)/12),IF(E768&gt; 0,$S$4,0))</f>
        <v>1231.2613382507814</v>
      </c>
      <c r="I768" s="27">
        <f>IF((I767*(1+Utgifter!$E$5/12)-K767)&gt;0,I767*(1+Utgifter!$E$5/12)-K767,0)</f>
        <v>279218.33743084443</v>
      </c>
      <c r="J768" s="26"/>
      <c r="K768" s="24">
        <f>IF((I768*(Utgifter!$E$4+Utgifter!$E$5)/12)&gt;$S$4,(I768*(Utgifter!$E$4+Utgifter!$E$5)/12),IF(I768&gt; 0,$S$4,0))</f>
        <v>1000</v>
      </c>
    </row>
    <row r="769" spans="1:11" x14ac:dyDescent="0.35">
      <c r="A769" s="47"/>
      <c r="D769" s="28">
        <f t="shared" si="11"/>
        <v>765</v>
      </c>
      <c r="E769" s="27">
        <f>IF((E768*(1+Utgifter!$E$5/12)-G768)&gt;0,E768*(1+Utgifter!$E$5/12)-G768,0)</f>
        <v>368762.77080610901</v>
      </c>
      <c r="F769" s="26"/>
      <c r="G769" s="24">
        <f>IF((E769*(Utgifter!$E$4+Utgifter!$E$5)/12)&gt;$S$4,(E769*(Utgifter!$E$4+Utgifter!$E$5)/12),IF(E769&gt; 0,$S$4,0))</f>
        <v>1229.2092360203635</v>
      </c>
      <c r="I769" s="27">
        <f>IF((I768*(1+Utgifter!$E$5/12)-K768)&gt;0,I768*(1+Utgifter!$E$5/12)-K768,0)</f>
        <v>278683.7013265625</v>
      </c>
      <c r="J769" s="26"/>
      <c r="K769" s="24">
        <f>IF((I769*(Utgifter!$E$4+Utgifter!$E$5)/12)&gt;$S$4,(I769*(Utgifter!$E$4+Utgifter!$E$5)/12),IF(I769&gt; 0,$S$4,0))</f>
        <v>1000</v>
      </c>
    </row>
    <row r="770" spans="1:11" x14ac:dyDescent="0.35">
      <c r="A770" s="47"/>
      <c r="D770" s="28">
        <f t="shared" si="11"/>
        <v>766</v>
      </c>
      <c r="E770" s="27">
        <f>IF((E769*(1+Utgifter!$E$5/12)-G769)&gt;0,E769*(1+Utgifter!$E$5/12)-G769,0)</f>
        <v>368148.16618809884</v>
      </c>
      <c r="F770" s="26"/>
      <c r="G770" s="24">
        <f>IF((E770*(Utgifter!$E$4+Utgifter!$E$5)/12)&gt;$S$4,(E770*(Utgifter!$E$4+Utgifter!$E$5)/12),IF(E770&gt; 0,$S$4,0))</f>
        <v>1227.1605539603295</v>
      </c>
      <c r="I770" s="27">
        <f>IF((I769*(1+Utgifter!$E$5/12)-K769)&gt;0,I769*(1+Utgifter!$E$5/12)-K769,0)</f>
        <v>278148.17416210676</v>
      </c>
      <c r="J770" s="26"/>
      <c r="K770" s="24">
        <f>IF((I770*(Utgifter!$E$4+Utgifter!$E$5)/12)&gt;$S$4,(I770*(Utgifter!$E$4+Utgifter!$E$5)/12),IF(I770&gt; 0,$S$4,0))</f>
        <v>1000</v>
      </c>
    </row>
    <row r="771" spans="1:11" x14ac:dyDescent="0.35">
      <c r="A771" s="47"/>
      <c r="D771" s="28">
        <f t="shared" si="11"/>
        <v>767</v>
      </c>
      <c r="E771" s="27">
        <f>IF((E770*(1+Utgifter!$E$5/12)-G770)&gt;0,E770*(1+Utgifter!$E$5/12)-G770,0)</f>
        <v>367534.58591111872</v>
      </c>
      <c r="F771" s="26"/>
      <c r="G771" s="24">
        <f>IF((E771*(Utgifter!$E$4+Utgifter!$E$5)/12)&gt;$S$4,(E771*(Utgifter!$E$4+Utgifter!$E$5)/12),IF(E771&gt; 0,$S$4,0))</f>
        <v>1225.1152863703958</v>
      </c>
      <c r="I771" s="27">
        <f>IF((I770*(1+Utgifter!$E$5/12)-K770)&gt;0,I770*(1+Utgifter!$E$5/12)-K770,0)</f>
        <v>277611.75445237698</v>
      </c>
      <c r="J771" s="26"/>
      <c r="K771" s="24">
        <f>IF((I771*(Utgifter!$E$4+Utgifter!$E$5)/12)&gt;$S$4,(I771*(Utgifter!$E$4+Utgifter!$E$5)/12),IF(I771&gt; 0,$S$4,0))</f>
        <v>1000</v>
      </c>
    </row>
    <row r="772" spans="1:11" x14ac:dyDescent="0.35">
      <c r="A772" s="47"/>
      <c r="D772" s="28">
        <f t="shared" si="11"/>
        <v>768</v>
      </c>
      <c r="E772" s="27">
        <f>IF((E771*(1+Utgifter!$E$5/12)-G771)&gt;0,E771*(1+Utgifter!$E$5/12)-G771,0)</f>
        <v>366922.02826793352</v>
      </c>
      <c r="F772" s="26"/>
      <c r="G772" s="24">
        <f>IF((E772*(Utgifter!$E$4+Utgifter!$E$5)/12)&gt;$S$4,(E772*(Utgifter!$E$4+Utgifter!$E$5)/12),IF(E772&gt; 0,$S$4,0))</f>
        <v>1223.0734275597786</v>
      </c>
      <c r="I772" s="27">
        <f>IF((I771*(1+Utgifter!$E$5/12)-K771)&gt;0,I771*(1+Utgifter!$E$5/12)-K771,0)</f>
        <v>277074.44070979761</v>
      </c>
      <c r="J772" s="26"/>
      <c r="K772" s="24">
        <f>IF((I772*(Utgifter!$E$4+Utgifter!$E$5)/12)&gt;$S$4,(I772*(Utgifter!$E$4+Utgifter!$E$5)/12),IF(I772&gt; 0,$S$4,0))</f>
        <v>1000</v>
      </c>
    </row>
    <row r="773" spans="1:11" x14ac:dyDescent="0.35">
      <c r="A773" s="47">
        <v>2082</v>
      </c>
      <c r="D773" s="28">
        <f t="shared" si="11"/>
        <v>769</v>
      </c>
      <c r="E773" s="27">
        <f>IF((E772*(1+Utgifter!$E$5/12)-G772)&gt;0,E772*(1+Utgifter!$E$5/12)-G772,0)</f>
        <v>366310.49155415368</v>
      </c>
      <c r="F773" s="26"/>
      <c r="G773" s="24">
        <f>IF((E773*(Utgifter!$E$4+Utgifter!$E$5)/12)&gt;$S$4,(E773*(Utgifter!$E$4+Utgifter!$E$5)/12),IF(E773&gt; 0,$S$4,0))</f>
        <v>1221.0349718471789</v>
      </c>
      <c r="I773" s="27">
        <f>IF((I772*(1+Utgifter!$E$5/12)-K772)&gt;0,I772*(1+Utgifter!$E$5/12)-K772,0)</f>
        <v>276536.23144431395</v>
      </c>
      <c r="J773" s="26"/>
      <c r="K773" s="24">
        <f>IF((I773*(Utgifter!$E$4+Utgifter!$E$5)/12)&gt;$S$4,(I773*(Utgifter!$E$4+Utgifter!$E$5)/12),IF(I773&gt; 0,$S$4,0))</f>
        <v>1000</v>
      </c>
    </row>
    <row r="774" spans="1:11" x14ac:dyDescent="0.35">
      <c r="A774" s="47"/>
      <c r="D774" s="28">
        <f t="shared" si="11"/>
        <v>770</v>
      </c>
      <c r="E774" s="27">
        <f>IF((E773*(1+Utgifter!$E$5/12)-G773)&gt;0,E773*(1+Utgifter!$E$5/12)-G773,0)</f>
        <v>365699.97406823008</v>
      </c>
      <c r="F774" s="26"/>
      <c r="G774" s="24">
        <f>IF((E774*(Utgifter!$E$4+Utgifter!$E$5)/12)&gt;$S$4,(E774*(Utgifter!$E$4+Utgifter!$E$5)/12),IF(E774&gt; 0,$S$4,0))</f>
        <v>1218.999913560767</v>
      </c>
      <c r="I774" s="27">
        <f>IF((I773*(1+Utgifter!$E$5/12)-K773)&gt;0,I773*(1+Utgifter!$E$5/12)-K773,0)</f>
        <v>275997.1251633878</v>
      </c>
      <c r="J774" s="26"/>
      <c r="K774" s="24">
        <f>IF((I774*(Utgifter!$E$4+Utgifter!$E$5)/12)&gt;$S$4,(I774*(Utgifter!$E$4+Utgifter!$E$5)/12),IF(I774&gt; 0,$S$4,0))</f>
        <v>1000</v>
      </c>
    </row>
    <row r="775" spans="1:11" x14ac:dyDescent="0.35">
      <c r="A775" s="47"/>
      <c r="D775" s="28">
        <f t="shared" ref="D775:D838" si="12">IF(OR(E775&gt;0, I775&gt;0),D774+1,"")</f>
        <v>771</v>
      </c>
      <c r="E775" s="27">
        <f>IF((E774*(1+Utgifter!$E$5/12)-G774)&gt;0,E774*(1+Utgifter!$E$5/12)-G774,0)</f>
        <v>365090.47411144973</v>
      </c>
      <c r="F775" s="26"/>
      <c r="G775" s="24">
        <f>IF((E775*(Utgifter!$E$4+Utgifter!$E$5)/12)&gt;$S$4,(E775*(Utgifter!$E$4+Utgifter!$E$5)/12),IF(E775&gt; 0,$S$4,0))</f>
        <v>1216.9682470381658</v>
      </c>
      <c r="I775" s="27">
        <f>IF((I774*(1+Utgifter!$E$5/12)-K774)&gt;0,I774*(1+Utgifter!$E$5/12)-K774,0)</f>
        <v>275457.12037199346</v>
      </c>
      <c r="J775" s="26"/>
      <c r="K775" s="24">
        <f>IF((I775*(Utgifter!$E$4+Utgifter!$E$5)/12)&gt;$S$4,(I775*(Utgifter!$E$4+Utgifter!$E$5)/12),IF(I775&gt; 0,$S$4,0))</f>
        <v>1000</v>
      </c>
    </row>
    <row r="776" spans="1:11" x14ac:dyDescent="0.35">
      <c r="A776" s="47"/>
      <c r="D776" s="28">
        <f t="shared" si="12"/>
        <v>772</v>
      </c>
      <c r="E776" s="27">
        <f>IF((E775*(1+Utgifter!$E$5/12)-G775)&gt;0,E775*(1+Utgifter!$E$5/12)-G775,0)</f>
        <v>364481.98998793069</v>
      </c>
      <c r="F776" s="26"/>
      <c r="G776" s="24">
        <f>IF((E776*(Utgifter!$E$4+Utgifter!$E$5)/12)&gt;$S$4,(E776*(Utgifter!$E$4+Utgifter!$E$5)/12),IF(E776&gt; 0,$S$4,0))</f>
        <v>1214.9399666264355</v>
      </c>
      <c r="I776" s="27">
        <f>IF((I775*(1+Utgifter!$E$5/12)-K775)&gt;0,I775*(1+Utgifter!$E$5/12)-K775,0)</f>
        <v>274916.21557261347</v>
      </c>
      <c r="J776" s="26"/>
      <c r="K776" s="24">
        <f>IF((I776*(Utgifter!$E$4+Utgifter!$E$5)/12)&gt;$S$4,(I776*(Utgifter!$E$4+Utgifter!$E$5)/12),IF(I776&gt; 0,$S$4,0))</f>
        <v>1000</v>
      </c>
    </row>
    <row r="777" spans="1:11" x14ac:dyDescent="0.35">
      <c r="A777" s="47"/>
      <c r="D777" s="28">
        <f t="shared" si="12"/>
        <v>773</v>
      </c>
      <c r="E777" s="27">
        <f>IF((E776*(1+Utgifter!$E$5/12)-G776)&gt;0,E776*(1+Utgifter!$E$5/12)-G776,0)</f>
        <v>363874.52000461752</v>
      </c>
      <c r="F777" s="26"/>
      <c r="G777" s="24">
        <f>IF((E777*(Utgifter!$E$4+Utgifter!$E$5)/12)&gt;$S$4,(E777*(Utgifter!$E$4+Utgifter!$E$5)/12),IF(E777&gt; 0,$S$4,0))</f>
        <v>1212.9150666820585</v>
      </c>
      <c r="I777" s="27">
        <f>IF((I776*(1+Utgifter!$E$5/12)-K776)&gt;0,I776*(1+Utgifter!$E$5/12)-K776,0)</f>
        <v>274374.40926523448</v>
      </c>
      <c r="J777" s="26"/>
      <c r="K777" s="24">
        <f>IF((I777*(Utgifter!$E$4+Utgifter!$E$5)/12)&gt;$S$4,(I777*(Utgifter!$E$4+Utgifter!$E$5)/12),IF(I777&gt; 0,$S$4,0))</f>
        <v>1000</v>
      </c>
    </row>
    <row r="778" spans="1:11" x14ac:dyDescent="0.35">
      <c r="A778" s="47"/>
      <c r="D778" s="28">
        <f t="shared" si="12"/>
        <v>774</v>
      </c>
      <c r="E778" s="27">
        <f>IF((E777*(1+Utgifter!$E$5/12)-G777)&gt;0,E777*(1+Utgifter!$E$5/12)-G777,0)</f>
        <v>363268.0624712765</v>
      </c>
      <c r="F778" s="26"/>
      <c r="G778" s="24">
        <f>IF((E778*(Utgifter!$E$4+Utgifter!$E$5)/12)&gt;$S$4,(E778*(Utgifter!$E$4+Utgifter!$E$5)/12),IF(E778&gt; 0,$S$4,0))</f>
        <v>1210.8935415709218</v>
      </c>
      <c r="I778" s="27">
        <f>IF((I777*(1+Utgifter!$E$5/12)-K777)&gt;0,I777*(1+Utgifter!$E$5/12)-K777,0)</f>
        <v>273831.69994734321</v>
      </c>
      <c r="J778" s="26"/>
      <c r="K778" s="24">
        <f>IF((I778*(Utgifter!$E$4+Utgifter!$E$5)/12)&gt;$S$4,(I778*(Utgifter!$E$4+Utgifter!$E$5)/12),IF(I778&gt; 0,$S$4,0))</f>
        <v>1000</v>
      </c>
    </row>
    <row r="779" spans="1:11" x14ac:dyDescent="0.35">
      <c r="A779" s="47"/>
      <c r="D779" s="28">
        <f t="shared" si="12"/>
        <v>775</v>
      </c>
      <c r="E779" s="27">
        <f>IF((E778*(1+Utgifter!$E$5/12)-G778)&gt;0,E778*(1+Utgifter!$E$5/12)-G778,0)</f>
        <v>362662.61570049106</v>
      </c>
      <c r="F779" s="26"/>
      <c r="G779" s="24">
        <f>IF((E779*(Utgifter!$E$4+Utgifter!$E$5)/12)&gt;$S$4,(E779*(Utgifter!$E$4+Utgifter!$E$5)/12),IF(E779&gt; 0,$S$4,0))</f>
        <v>1208.8753856683036</v>
      </c>
      <c r="I779" s="27">
        <f>IF((I778*(1+Utgifter!$E$5/12)-K778)&gt;0,I778*(1+Utgifter!$E$5/12)-K778,0)</f>
        <v>273288.08611392212</v>
      </c>
      <c r="J779" s="26"/>
      <c r="K779" s="24">
        <f>IF((I779*(Utgifter!$E$4+Utgifter!$E$5)/12)&gt;$S$4,(I779*(Utgifter!$E$4+Utgifter!$E$5)/12),IF(I779&gt; 0,$S$4,0))</f>
        <v>1000</v>
      </c>
    </row>
    <row r="780" spans="1:11" x14ac:dyDescent="0.35">
      <c r="A780" s="47"/>
      <c r="D780" s="28">
        <f t="shared" si="12"/>
        <v>776</v>
      </c>
      <c r="E780" s="27">
        <f>IF((E779*(1+Utgifter!$E$5/12)-G779)&gt;0,E779*(1+Utgifter!$E$5/12)-G779,0)</f>
        <v>362058.17800765694</v>
      </c>
      <c r="F780" s="26"/>
      <c r="G780" s="24">
        <f>IF((E780*(Utgifter!$E$4+Utgifter!$E$5)/12)&gt;$S$4,(E780*(Utgifter!$E$4+Utgifter!$E$5)/12),IF(E780&gt; 0,$S$4,0))</f>
        <v>1206.8605933588565</v>
      </c>
      <c r="I780" s="27">
        <f>IF((I779*(1+Utgifter!$E$5/12)-K779)&gt;0,I779*(1+Utgifter!$E$5/12)-K779,0)</f>
        <v>272743.56625744532</v>
      </c>
      <c r="J780" s="26"/>
      <c r="K780" s="24">
        <f>IF((I780*(Utgifter!$E$4+Utgifter!$E$5)/12)&gt;$S$4,(I780*(Utgifter!$E$4+Utgifter!$E$5)/12),IF(I780&gt; 0,$S$4,0))</f>
        <v>1000</v>
      </c>
    </row>
    <row r="781" spans="1:11" x14ac:dyDescent="0.35">
      <c r="A781" s="47"/>
      <c r="D781" s="28">
        <f t="shared" si="12"/>
        <v>777</v>
      </c>
      <c r="E781" s="27">
        <f>IF((E780*(1+Utgifter!$E$5/12)-G780)&gt;0,E780*(1+Utgifter!$E$5/12)-G780,0)</f>
        <v>361454.74771097751</v>
      </c>
      <c r="F781" s="26"/>
      <c r="G781" s="24">
        <f>IF((E781*(Utgifter!$E$4+Utgifter!$E$5)/12)&gt;$S$4,(E781*(Utgifter!$E$4+Utgifter!$E$5)/12),IF(E781&gt; 0,$S$4,0))</f>
        <v>1204.8491590365918</v>
      </c>
      <c r="I781" s="27">
        <f>IF((I780*(1+Utgifter!$E$5/12)-K780)&gt;0,I780*(1+Utgifter!$E$5/12)-K780,0)</f>
        <v>272198.1388678744</v>
      </c>
      <c r="J781" s="26"/>
      <c r="K781" s="24">
        <f>IF((I781*(Utgifter!$E$4+Utgifter!$E$5)/12)&gt;$S$4,(I781*(Utgifter!$E$4+Utgifter!$E$5)/12),IF(I781&gt; 0,$S$4,0))</f>
        <v>1000</v>
      </c>
    </row>
    <row r="782" spans="1:11" x14ac:dyDescent="0.35">
      <c r="A782" s="47"/>
      <c r="D782" s="28">
        <f t="shared" si="12"/>
        <v>778</v>
      </c>
      <c r="E782" s="27">
        <f>IF((E781*(1+Utgifter!$E$5/12)-G781)&gt;0,E781*(1+Utgifter!$E$5/12)-G781,0)</f>
        <v>360852.32313145924</v>
      </c>
      <c r="F782" s="26"/>
      <c r="G782" s="24">
        <f>IF((E782*(Utgifter!$E$4+Utgifter!$E$5)/12)&gt;$S$4,(E782*(Utgifter!$E$4+Utgifter!$E$5)/12),IF(E782&gt; 0,$S$4,0))</f>
        <v>1202.8410771048641</v>
      </c>
      <c r="I782" s="27">
        <f>IF((I781*(1+Utgifter!$E$5/12)-K781)&gt;0,I781*(1+Utgifter!$E$5/12)-K781,0)</f>
        <v>271651.80243265419</v>
      </c>
      <c r="J782" s="26"/>
      <c r="K782" s="24">
        <f>IF((I782*(Utgifter!$E$4+Utgifter!$E$5)/12)&gt;$S$4,(I782*(Utgifter!$E$4+Utgifter!$E$5)/12),IF(I782&gt; 0,$S$4,0))</f>
        <v>1000</v>
      </c>
    </row>
    <row r="783" spans="1:11" x14ac:dyDescent="0.35">
      <c r="A783" s="47"/>
      <c r="D783" s="28">
        <f t="shared" si="12"/>
        <v>779</v>
      </c>
      <c r="E783" s="27">
        <f>IF((E782*(1+Utgifter!$E$5/12)-G782)&gt;0,E782*(1+Utgifter!$E$5/12)-G782,0)</f>
        <v>360250.90259290684</v>
      </c>
      <c r="F783" s="26"/>
      <c r="G783" s="24">
        <f>IF((E783*(Utgifter!$E$4+Utgifter!$E$5)/12)&gt;$S$4,(E783*(Utgifter!$E$4+Utgifter!$E$5)/12),IF(E783&gt; 0,$S$4,0))</f>
        <v>1200.8363419763562</v>
      </c>
      <c r="I783" s="27">
        <f>IF((I782*(1+Utgifter!$E$5/12)-K782)&gt;0,I782*(1+Utgifter!$E$5/12)-K782,0)</f>
        <v>271104.55543670862</v>
      </c>
      <c r="J783" s="26"/>
      <c r="K783" s="24">
        <f>IF((I783*(Utgifter!$E$4+Utgifter!$E$5)/12)&gt;$S$4,(I783*(Utgifter!$E$4+Utgifter!$E$5)/12),IF(I783&gt; 0,$S$4,0))</f>
        <v>1000</v>
      </c>
    </row>
    <row r="784" spans="1:11" x14ac:dyDescent="0.35">
      <c r="A784" s="47"/>
      <c r="D784" s="28">
        <f t="shared" si="12"/>
        <v>780</v>
      </c>
      <c r="E784" s="27">
        <f>IF((E783*(1+Utgifter!$E$5/12)-G783)&gt;0,E783*(1+Utgifter!$E$5/12)-G783,0)</f>
        <v>359650.48442191869</v>
      </c>
      <c r="F784" s="26"/>
      <c r="G784" s="24">
        <f>IF((E784*(Utgifter!$E$4+Utgifter!$E$5)/12)&gt;$S$4,(E784*(Utgifter!$E$4+Utgifter!$E$5)/12),IF(E784&gt; 0,$S$4,0))</f>
        <v>1198.8349480730624</v>
      </c>
      <c r="I784" s="27">
        <f>IF((I783*(1+Utgifter!$E$5/12)-K783)&gt;0,I783*(1+Utgifter!$E$5/12)-K783,0)</f>
        <v>270556.39636243647</v>
      </c>
      <c r="J784" s="26"/>
      <c r="K784" s="24">
        <f>IF((I784*(Utgifter!$E$4+Utgifter!$E$5)/12)&gt;$S$4,(I784*(Utgifter!$E$4+Utgifter!$E$5)/12),IF(I784&gt; 0,$S$4,0))</f>
        <v>1000</v>
      </c>
    </row>
    <row r="785" spans="1:11" x14ac:dyDescent="0.35">
      <c r="A785" s="47">
        <v>2083</v>
      </c>
      <c r="D785" s="28">
        <f t="shared" si="12"/>
        <v>781</v>
      </c>
      <c r="E785" s="27">
        <f>IF((E784*(1+Utgifter!$E$5/12)-G784)&gt;0,E784*(1+Utgifter!$E$5/12)-G784,0)</f>
        <v>359051.06694788218</v>
      </c>
      <c r="F785" s="26"/>
      <c r="G785" s="24">
        <f>IF((E785*(Utgifter!$E$4+Utgifter!$E$5)/12)&gt;$S$4,(E785*(Utgifter!$E$4+Utgifter!$E$5)/12),IF(E785&gt; 0,$S$4,0))</f>
        <v>1196.836889826274</v>
      </c>
      <c r="I785" s="27">
        <f>IF((I784*(1+Utgifter!$E$5/12)-K784)&gt;0,I784*(1+Utgifter!$E$5/12)-K784,0)</f>
        <v>270007.32368970721</v>
      </c>
      <c r="J785" s="26"/>
      <c r="K785" s="24">
        <f>IF((I785*(Utgifter!$E$4+Utgifter!$E$5)/12)&gt;$S$4,(I785*(Utgifter!$E$4+Utgifter!$E$5)/12),IF(I785&gt; 0,$S$4,0))</f>
        <v>1000</v>
      </c>
    </row>
    <row r="786" spans="1:11" x14ac:dyDescent="0.35">
      <c r="A786" s="47"/>
      <c r="D786" s="28">
        <f t="shared" si="12"/>
        <v>782</v>
      </c>
      <c r="E786" s="27">
        <f>IF((E785*(1+Utgifter!$E$5/12)-G785)&gt;0,E785*(1+Utgifter!$E$5/12)-G785,0)</f>
        <v>358452.64850296907</v>
      </c>
      <c r="F786" s="26"/>
      <c r="G786" s="24">
        <f>IF((E786*(Utgifter!$E$4+Utgifter!$E$5)/12)&gt;$S$4,(E786*(Utgifter!$E$4+Utgifter!$E$5)/12),IF(E786&gt; 0,$S$4,0))</f>
        <v>1194.8421616765636</v>
      </c>
      <c r="I786" s="27">
        <f>IF((I785*(1+Utgifter!$E$5/12)-K785)&gt;0,I785*(1+Utgifter!$E$5/12)-K785,0)</f>
        <v>269457.33589585673</v>
      </c>
      <c r="J786" s="26"/>
      <c r="K786" s="24">
        <f>IF((I786*(Utgifter!$E$4+Utgifter!$E$5)/12)&gt;$S$4,(I786*(Utgifter!$E$4+Utgifter!$E$5)/12),IF(I786&gt; 0,$S$4,0))</f>
        <v>1000</v>
      </c>
    </row>
    <row r="787" spans="1:11" x14ac:dyDescent="0.35">
      <c r="A787" s="47"/>
      <c r="D787" s="28">
        <f t="shared" si="12"/>
        <v>783</v>
      </c>
      <c r="E787" s="27">
        <f>IF((E786*(1+Utgifter!$E$5/12)-G786)&gt;0,E786*(1+Utgifter!$E$5/12)-G786,0)</f>
        <v>357855.22742213082</v>
      </c>
      <c r="F787" s="26"/>
      <c r="G787" s="24">
        <f>IF((E787*(Utgifter!$E$4+Utgifter!$E$5)/12)&gt;$S$4,(E787*(Utgifter!$E$4+Utgifter!$E$5)/12),IF(E787&gt; 0,$S$4,0))</f>
        <v>1192.8507580737694</v>
      </c>
      <c r="I787" s="27">
        <f>IF((I786*(1+Utgifter!$E$5/12)-K786)&gt;0,I786*(1+Utgifter!$E$5/12)-K786,0)</f>
        <v>268906.43145568314</v>
      </c>
      <c r="J787" s="26"/>
      <c r="K787" s="24">
        <f>IF((I787*(Utgifter!$E$4+Utgifter!$E$5)/12)&gt;$S$4,(I787*(Utgifter!$E$4+Utgifter!$E$5)/12),IF(I787&gt; 0,$S$4,0))</f>
        <v>1000</v>
      </c>
    </row>
    <row r="788" spans="1:11" x14ac:dyDescent="0.35">
      <c r="A788" s="47"/>
      <c r="D788" s="28">
        <f t="shared" si="12"/>
        <v>784</v>
      </c>
      <c r="E788" s="27">
        <f>IF((E787*(1+Utgifter!$E$5/12)-G787)&gt;0,E787*(1+Utgifter!$E$5/12)-G787,0)</f>
        <v>357258.80204309395</v>
      </c>
      <c r="F788" s="26"/>
      <c r="G788" s="24">
        <f>IF((E788*(Utgifter!$E$4+Utgifter!$E$5)/12)&gt;$S$4,(E788*(Utgifter!$E$4+Utgifter!$E$5)/12),IF(E788&gt; 0,$S$4,0))</f>
        <v>1190.8626734769798</v>
      </c>
      <c r="I788" s="27">
        <f>IF((I787*(1+Utgifter!$E$5/12)-K787)&gt;0,I787*(1+Utgifter!$E$5/12)-K787,0)</f>
        <v>268354.60884144262</v>
      </c>
      <c r="J788" s="26"/>
      <c r="K788" s="24">
        <f>IF((I788*(Utgifter!$E$4+Utgifter!$E$5)/12)&gt;$S$4,(I788*(Utgifter!$E$4+Utgifter!$E$5)/12),IF(I788&gt; 0,$S$4,0))</f>
        <v>1000</v>
      </c>
    </row>
    <row r="789" spans="1:11" x14ac:dyDescent="0.35">
      <c r="A789" s="47"/>
      <c r="D789" s="28">
        <f t="shared" si="12"/>
        <v>785</v>
      </c>
      <c r="E789" s="27">
        <f>IF((E788*(1+Utgifter!$E$5/12)-G788)&gt;0,E788*(1+Utgifter!$E$5/12)-G788,0)</f>
        <v>356663.37070635549</v>
      </c>
      <c r="F789" s="26"/>
      <c r="G789" s="24">
        <f>IF((E789*(Utgifter!$E$4+Utgifter!$E$5)/12)&gt;$S$4,(E789*(Utgifter!$E$4+Utgifter!$E$5)/12),IF(E789&gt; 0,$S$4,0))</f>
        <v>1188.8779023545183</v>
      </c>
      <c r="I789" s="27">
        <f>IF((I788*(1+Utgifter!$E$5/12)-K788)&gt;0,I788*(1+Utgifter!$E$5/12)-K788,0)</f>
        <v>267801.86652284506</v>
      </c>
      <c r="J789" s="26"/>
      <c r="K789" s="24">
        <f>IF((I789*(Utgifter!$E$4+Utgifter!$E$5)/12)&gt;$S$4,(I789*(Utgifter!$E$4+Utgifter!$E$5)/12),IF(I789&gt; 0,$S$4,0))</f>
        <v>1000</v>
      </c>
    </row>
    <row r="790" spans="1:11" x14ac:dyDescent="0.35">
      <c r="A790" s="47"/>
      <c r="D790" s="28">
        <f t="shared" si="12"/>
        <v>786</v>
      </c>
      <c r="E790" s="27">
        <f>IF((E789*(1+Utgifter!$E$5/12)-G789)&gt;0,E789*(1+Utgifter!$E$5/12)-G789,0)</f>
        <v>356068.93175517826</v>
      </c>
      <c r="F790" s="26"/>
      <c r="G790" s="24">
        <f>IF((E790*(Utgifter!$E$4+Utgifter!$E$5)/12)&gt;$S$4,(E790*(Utgifter!$E$4+Utgifter!$E$5)/12),IF(E790&gt; 0,$S$4,0))</f>
        <v>1186.8964391839274</v>
      </c>
      <c r="I790" s="27">
        <f>IF((I789*(1+Utgifter!$E$5/12)-K789)&gt;0,I789*(1+Utgifter!$E$5/12)-K789,0)</f>
        <v>267248.20296704979</v>
      </c>
      <c r="J790" s="26"/>
      <c r="K790" s="24">
        <f>IF((I790*(Utgifter!$E$4+Utgifter!$E$5)/12)&gt;$S$4,(I790*(Utgifter!$E$4+Utgifter!$E$5)/12),IF(I790&gt; 0,$S$4,0))</f>
        <v>1000</v>
      </c>
    </row>
    <row r="791" spans="1:11" x14ac:dyDescent="0.35">
      <c r="A791" s="47"/>
      <c r="D791" s="28">
        <f t="shared" si="12"/>
        <v>787</v>
      </c>
      <c r="E791" s="27">
        <f>IF((E790*(1+Utgifter!$E$5/12)-G790)&gt;0,E790*(1+Utgifter!$E$5/12)-G790,0)</f>
        <v>355475.48353558633</v>
      </c>
      <c r="F791" s="26"/>
      <c r="G791" s="24">
        <f>IF((E791*(Utgifter!$E$4+Utgifter!$E$5)/12)&gt;$S$4,(E791*(Utgifter!$E$4+Utgifter!$E$5)/12),IF(E791&gt; 0,$S$4,0))</f>
        <v>1184.9182784519544</v>
      </c>
      <c r="I791" s="27">
        <f>IF((I790*(1+Utgifter!$E$5/12)-K790)&gt;0,I790*(1+Utgifter!$E$5/12)-K790,0)</f>
        <v>266693.61663866154</v>
      </c>
      <c r="J791" s="26"/>
      <c r="K791" s="24">
        <f>IF((I791*(Utgifter!$E$4+Utgifter!$E$5)/12)&gt;$S$4,(I791*(Utgifter!$E$4+Utgifter!$E$5)/12),IF(I791&gt; 0,$S$4,0))</f>
        <v>1000</v>
      </c>
    </row>
    <row r="792" spans="1:11" x14ac:dyDescent="0.35">
      <c r="A792" s="47"/>
      <c r="D792" s="28">
        <f t="shared" si="12"/>
        <v>788</v>
      </c>
      <c r="E792" s="27">
        <f>IF((E791*(1+Utgifter!$E$5/12)-G791)&gt;0,E791*(1+Utgifter!$E$5/12)-G791,0)</f>
        <v>354883.02439636039</v>
      </c>
      <c r="F792" s="26"/>
      <c r="G792" s="24">
        <f>IF((E792*(Utgifter!$E$4+Utgifter!$E$5)/12)&gt;$S$4,(E792*(Utgifter!$E$4+Utgifter!$E$5)/12),IF(E792&gt; 0,$S$4,0))</f>
        <v>1182.9434146545348</v>
      </c>
      <c r="I792" s="27">
        <f>IF((I791*(1+Utgifter!$E$5/12)-K791)&gt;0,I791*(1+Utgifter!$E$5/12)-K791,0)</f>
        <v>266138.10599972599</v>
      </c>
      <c r="J792" s="26"/>
      <c r="K792" s="24">
        <f>IF((I792*(Utgifter!$E$4+Utgifter!$E$5)/12)&gt;$S$4,(I792*(Utgifter!$E$4+Utgifter!$E$5)/12),IF(I792&gt; 0,$S$4,0))</f>
        <v>1000</v>
      </c>
    </row>
    <row r="793" spans="1:11" x14ac:dyDescent="0.35">
      <c r="A793" s="47"/>
      <c r="D793" s="28">
        <f t="shared" si="12"/>
        <v>789</v>
      </c>
      <c r="E793" s="27">
        <f>IF((E792*(1+Utgifter!$E$5/12)-G792)&gt;0,E792*(1+Utgifter!$E$5/12)-G792,0)</f>
        <v>354291.55268903315</v>
      </c>
      <c r="F793" s="26"/>
      <c r="G793" s="24">
        <f>IF((E793*(Utgifter!$E$4+Utgifter!$E$5)/12)&gt;$S$4,(E793*(Utgifter!$E$4+Utgifter!$E$5)/12),IF(E793&gt; 0,$S$4,0))</f>
        <v>1180.9718422967771</v>
      </c>
      <c r="I793" s="27">
        <f>IF((I792*(1+Utgifter!$E$5/12)-K792)&gt;0,I792*(1+Utgifter!$E$5/12)-K792,0)</f>
        <v>265581.66950972553</v>
      </c>
      <c r="J793" s="26"/>
      <c r="K793" s="24">
        <f>IF((I793*(Utgifter!$E$4+Utgifter!$E$5)/12)&gt;$S$4,(I793*(Utgifter!$E$4+Utgifter!$E$5)/12),IF(I793&gt; 0,$S$4,0))</f>
        <v>1000</v>
      </c>
    </row>
    <row r="794" spans="1:11" x14ac:dyDescent="0.35">
      <c r="A794" s="47"/>
      <c r="D794" s="28">
        <f t="shared" si="12"/>
        <v>790</v>
      </c>
      <c r="E794" s="27">
        <f>IF((E793*(1+Utgifter!$E$5/12)-G793)&gt;0,E793*(1+Utgifter!$E$5/12)-G793,0)</f>
        <v>353701.06676788477</v>
      </c>
      <c r="F794" s="26"/>
      <c r="G794" s="24">
        <f>IF((E794*(Utgifter!$E$4+Utgifter!$E$5)/12)&gt;$S$4,(E794*(Utgifter!$E$4+Utgifter!$E$5)/12),IF(E794&gt; 0,$S$4,0))</f>
        <v>1179.0035558929492</v>
      </c>
      <c r="I794" s="27">
        <f>IF((I793*(1+Utgifter!$E$5/12)-K793)&gt;0,I793*(1+Utgifter!$E$5/12)-K793,0)</f>
        <v>265024.30562557507</v>
      </c>
      <c r="J794" s="26"/>
      <c r="K794" s="24">
        <f>IF((I794*(Utgifter!$E$4+Utgifter!$E$5)/12)&gt;$S$4,(I794*(Utgifter!$E$4+Utgifter!$E$5)/12),IF(I794&gt; 0,$S$4,0))</f>
        <v>1000</v>
      </c>
    </row>
    <row r="795" spans="1:11" x14ac:dyDescent="0.35">
      <c r="A795" s="47"/>
      <c r="D795" s="28">
        <f t="shared" si="12"/>
        <v>791</v>
      </c>
      <c r="E795" s="27">
        <f>IF((E794*(1+Utgifter!$E$5/12)-G794)&gt;0,E794*(1+Utgifter!$E$5/12)-G794,0)</f>
        <v>353111.56498993828</v>
      </c>
      <c r="F795" s="26"/>
      <c r="G795" s="24">
        <f>IF((E795*(Utgifter!$E$4+Utgifter!$E$5)/12)&gt;$S$4,(E795*(Utgifter!$E$4+Utgifter!$E$5)/12),IF(E795&gt; 0,$S$4,0))</f>
        <v>1177.038549966461</v>
      </c>
      <c r="I795" s="27">
        <f>IF((I794*(1+Utgifter!$E$5/12)-K794)&gt;0,I794*(1+Utgifter!$E$5/12)-K794,0)</f>
        <v>264466.01280161773</v>
      </c>
      <c r="J795" s="26"/>
      <c r="K795" s="24">
        <f>IF((I795*(Utgifter!$E$4+Utgifter!$E$5)/12)&gt;$S$4,(I795*(Utgifter!$E$4+Utgifter!$E$5)/12),IF(I795&gt; 0,$S$4,0))</f>
        <v>1000</v>
      </c>
    </row>
    <row r="796" spans="1:11" x14ac:dyDescent="0.35">
      <c r="A796" s="47"/>
      <c r="D796" s="28">
        <f t="shared" si="12"/>
        <v>792</v>
      </c>
      <c r="E796" s="27">
        <f>IF((E795*(1+Utgifter!$E$5/12)-G795)&gt;0,E795*(1+Utgifter!$E$5/12)-G795,0)</f>
        <v>352523.04571495508</v>
      </c>
      <c r="F796" s="26"/>
      <c r="G796" s="24">
        <f>IF((E796*(Utgifter!$E$4+Utgifter!$E$5)/12)&gt;$S$4,(E796*(Utgifter!$E$4+Utgifter!$E$5)/12),IF(E796&gt; 0,$S$4,0))</f>
        <v>1175.0768190498504</v>
      </c>
      <c r="I796" s="27">
        <f>IF((I795*(1+Utgifter!$E$5/12)-K795)&gt;0,I795*(1+Utgifter!$E$5/12)-K795,0)</f>
        <v>263906.78948962042</v>
      </c>
      <c r="J796" s="26"/>
      <c r="K796" s="24">
        <f>IF((I796*(Utgifter!$E$4+Utgifter!$E$5)/12)&gt;$S$4,(I796*(Utgifter!$E$4+Utgifter!$E$5)/12),IF(I796&gt; 0,$S$4,0))</f>
        <v>1000</v>
      </c>
    </row>
    <row r="797" spans="1:11" x14ac:dyDescent="0.35">
      <c r="A797" s="47">
        <v>2084</v>
      </c>
      <c r="D797" s="28">
        <f t="shared" si="12"/>
        <v>793</v>
      </c>
      <c r="E797" s="27">
        <f>IF((E796*(1+Utgifter!$E$5/12)-G796)&gt;0,E796*(1+Utgifter!$E$5/12)-G796,0)</f>
        <v>351935.50730543019</v>
      </c>
      <c r="F797" s="26"/>
      <c r="G797" s="24">
        <f>IF((E797*(Utgifter!$E$4+Utgifter!$E$5)/12)&gt;$S$4,(E797*(Utgifter!$E$4+Utgifter!$E$5)/12),IF(E797&gt; 0,$S$4,0))</f>
        <v>1173.1183576847673</v>
      </c>
      <c r="I797" s="27">
        <f>IF((I796*(1+Utgifter!$E$5/12)-K796)&gt;0,I796*(1+Utgifter!$E$5/12)-K796,0)</f>
        <v>263346.63413876982</v>
      </c>
      <c r="J797" s="26"/>
      <c r="K797" s="24">
        <f>IF((I797*(Utgifter!$E$4+Utgifter!$E$5)/12)&gt;$S$4,(I797*(Utgifter!$E$4+Utgifter!$E$5)/12),IF(I797&gt; 0,$S$4,0))</f>
        <v>1000</v>
      </c>
    </row>
    <row r="798" spans="1:11" x14ac:dyDescent="0.35">
      <c r="A798" s="47"/>
      <c r="D798" s="28">
        <f t="shared" si="12"/>
        <v>794</v>
      </c>
      <c r="E798" s="27">
        <f>IF((E797*(1+Utgifter!$E$5/12)-G797)&gt;0,E797*(1+Utgifter!$E$5/12)-G797,0)</f>
        <v>351348.94812658784</v>
      </c>
      <c r="F798" s="26"/>
      <c r="G798" s="24">
        <f>IF((E798*(Utgifter!$E$4+Utgifter!$E$5)/12)&gt;$S$4,(E798*(Utgifter!$E$4+Utgifter!$E$5)/12),IF(E798&gt; 0,$S$4,0))</f>
        <v>1171.1631604219594</v>
      </c>
      <c r="I798" s="27">
        <f>IF((I797*(1+Utgifter!$E$5/12)-K797)&gt;0,I797*(1+Utgifter!$E$5/12)-K797,0)</f>
        <v>262785.54519566777</v>
      </c>
      <c r="J798" s="26"/>
      <c r="K798" s="24">
        <f>IF((I798*(Utgifter!$E$4+Utgifter!$E$5)/12)&gt;$S$4,(I798*(Utgifter!$E$4+Utgifter!$E$5)/12),IF(I798&gt; 0,$S$4,0))</f>
        <v>1000</v>
      </c>
    </row>
    <row r="799" spans="1:11" x14ac:dyDescent="0.35">
      <c r="A799" s="47"/>
      <c r="D799" s="28">
        <f t="shared" si="12"/>
        <v>795</v>
      </c>
      <c r="E799" s="27">
        <f>IF((E798*(1+Utgifter!$E$5/12)-G798)&gt;0,E798*(1+Utgifter!$E$5/12)-G798,0)</f>
        <v>350763.3665463769</v>
      </c>
      <c r="F799" s="26"/>
      <c r="G799" s="24">
        <f>IF((E799*(Utgifter!$E$4+Utgifter!$E$5)/12)&gt;$S$4,(E799*(Utgifter!$E$4+Utgifter!$E$5)/12),IF(E799&gt; 0,$S$4,0))</f>
        <v>1169.2112218212562</v>
      </c>
      <c r="I799" s="27">
        <f>IF((I798*(1+Utgifter!$E$5/12)-K798)&gt;0,I798*(1+Utgifter!$E$5/12)-K798,0)</f>
        <v>262223.52110432723</v>
      </c>
      <c r="J799" s="26"/>
      <c r="K799" s="24">
        <f>IF((I799*(Utgifter!$E$4+Utgifter!$E$5)/12)&gt;$S$4,(I799*(Utgifter!$E$4+Utgifter!$E$5)/12),IF(I799&gt; 0,$S$4,0))</f>
        <v>1000</v>
      </c>
    </row>
    <row r="800" spans="1:11" x14ac:dyDescent="0.35">
      <c r="A800" s="47"/>
      <c r="D800" s="28">
        <f t="shared" si="12"/>
        <v>796</v>
      </c>
      <c r="E800" s="27">
        <f>IF((E799*(1+Utgifter!$E$5/12)-G799)&gt;0,E799*(1+Utgifter!$E$5/12)-G799,0)</f>
        <v>350178.76093546627</v>
      </c>
      <c r="F800" s="26"/>
      <c r="G800" s="24">
        <f>IF((E800*(Utgifter!$E$4+Utgifter!$E$5)/12)&gt;$S$4,(E800*(Utgifter!$E$4+Utgifter!$E$5)/12),IF(E800&gt; 0,$S$4,0))</f>
        <v>1167.2625364515543</v>
      </c>
      <c r="I800" s="27">
        <f>IF((I799*(1+Utgifter!$E$5/12)-K799)&gt;0,I799*(1+Utgifter!$E$5/12)-K799,0)</f>
        <v>261660.56030616781</v>
      </c>
      <c r="J800" s="26"/>
      <c r="K800" s="24">
        <f>IF((I800*(Utgifter!$E$4+Utgifter!$E$5)/12)&gt;$S$4,(I800*(Utgifter!$E$4+Utgifter!$E$5)/12),IF(I800&gt; 0,$S$4,0))</f>
        <v>1000</v>
      </c>
    </row>
    <row r="801" spans="1:11" x14ac:dyDescent="0.35">
      <c r="A801" s="47"/>
      <c r="D801" s="28">
        <f t="shared" si="12"/>
        <v>797</v>
      </c>
      <c r="E801" s="27">
        <f>IF((E800*(1+Utgifter!$E$5/12)-G800)&gt;0,E800*(1+Utgifter!$E$5/12)-G800,0)</f>
        <v>349595.12966724049</v>
      </c>
      <c r="F801" s="26"/>
      <c r="G801" s="24">
        <f>IF((E801*(Utgifter!$E$4+Utgifter!$E$5)/12)&gt;$S$4,(E801*(Utgifter!$E$4+Utgifter!$E$5)/12),IF(E801&gt; 0,$S$4,0))</f>
        <v>1165.3170988908016</v>
      </c>
      <c r="I801" s="27">
        <f>IF((I800*(1+Utgifter!$E$5/12)-K800)&gt;0,I800*(1+Utgifter!$E$5/12)-K800,0)</f>
        <v>261096.66124001142</v>
      </c>
      <c r="J801" s="26"/>
      <c r="K801" s="24">
        <f>IF((I801*(Utgifter!$E$4+Utgifter!$E$5)/12)&gt;$S$4,(I801*(Utgifter!$E$4+Utgifter!$E$5)/12),IF(I801&gt; 0,$S$4,0))</f>
        <v>1000</v>
      </c>
    </row>
    <row r="802" spans="1:11" x14ac:dyDescent="0.35">
      <c r="A802" s="47"/>
      <c r="D802" s="28">
        <f t="shared" si="12"/>
        <v>798</v>
      </c>
      <c r="E802" s="27">
        <f>IF((E801*(1+Utgifter!$E$5/12)-G801)&gt;0,E801*(1+Utgifter!$E$5/12)-G801,0)</f>
        <v>349012.4711177951</v>
      </c>
      <c r="F802" s="26"/>
      <c r="G802" s="24">
        <f>IF((E802*(Utgifter!$E$4+Utgifter!$E$5)/12)&gt;$S$4,(E802*(Utgifter!$E$4+Utgifter!$E$5)/12),IF(E802&gt; 0,$S$4,0))</f>
        <v>1163.3749037259838</v>
      </c>
      <c r="I802" s="27">
        <f>IF((I801*(1+Utgifter!$E$5/12)-K801)&gt;0,I801*(1+Utgifter!$E$5/12)-K801,0)</f>
        <v>260531.82234207811</v>
      </c>
      <c r="J802" s="26"/>
      <c r="K802" s="24">
        <f>IF((I802*(Utgifter!$E$4+Utgifter!$E$5)/12)&gt;$S$4,(I802*(Utgifter!$E$4+Utgifter!$E$5)/12),IF(I802&gt; 0,$S$4,0))</f>
        <v>1000</v>
      </c>
    </row>
    <row r="803" spans="1:11" x14ac:dyDescent="0.35">
      <c r="A803" s="47"/>
      <c r="D803" s="28">
        <f t="shared" si="12"/>
        <v>799</v>
      </c>
      <c r="E803" s="27">
        <f>IF((E802*(1+Utgifter!$E$5/12)-G802)&gt;0,E802*(1+Utgifter!$E$5/12)-G802,0)</f>
        <v>348430.78366593213</v>
      </c>
      <c r="F803" s="26"/>
      <c r="G803" s="24">
        <f>IF((E803*(Utgifter!$E$4+Utgifter!$E$5)/12)&gt;$S$4,(E803*(Utgifter!$E$4+Utgifter!$E$5)/12),IF(E803&gt; 0,$S$4,0))</f>
        <v>1161.4359455531071</v>
      </c>
      <c r="I803" s="27">
        <f>IF((I802*(1+Utgifter!$E$5/12)-K802)&gt;0,I802*(1+Utgifter!$E$5/12)-K802,0)</f>
        <v>259966.04204598159</v>
      </c>
      <c r="J803" s="26"/>
      <c r="K803" s="24">
        <f>IF((I803*(Utgifter!$E$4+Utgifter!$E$5)/12)&gt;$S$4,(I803*(Utgifter!$E$4+Utgifter!$E$5)/12),IF(I803&gt; 0,$S$4,0))</f>
        <v>1000</v>
      </c>
    </row>
    <row r="804" spans="1:11" x14ac:dyDescent="0.35">
      <c r="A804" s="47"/>
      <c r="D804" s="28">
        <f t="shared" si="12"/>
        <v>800</v>
      </c>
      <c r="E804" s="27">
        <f>IF((E803*(1+Utgifter!$E$5/12)-G803)&gt;0,E803*(1+Utgifter!$E$5/12)-G803,0)</f>
        <v>347850.06569315557</v>
      </c>
      <c r="F804" s="26"/>
      <c r="G804" s="24">
        <f>IF((E804*(Utgifter!$E$4+Utgifter!$E$5)/12)&gt;$S$4,(E804*(Utgifter!$E$4+Utgifter!$E$5)/12),IF(E804&gt; 0,$S$4,0))</f>
        <v>1159.5002189771851</v>
      </c>
      <c r="I804" s="27">
        <f>IF((I803*(1+Utgifter!$E$5/12)-K803)&gt;0,I803*(1+Utgifter!$E$5/12)-K803,0)</f>
        <v>259399.31878272491</v>
      </c>
      <c r="J804" s="26"/>
      <c r="K804" s="24">
        <f>IF((I804*(Utgifter!$E$4+Utgifter!$E$5)/12)&gt;$S$4,(I804*(Utgifter!$E$4+Utgifter!$E$5)/12),IF(I804&gt; 0,$S$4,0))</f>
        <v>1000</v>
      </c>
    </row>
    <row r="805" spans="1:11" x14ac:dyDescent="0.35">
      <c r="A805" s="47"/>
      <c r="D805" s="28">
        <f t="shared" si="12"/>
        <v>801</v>
      </c>
      <c r="E805" s="27">
        <f>IF((E804*(1+Utgifter!$E$5/12)-G804)&gt;0,E804*(1+Utgifter!$E$5/12)-G804,0)</f>
        <v>347270.31558366702</v>
      </c>
      <c r="F805" s="26"/>
      <c r="G805" s="24">
        <f>IF((E805*(Utgifter!$E$4+Utgifter!$E$5)/12)&gt;$S$4,(E805*(Utgifter!$E$4+Utgifter!$E$5)/12),IF(E805&gt; 0,$S$4,0))</f>
        <v>1157.5677186122234</v>
      </c>
      <c r="I805" s="27">
        <f>IF((I804*(1+Utgifter!$E$5/12)-K804)&gt;0,I804*(1+Utgifter!$E$5/12)-K804,0)</f>
        <v>258831.65098069611</v>
      </c>
      <c r="J805" s="26"/>
      <c r="K805" s="24">
        <f>IF((I805*(Utgifter!$E$4+Utgifter!$E$5)/12)&gt;$S$4,(I805*(Utgifter!$E$4+Utgifter!$E$5)/12),IF(I805&gt; 0,$S$4,0))</f>
        <v>1000</v>
      </c>
    </row>
    <row r="806" spans="1:11" x14ac:dyDescent="0.35">
      <c r="A806" s="47"/>
      <c r="D806" s="28">
        <f t="shared" si="12"/>
        <v>802</v>
      </c>
      <c r="E806" s="27">
        <f>IF((E805*(1+Utgifter!$E$5/12)-G805)&gt;0,E805*(1+Utgifter!$E$5/12)-G805,0)</f>
        <v>346691.53172436095</v>
      </c>
      <c r="F806" s="26"/>
      <c r="G806" s="24">
        <f>IF((E806*(Utgifter!$E$4+Utgifter!$E$5)/12)&gt;$S$4,(E806*(Utgifter!$E$4+Utgifter!$E$5)/12),IF(E806&gt; 0,$S$4,0))</f>
        <v>1155.6384390812032</v>
      </c>
      <c r="I806" s="27">
        <f>IF((I805*(1+Utgifter!$E$5/12)-K805)&gt;0,I805*(1+Utgifter!$E$5/12)-K805,0)</f>
        <v>258263.03706566396</v>
      </c>
      <c r="J806" s="26"/>
      <c r="K806" s="24">
        <f>IF((I806*(Utgifter!$E$4+Utgifter!$E$5)/12)&gt;$S$4,(I806*(Utgifter!$E$4+Utgifter!$E$5)/12),IF(I806&gt; 0,$S$4,0))</f>
        <v>1000</v>
      </c>
    </row>
    <row r="807" spans="1:11" x14ac:dyDescent="0.35">
      <c r="A807" s="47"/>
      <c r="D807" s="28">
        <f t="shared" si="12"/>
        <v>803</v>
      </c>
      <c r="E807" s="27">
        <f>IF((E806*(1+Utgifter!$E$5/12)-G806)&gt;0,E806*(1+Utgifter!$E$5/12)-G806,0)</f>
        <v>346113.71250482037</v>
      </c>
      <c r="F807" s="26"/>
      <c r="G807" s="24">
        <f>IF((E807*(Utgifter!$E$4+Utgifter!$E$5)/12)&gt;$S$4,(E807*(Utgifter!$E$4+Utgifter!$E$5)/12),IF(E807&gt; 0,$S$4,0))</f>
        <v>1153.7123750160679</v>
      </c>
      <c r="I807" s="27">
        <f>IF((I806*(1+Utgifter!$E$5/12)-K806)&gt;0,I806*(1+Utgifter!$E$5/12)-K806,0)</f>
        <v>257693.47546077342</v>
      </c>
      <c r="J807" s="26"/>
      <c r="K807" s="24">
        <f>IF((I807*(Utgifter!$E$4+Utgifter!$E$5)/12)&gt;$S$4,(I807*(Utgifter!$E$4+Utgifter!$E$5)/12),IF(I807&gt; 0,$S$4,0))</f>
        <v>1000</v>
      </c>
    </row>
    <row r="808" spans="1:11" x14ac:dyDescent="0.35">
      <c r="A808" s="47"/>
      <c r="D808" s="28">
        <f t="shared" si="12"/>
        <v>804</v>
      </c>
      <c r="E808" s="27">
        <f>IF((E807*(1+Utgifter!$E$5/12)-G807)&gt;0,E807*(1+Utgifter!$E$5/12)-G807,0)</f>
        <v>345536.85631731234</v>
      </c>
      <c r="F808" s="26"/>
      <c r="G808" s="24">
        <f>IF((E808*(Utgifter!$E$4+Utgifter!$E$5)/12)&gt;$S$4,(E808*(Utgifter!$E$4+Utgifter!$E$5)/12),IF(E808&gt; 0,$S$4,0))</f>
        <v>1151.7895210577078</v>
      </c>
      <c r="I808" s="27">
        <f>IF((I807*(1+Utgifter!$E$5/12)-K807)&gt;0,I807*(1+Utgifter!$E$5/12)-K807,0)</f>
        <v>257122.96458654138</v>
      </c>
      <c r="J808" s="26"/>
      <c r="K808" s="24">
        <f>IF((I808*(Utgifter!$E$4+Utgifter!$E$5)/12)&gt;$S$4,(I808*(Utgifter!$E$4+Utgifter!$E$5)/12),IF(I808&gt; 0,$S$4,0))</f>
        <v>1000</v>
      </c>
    </row>
    <row r="809" spans="1:11" x14ac:dyDescent="0.35">
      <c r="A809" s="47">
        <v>2085</v>
      </c>
      <c r="D809" s="28">
        <f t="shared" si="12"/>
        <v>805</v>
      </c>
      <c r="E809" s="27">
        <f>IF((E808*(1+Utgifter!$E$5/12)-G808)&gt;0,E808*(1+Utgifter!$E$5/12)-G808,0)</f>
        <v>344960.96155678353</v>
      </c>
      <c r="F809" s="26"/>
      <c r="G809" s="24">
        <f>IF((E809*(Utgifter!$E$4+Utgifter!$E$5)/12)&gt;$S$4,(E809*(Utgifter!$E$4+Utgifter!$E$5)/12),IF(E809&gt; 0,$S$4,0))</f>
        <v>1149.8698718559451</v>
      </c>
      <c r="I809" s="27">
        <f>IF((I808*(1+Utgifter!$E$5/12)-K808)&gt;0,I808*(1+Utgifter!$E$5/12)-K808,0)</f>
        <v>256551.50286085228</v>
      </c>
      <c r="J809" s="26"/>
      <c r="K809" s="24">
        <f>IF((I809*(Utgifter!$E$4+Utgifter!$E$5)/12)&gt;$S$4,(I809*(Utgifter!$E$4+Utgifter!$E$5)/12),IF(I809&gt; 0,$S$4,0))</f>
        <v>1000</v>
      </c>
    </row>
    <row r="810" spans="1:11" x14ac:dyDescent="0.35">
      <c r="A810" s="47"/>
      <c r="D810" s="28">
        <f t="shared" si="12"/>
        <v>806</v>
      </c>
      <c r="E810" s="27">
        <f>IF((E809*(1+Utgifter!$E$5/12)-G809)&gt;0,E809*(1+Utgifter!$E$5/12)-G809,0)</f>
        <v>344386.02662085555</v>
      </c>
      <c r="F810" s="26"/>
      <c r="G810" s="24">
        <f>IF((E810*(Utgifter!$E$4+Utgifter!$E$5)/12)&gt;$S$4,(E810*(Utgifter!$E$4+Utgifter!$E$5)/12),IF(E810&gt; 0,$S$4,0))</f>
        <v>1147.9534220695184</v>
      </c>
      <c r="I810" s="27">
        <f>IF((I809*(1+Utgifter!$E$5/12)-K809)&gt;0,I809*(1+Utgifter!$E$5/12)-K809,0)</f>
        <v>255979.08869895371</v>
      </c>
      <c r="J810" s="26"/>
      <c r="K810" s="24">
        <f>IF((I810*(Utgifter!$E$4+Utgifter!$E$5)/12)&gt;$S$4,(I810*(Utgifter!$E$4+Utgifter!$E$5)/12),IF(I810&gt; 0,$S$4,0))</f>
        <v>1000</v>
      </c>
    </row>
    <row r="811" spans="1:11" x14ac:dyDescent="0.35">
      <c r="A811" s="47"/>
      <c r="D811" s="28">
        <f t="shared" si="12"/>
        <v>807</v>
      </c>
      <c r="E811" s="27">
        <f>IF((E810*(1+Utgifter!$E$5/12)-G810)&gt;0,E810*(1+Utgifter!$E$5/12)-G810,0)</f>
        <v>343812.04990982084</v>
      </c>
      <c r="F811" s="26"/>
      <c r="G811" s="24">
        <f>IF((E811*(Utgifter!$E$4+Utgifter!$E$5)/12)&gt;$S$4,(E811*(Utgifter!$E$4+Utgifter!$E$5)/12),IF(E811&gt; 0,$S$4,0))</f>
        <v>1146.0401663660693</v>
      </c>
      <c r="I811" s="27">
        <f>IF((I810*(1+Utgifter!$E$5/12)-K810)&gt;0,I810*(1+Utgifter!$E$5/12)-K810,0)</f>
        <v>255405.72051345199</v>
      </c>
      <c r="J811" s="26"/>
      <c r="K811" s="24">
        <f>IF((I811*(Utgifter!$E$4+Utgifter!$E$5)/12)&gt;$S$4,(I811*(Utgifter!$E$4+Utgifter!$E$5)/12),IF(I811&gt; 0,$S$4,0))</f>
        <v>1000</v>
      </c>
    </row>
    <row r="812" spans="1:11" x14ac:dyDescent="0.35">
      <c r="A812" s="47"/>
      <c r="D812" s="28">
        <f t="shared" si="12"/>
        <v>808</v>
      </c>
      <c r="E812" s="27">
        <f>IF((E811*(1+Utgifter!$E$5/12)-G811)&gt;0,E811*(1+Utgifter!$E$5/12)-G811,0)</f>
        <v>343239.02982663782</v>
      </c>
      <c r="F812" s="26"/>
      <c r="G812" s="24">
        <f>IF((E812*(Utgifter!$E$4+Utgifter!$E$5)/12)&gt;$S$4,(E812*(Utgifter!$E$4+Utgifter!$E$5)/12),IF(E812&gt; 0,$S$4,0))</f>
        <v>1144.1300994221262</v>
      </c>
      <c r="I812" s="27">
        <f>IF((I811*(1+Utgifter!$E$5/12)-K811)&gt;0,I811*(1+Utgifter!$E$5/12)-K811,0)</f>
        <v>254831.39671430775</v>
      </c>
      <c r="J812" s="26"/>
      <c r="K812" s="24">
        <f>IF((I812*(Utgifter!$E$4+Utgifter!$E$5)/12)&gt;$S$4,(I812*(Utgifter!$E$4+Utgifter!$E$5)/12),IF(I812&gt; 0,$S$4,0))</f>
        <v>1000</v>
      </c>
    </row>
    <row r="813" spans="1:11" x14ac:dyDescent="0.35">
      <c r="A813" s="47"/>
      <c r="D813" s="28">
        <f t="shared" si="12"/>
        <v>809</v>
      </c>
      <c r="E813" s="27">
        <f>IF((E812*(1+Utgifter!$E$5/12)-G812)&gt;0,E812*(1+Utgifter!$E$5/12)-G812,0)</f>
        <v>342666.96477692679</v>
      </c>
      <c r="F813" s="26"/>
      <c r="G813" s="24">
        <f>IF((E813*(Utgifter!$E$4+Utgifter!$E$5)/12)&gt;$S$4,(E813*(Utgifter!$E$4+Utgifter!$E$5)/12),IF(E813&gt; 0,$S$4,0))</f>
        <v>1142.2232159230894</v>
      </c>
      <c r="I813" s="27">
        <f>IF((I812*(1+Utgifter!$E$5/12)-K812)&gt;0,I812*(1+Utgifter!$E$5/12)-K812,0)</f>
        <v>254256.11570883161</v>
      </c>
      <c r="J813" s="26"/>
      <c r="K813" s="24">
        <f>IF((I813*(Utgifter!$E$4+Utgifter!$E$5)/12)&gt;$S$4,(I813*(Utgifter!$E$4+Utgifter!$E$5)/12),IF(I813&gt; 0,$S$4,0))</f>
        <v>1000</v>
      </c>
    </row>
    <row r="814" spans="1:11" x14ac:dyDescent="0.35">
      <c r="A814" s="47"/>
      <c r="D814" s="28">
        <f t="shared" si="12"/>
        <v>810</v>
      </c>
      <c r="E814" s="27">
        <f>IF((E813*(1+Utgifter!$E$5/12)-G813)&gt;0,E813*(1+Utgifter!$E$5/12)-G813,0)</f>
        <v>342095.85316896526</v>
      </c>
      <c r="F814" s="26"/>
      <c r="G814" s="24">
        <f>IF((E814*(Utgifter!$E$4+Utgifter!$E$5)/12)&gt;$S$4,(E814*(Utgifter!$E$4+Utgifter!$E$5)/12),IF(E814&gt; 0,$S$4,0))</f>
        <v>1140.3195105632176</v>
      </c>
      <c r="I814" s="27">
        <f>IF((I813*(1+Utgifter!$E$5/12)-K813)&gt;0,I813*(1+Utgifter!$E$5/12)-K813,0)</f>
        <v>253679.87590167968</v>
      </c>
      <c r="J814" s="26"/>
      <c r="K814" s="24">
        <f>IF((I814*(Utgifter!$E$4+Utgifter!$E$5)/12)&gt;$S$4,(I814*(Utgifter!$E$4+Utgifter!$E$5)/12),IF(I814&gt; 0,$S$4,0))</f>
        <v>1000</v>
      </c>
    </row>
    <row r="815" spans="1:11" x14ac:dyDescent="0.35">
      <c r="A815" s="47"/>
      <c r="D815" s="28">
        <f t="shared" si="12"/>
        <v>811</v>
      </c>
      <c r="E815" s="27">
        <f>IF((E814*(1+Utgifter!$E$5/12)-G814)&gt;0,E814*(1+Utgifter!$E$5/12)-G814,0)</f>
        <v>341525.69341368368</v>
      </c>
      <c r="F815" s="26"/>
      <c r="G815" s="24">
        <f>IF((E815*(Utgifter!$E$4+Utgifter!$E$5)/12)&gt;$S$4,(E815*(Utgifter!$E$4+Utgifter!$E$5)/12),IF(E815&gt; 0,$S$4,0))</f>
        <v>1138.4189780456122</v>
      </c>
      <c r="I815" s="27">
        <f>IF((I814*(1+Utgifter!$E$5/12)-K814)&gt;0,I814*(1+Utgifter!$E$5/12)-K814,0)</f>
        <v>253102.67569484917</v>
      </c>
      <c r="J815" s="26"/>
      <c r="K815" s="24">
        <f>IF((I815*(Utgifter!$E$4+Utgifter!$E$5)/12)&gt;$S$4,(I815*(Utgifter!$E$4+Utgifter!$E$5)/12),IF(I815&gt; 0,$S$4,0))</f>
        <v>1000</v>
      </c>
    </row>
    <row r="816" spans="1:11" x14ac:dyDescent="0.35">
      <c r="A816" s="47"/>
      <c r="D816" s="28">
        <f t="shared" si="12"/>
        <v>812</v>
      </c>
      <c r="E816" s="27">
        <f>IF((E815*(1+Utgifter!$E$5/12)-G815)&gt;0,E815*(1+Utgifter!$E$5/12)-G815,0)</f>
        <v>340956.48392466089</v>
      </c>
      <c r="F816" s="26"/>
      <c r="G816" s="24">
        <f>IF((E816*(Utgifter!$E$4+Utgifter!$E$5)/12)&gt;$S$4,(E816*(Utgifter!$E$4+Utgifter!$E$5)/12),IF(E816&gt; 0,$S$4,0))</f>
        <v>1136.521613082203</v>
      </c>
      <c r="I816" s="27">
        <f>IF((I815*(1+Utgifter!$E$5/12)-K815)&gt;0,I815*(1+Utgifter!$E$5/12)-K815,0)</f>
        <v>252524.51348767392</v>
      </c>
      <c r="J816" s="26"/>
      <c r="K816" s="24">
        <f>IF((I816*(Utgifter!$E$4+Utgifter!$E$5)/12)&gt;$S$4,(I816*(Utgifter!$E$4+Utgifter!$E$5)/12),IF(I816&gt; 0,$S$4,0))</f>
        <v>1000</v>
      </c>
    </row>
    <row r="817" spans="1:11" x14ac:dyDescent="0.35">
      <c r="A817" s="47"/>
      <c r="D817" s="28">
        <f t="shared" si="12"/>
        <v>813</v>
      </c>
      <c r="E817" s="27">
        <f>IF((E816*(1+Utgifter!$E$5/12)-G816)&gt;0,E816*(1+Utgifter!$E$5/12)-G816,0)</f>
        <v>340388.22311811981</v>
      </c>
      <c r="F817" s="26"/>
      <c r="G817" s="24">
        <f>IF((E817*(Utgifter!$E$4+Utgifter!$E$5)/12)&gt;$S$4,(E817*(Utgifter!$E$4+Utgifter!$E$5)/12),IF(E817&gt; 0,$S$4,0))</f>
        <v>1134.6274103937328</v>
      </c>
      <c r="I817" s="27">
        <f>IF((I816*(1+Utgifter!$E$5/12)-K816)&gt;0,I816*(1+Utgifter!$E$5/12)-K816,0)</f>
        <v>251945.38767682004</v>
      </c>
      <c r="J817" s="26"/>
      <c r="K817" s="24">
        <f>IF((I817*(Utgifter!$E$4+Utgifter!$E$5)/12)&gt;$S$4,(I817*(Utgifter!$E$4+Utgifter!$E$5)/12),IF(I817&gt; 0,$S$4,0))</f>
        <v>1000</v>
      </c>
    </row>
    <row r="818" spans="1:11" x14ac:dyDescent="0.35">
      <c r="A818" s="47"/>
      <c r="D818" s="28">
        <f t="shared" si="12"/>
        <v>814</v>
      </c>
      <c r="E818" s="27">
        <f>IF((E817*(1+Utgifter!$E$5/12)-G817)&gt;0,E817*(1+Utgifter!$E$5/12)-G817,0)</f>
        <v>339820.90941292298</v>
      </c>
      <c r="F818" s="26"/>
      <c r="G818" s="24">
        <f>IF((E818*(Utgifter!$E$4+Utgifter!$E$5)/12)&gt;$S$4,(E818*(Utgifter!$E$4+Utgifter!$E$5)/12),IF(E818&gt; 0,$S$4,0))</f>
        <v>1132.7363647097434</v>
      </c>
      <c r="I818" s="27">
        <f>IF((I817*(1+Utgifter!$E$5/12)-K817)&gt;0,I817*(1+Utgifter!$E$5/12)-K817,0)</f>
        <v>251365.29665628143</v>
      </c>
      <c r="J818" s="26"/>
      <c r="K818" s="24">
        <f>IF((I818*(Utgifter!$E$4+Utgifter!$E$5)/12)&gt;$S$4,(I818*(Utgifter!$E$4+Utgifter!$E$5)/12),IF(I818&gt; 0,$S$4,0))</f>
        <v>1000</v>
      </c>
    </row>
    <row r="819" spans="1:11" x14ac:dyDescent="0.35">
      <c r="A819" s="47"/>
      <c r="D819" s="28">
        <f t="shared" si="12"/>
        <v>815</v>
      </c>
      <c r="E819" s="27">
        <f>IF((E818*(1+Utgifter!$E$5/12)-G818)&gt;0,E818*(1+Utgifter!$E$5/12)-G818,0)</f>
        <v>339254.54123056814</v>
      </c>
      <c r="F819" s="26"/>
      <c r="G819" s="24">
        <f>IF((E819*(Utgifter!$E$4+Utgifter!$E$5)/12)&gt;$S$4,(E819*(Utgifter!$E$4+Utgifter!$E$5)/12),IF(E819&gt; 0,$S$4,0))</f>
        <v>1130.8484707685604</v>
      </c>
      <c r="I819" s="27">
        <f>IF((I818*(1+Utgifter!$E$5/12)-K818)&gt;0,I818*(1+Utgifter!$E$5/12)-K818,0)</f>
        <v>250784.23881737524</v>
      </c>
      <c r="J819" s="26"/>
      <c r="K819" s="24">
        <f>IF((I819*(Utgifter!$E$4+Utgifter!$E$5)/12)&gt;$S$4,(I819*(Utgifter!$E$4+Utgifter!$E$5)/12),IF(I819&gt; 0,$S$4,0))</f>
        <v>1000</v>
      </c>
    </row>
    <row r="820" spans="1:11" x14ac:dyDescent="0.35">
      <c r="A820" s="47"/>
      <c r="D820" s="28">
        <f t="shared" si="12"/>
        <v>816</v>
      </c>
      <c r="E820" s="27">
        <f>IF((E819*(1+Utgifter!$E$5/12)-G819)&gt;0,E819*(1+Utgifter!$E$5/12)-G819,0)</f>
        <v>338689.11699518387</v>
      </c>
      <c r="F820" s="26"/>
      <c r="G820" s="24">
        <f>IF((E820*(Utgifter!$E$4+Utgifter!$E$5)/12)&gt;$S$4,(E820*(Utgifter!$E$4+Utgifter!$E$5)/12),IF(E820&gt; 0,$S$4,0))</f>
        <v>1128.9637233172796</v>
      </c>
      <c r="I820" s="27">
        <f>IF((I819*(1+Utgifter!$E$5/12)-K819)&gt;0,I819*(1+Utgifter!$E$5/12)-K819,0)</f>
        <v>250202.21254873753</v>
      </c>
      <c r="J820" s="26"/>
      <c r="K820" s="24">
        <f>IF((I820*(Utgifter!$E$4+Utgifter!$E$5)/12)&gt;$S$4,(I820*(Utgifter!$E$4+Utgifter!$E$5)/12),IF(I820&gt; 0,$S$4,0))</f>
        <v>1000</v>
      </c>
    </row>
    <row r="821" spans="1:11" x14ac:dyDescent="0.35">
      <c r="A821" s="47">
        <v>2086</v>
      </c>
      <c r="D821" s="28">
        <f t="shared" si="12"/>
        <v>817</v>
      </c>
      <c r="E821" s="27">
        <f>IF((E820*(1+Utgifter!$E$5/12)-G820)&gt;0,E820*(1+Utgifter!$E$5/12)-G820,0)</f>
        <v>338124.63513352524</v>
      </c>
      <c r="F821" s="26"/>
      <c r="G821" s="24">
        <f>IF((E821*(Utgifter!$E$4+Utgifter!$E$5)/12)&gt;$S$4,(E821*(Utgifter!$E$4+Utgifter!$E$5)/12),IF(E821&gt; 0,$S$4,0))</f>
        <v>1127.0821171117507</v>
      </c>
      <c r="I821" s="27">
        <f>IF((I820*(1+Utgifter!$E$5/12)-K820)&gt;0,I820*(1+Utgifter!$E$5/12)-K820,0)</f>
        <v>249619.21623631878</v>
      </c>
      <c r="J821" s="26"/>
      <c r="K821" s="24">
        <f>IF((I821*(Utgifter!$E$4+Utgifter!$E$5)/12)&gt;$S$4,(I821*(Utgifter!$E$4+Utgifter!$E$5)/12),IF(I821&gt; 0,$S$4,0))</f>
        <v>1000</v>
      </c>
    </row>
    <row r="822" spans="1:11" x14ac:dyDescent="0.35">
      <c r="A822" s="47"/>
      <c r="D822" s="28">
        <f t="shared" si="12"/>
        <v>818</v>
      </c>
      <c r="E822" s="27">
        <f>IF((E821*(1+Utgifter!$E$5/12)-G821)&gt;0,E821*(1+Utgifter!$E$5/12)-G821,0)</f>
        <v>337561.09407496935</v>
      </c>
      <c r="F822" s="26"/>
      <c r="G822" s="24">
        <f>IF((E822*(Utgifter!$E$4+Utgifter!$E$5)/12)&gt;$S$4,(E822*(Utgifter!$E$4+Utgifter!$E$5)/12),IF(E822&gt; 0,$S$4,0))</f>
        <v>1125.2036469165646</v>
      </c>
      <c r="I822" s="27">
        <f>IF((I821*(1+Utgifter!$E$5/12)-K821)&gt;0,I821*(1+Utgifter!$E$5/12)-K821,0)</f>
        <v>249035.24826337933</v>
      </c>
      <c r="J822" s="26"/>
      <c r="K822" s="24">
        <f>IF((I822*(Utgifter!$E$4+Utgifter!$E$5)/12)&gt;$S$4,(I822*(Utgifter!$E$4+Utgifter!$E$5)/12),IF(I822&gt; 0,$S$4,0))</f>
        <v>1000</v>
      </c>
    </row>
    <row r="823" spans="1:11" x14ac:dyDescent="0.35">
      <c r="A823" s="47"/>
      <c r="D823" s="28">
        <f t="shared" si="12"/>
        <v>819</v>
      </c>
      <c r="E823" s="27">
        <f>IF((E822*(1+Utgifter!$E$5/12)-G822)&gt;0,E822*(1+Utgifter!$E$5/12)-G822,0)</f>
        <v>336998.49225151108</v>
      </c>
      <c r="F823" s="26"/>
      <c r="G823" s="24">
        <f>IF((E823*(Utgifter!$E$4+Utgifter!$E$5)/12)&gt;$S$4,(E823*(Utgifter!$E$4+Utgifter!$E$5)/12),IF(E823&gt; 0,$S$4,0))</f>
        <v>1123.3283075050369</v>
      </c>
      <c r="I823" s="27">
        <f>IF((I822*(1+Utgifter!$E$5/12)-K822)&gt;0,I822*(1+Utgifter!$E$5/12)-K822,0)</f>
        <v>248450.30701048498</v>
      </c>
      <c r="J823" s="26"/>
      <c r="K823" s="24">
        <f>IF((I823*(Utgifter!$E$4+Utgifter!$E$5)/12)&gt;$S$4,(I823*(Utgifter!$E$4+Utgifter!$E$5)/12),IF(I823&gt; 0,$S$4,0))</f>
        <v>1000</v>
      </c>
    </row>
    <row r="824" spans="1:11" x14ac:dyDescent="0.35">
      <c r="A824" s="47"/>
      <c r="D824" s="28">
        <f t="shared" si="12"/>
        <v>820</v>
      </c>
      <c r="E824" s="27">
        <f>IF((E823*(1+Utgifter!$E$5/12)-G823)&gt;0,E823*(1+Utgifter!$E$5/12)-G823,0)</f>
        <v>336436.82809775858</v>
      </c>
      <c r="F824" s="26"/>
      <c r="G824" s="24">
        <f>IF((E824*(Utgifter!$E$4+Utgifter!$E$5)/12)&gt;$S$4,(E824*(Utgifter!$E$4+Utgifter!$E$5)/12),IF(E824&gt; 0,$S$4,0))</f>
        <v>1121.4560936591954</v>
      </c>
      <c r="I824" s="27">
        <f>IF((I823*(1+Utgifter!$E$5/12)-K823)&gt;0,I823*(1+Utgifter!$E$5/12)-K823,0)</f>
        <v>247864.39085550245</v>
      </c>
      <c r="J824" s="26"/>
      <c r="K824" s="24">
        <f>IF((I824*(Utgifter!$E$4+Utgifter!$E$5)/12)&gt;$S$4,(I824*(Utgifter!$E$4+Utgifter!$E$5)/12),IF(I824&gt; 0,$S$4,0))</f>
        <v>1000</v>
      </c>
    </row>
    <row r="825" spans="1:11" x14ac:dyDescent="0.35">
      <c r="A825" s="47"/>
      <c r="D825" s="28">
        <f t="shared" si="12"/>
        <v>821</v>
      </c>
      <c r="E825" s="27">
        <f>IF((E824*(1+Utgifter!$E$5/12)-G824)&gt;0,E824*(1+Utgifter!$E$5/12)-G824,0)</f>
        <v>335876.100050929</v>
      </c>
      <c r="F825" s="26"/>
      <c r="G825" s="24">
        <f>IF((E825*(Utgifter!$E$4+Utgifter!$E$5)/12)&gt;$S$4,(E825*(Utgifter!$E$4+Utgifter!$E$5)/12),IF(E825&gt; 0,$S$4,0))</f>
        <v>1119.5870001697633</v>
      </c>
      <c r="I825" s="27">
        <f>IF((I824*(1+Utgifter!$E$5/12)-K824)&gt;0,I824*(1+Utgifter!$E$5/12)-K824,0)</f>
        <v>247277.49817359497</v>
      </c>
      <c r="J825" s="26"/>
      <c r="K825" s="24">
        <f>IF((I825*(Utgifter!$E$4+Utgifter!$E$5)/12)&gt;$S$4,(I825*(Utgifter!$E$4+Utgifter!$E$5)/12),IF(I825&gt; 0,$S$4,0))</f>
        <v>1000</v>
      </c>
    </row>
    <row r="826" spans="1:11" x14ac:dyDescent="0.35">
      <c r="A826" s="47"/>
      <c r="D826" s="28">
        <f t="shared" si="12"/>
        <v>822</v>
      </c>
      <c r="E826" s="27">
        <f>IF((E825*(1+Utgifter!$E$5/12)-G825)&gt;0,E825*(1+Utgifter!$E$5/12)-G825,0)</f>
        <v>335316.30655084411</v>
      </c>
      <c r="F826" s="26"/>
      <c r="G826" s="24">
        <f>IF((E826*(Utgifter!$E$4+Utgifter!$E$5)/12)&gt;$S$4,(E826*(Utgifter!$E$4+Utgifter!$E$5)/12),IF(E826&gt; 0,$S$4,0))</f>
        <v>1117.721021836147</v>
      </c>
      <c r="I826" s="27">
        <f>IF((I825*(1+Utgifter!$E$5/12)-K825)&gt;0,I825*(1+Utgifter!$E$5/12)-K825,0)</f>
        <v>246689.62733721765</v>
      </c>
      <c r="J826" s="26"/>
      <c r="K826" s="24">
        <f>IF((I826*(Utgifter!$E$4+Utgifter!$E$5)/12)&gt;$S$4,(I826*(Utgifter!$E$4+Utgifter!$E$5)/12),IF(I826&gt; 0,$S$4,0))</f>
        <v>1000</v>
      </c>
    </row>
    <row r="827" spans="1:11" x14ac:dyDescent="0.35">
      <c r="A827" s="47"/>
      <c r="D827" s="28">
        <f t="shared" si="12"/>
        <v>823</v>
      </c>
      <c r="E827" s="27">
        <f>IF((E826*(1+Utgifter!$E$5/12)-G826)&gt;0,E826*(1+Utgifter!$E$5/12)-G826,0)</f>
        <v>334757.44603992603</v>
      </c>
      <c r="F827" s="26"/>
      <c r="G827" s="24">
        <f>IF((E827*(Utgifter!$E$4+Utgifter!$E$5)/12)&gt;$S$4,(E827*(Utgifter!$E$4+Utgifter!$E$5)/12),IF(E827&gt; 0,$S$4,0))</f>
        <v>1115.8581534664202</v>
      </c>
      <c r="I827" s="27">
        <f>IF((I826*(1+Utgifter!$E$5/12)-K826)&gt;0,I826*(1+Utgifter!$E$5/12)-K826,0)</f>
        <v>246100.77671611303</v>
      </c>
      <c r="J827" s="26"/>
      <c r="K827" s="24">
        <f>IF((I827*(Utgifter!$E$4+Utgifter!$E$5)/12)&gt;$S$4,(I827*(Utgifter!$E$4+Utgifter!$E$5)/12),IF(I827&gt; 0,$S$4,0))</f>
        <v>1000</v>
      </c>
    </row>
    <row r="828" spans="1:11" x14ac:dyDescent="0.35">
      <c r="A828" s="47"/>
      <c r="D828" s="28">
        <f t="shared" si="12"/>
        <v>824</v>
      </c>
      <c r="E828" s="27">
        <f>IF((E827*(1+Utgifter!$E$5/12)-G827)&gt;0,E827*(1+Utgifter!$E$5/12)-G827,0)</f>
        <v>334199.51696319284</v>
      </c>
      <c r="F828" s="26"/>
      <c r="G828" s="24">
        <f>IF((E828*(Utgifter!$E$4+Utgifter!$E$5)/12)&gt;$S$4,(E828*(Utgifter!$E$4+Utgifter!$E$5)/12),IF(E828&gt; 0,$S$4,0))</f>
        <v>1113.9983898773096</v>
      </c>
      <c r="I828" s="27">
        <f>IF((I827*(1+Utgifter!$E$5/12)-K827)&gt;0,I827*(1+Utgifter!$E$5/12)-K827,0)</f>
        <v>245510.94467730657</v>
      </c>
      <c r="J828" s="26"/>
      <c r="K828" s="24">
        <f>IF((I828*(Utgifter!$E$4+Utgifter!$E$5)/12)&gt;$S$4,(I828*(Utgifter!$E$4+Utgifter!$E$5)/12),IF(I828&gt; 0,$S$4,0))</f>
        <v>1000</v>
      </c>
    </row>
    <row r="829" spans="1:11" x14ac:dyDescent="0.35">
      <c r="A829" s="47"/>
      <c r="D829" s="28">
        <f t="shared" si="12"/>
        <v>825</v>
      </c>
      <c r="E829" s="27">
        <f>IF((E828*(1+Utgifter!$E$5/12)-G828)&gt;0,E828*(1+Utgifter!$E$5/12)-G828,0)</f>
        <v>333642.51776825421</v>
      </c>
      <c r="F829" s="26"/>
      <c r="G829" s="24">
        <f>IF((E829*(Utgifter!$E$4+Utgifter!$E$5)/12)&gt;$S$4,(E829*(Utgifter!$E$4+Utgifter!$E$5)/12),IF(E829&gt; 0,$S$4,0))</f>
        <v>1112.1417258941808</v>
      </c>
      <c r="I829" s="27">
        <f>IF((I828*(1+Utgifter!$E$5/12)-K828)&gt;0,I828*(1+Utgifter!$E$5/12)-K828,0)</f>
        <v>244920.12958510208</v>
      </c>
      <c r="J829" s="26"/>
      <c r="K829" s="24">
        <f>IF((I829*(Utgifter!$E$4+Utgifter!$E$5)/12)&gt;$S$4,(I829*(Utgifter!$E$4+Utgifter!$E$5)/12),IF(I829&gt; 0,$S$4,0))</f>
        <v>1000</v>
      </c>
    </row>
    <row r="830" spans="1:11" x14ac:dyDescent="0.35">
      <c r="A830" s="47"/>
      <c r="D830" s="28">
        <f t="shared" si="12"/>
        <v>826</v>
      </c>
      <c r="E830" s="27">
        <f>IF((E829*(1+Utgifter!$E$5/12)-G829)&gt;0,E829*(1+Utgifter!$E$5/12)-G829,0)</f>
        <v>333086.44690530712</v>
      </c>
      <c r="F830" s="26"/>
      <c r="G830" s="24">
        <f>IF((E830*(Utgifter!$E$4+Utgifter!$E$5)/12)&gt;$S$4,(E830*(Utgifter!$E$4+Utgifter!$E$5)/12),IF(E830&gt; 0,$S$4,0))</f>
        <v>1110.2881563510239</v>
      </c>
      <c r="I830" s="27">
        <f>IF((I829*(1+Utgifter!$E$5/12)-K829)&gt;0,I829*(1+Utgifter!$E$5/12)-K829,0)</f>
        <v>244328.32980107726</v>
      </c>
      <c r="J830" s="26"/>
      <c r="K830" s="24">
        <f>IF((I830*(Utgifter!$E$4+Utgifter!$E$5)/12)&gt;$S$4,(I830*(Utgifter!$E$4+Utgifter!$E$5)/12),IF(I830&gt; 0,$S$4,0))</f>
        <v>1000</v>
      </c>
    </row>
    <row r="831" spans="1:11" x14ac:dyDescent="0.35">
      <c r="A831" s="47"/>
      <c r="D831" s="28">
        <f t="shared" si="12"/>
        <v>827</v>
      </c>
      <c r="E831" s="27">
        <f>IF((E830*(1+Utgifter!$E$5/12)-G830)&gt;0,E830*(1+Utgifter!$E$5/12)-G830,0)</f>
        <v>332531.30282713164</v>
      </c>
      <c r="F831" s="26"/>
      <c r="G831" s="24">
        <f>IF((E831*(Utgifter!$E$4+Utgifter!$E$5)/12)&gt;$S$4,(E831*(Utgifter!$E$4+Utgifter!$E$5)/12),IF(E831&gt; 0,$S$4,0))</f>
        <v>1108.4376760904388</v>
      </c>
      <c r="I831" s="27">
        <f>IF((I830*(1+Utgifter!$E$5/12)-K830)&gt;0,I830*(1+Utgifter!$E$5/12)-K830,0)</f>
        <v>243735.54368407905</v>
      </c>
      <c r="J831" s="26"/>
      <c r="K831" s="24">
        <f>IF((I831*(Utgifter!$E$4+Utgifter!$E$5)/12)&gt;$S$4,(I831*(Utgifter!$E$4+Utgifter!$E$5)/12),IF(I831&gt; 0,$S$4,0))</f>
        <v>1000</v>
      </c>
    </row>
    <row r="832" spans="1:11" x14ac:dyDescent="0.35">
      <c r="A832" s="47"/>
      <c r="D832" s="28">
        <f t="shared" si="12"/>
        <v>828</v>
      </c>
      <c r="E832" s="27">
        <f>IF((E831*(1+Utgifter!$E$5/12)-G831)&gt;0,E831*(1+Utgifter!$E$5/12)-G831,0)</f>
        <v>331977.08398908644</v>
      </c>
      <c r="F832" s="26"/>
      <c r="G832" s="24">
        <f>IF((E832*(Utgifter!$E$4+Utgifter!$E$5)/12)&gt;$S$4,(E832*(Utgifter!$E$4+Utgifter!$E$5)/12),IF(E832&gt; 0,$S$4,0))</f>
        <v>1106.5902799636215</v>
      </c>
      <c r="I832" s="27">
        <f>IF((I831*(1+Utgifter!$E$5/12)-K831)&gt;0,I831*(1+Utgifter!$E$5/12)-K831,0)</f>
        <v>243141.76959021919</v>
      </c>
      <c r="J832" s="26"/>
      <c r="K832" s="24">
        <f>IF((I832*(Utgifter!$E$4+Utgifter!$E$5)/12)&gt;$S$4,(I832*(Utgifter!$E$4+Utgifter!$E$5)/12),IF(I832&gt; 0,$S$4,0))</f>
        <v>1000</v>
      </c>
    </row>
    <row r="833" spans="1:11" x14ac:dyDescent="0.35">
      <c r="A833" s="47">
        <v>2087</v>
      </c>
      <c r="D833" s="28">
        <f t="shared" si="12"/>
        <v>829</v>
      </c>
      <c r="E833" s="27">
        <f>IF((E832*(1+Utgifter!$E$5/12)-G832)&gt;0,E832*(1+Utgifter!$E$5/12)-G832,0)</f>
        <v>331423.78884910466</v>
      </c>
      <c r="F833" s="26"/>
      <c r="G833" s="24">
        <f>IF((E833*(Utgifter!$E$4+Utgifter!$E$5)/12)&gt;$S$4,(E833*(Utgifter!$E$4+Utgifter!$E$5)/12),IF(E833&gt; 0,$S$4,0))</f>
        <v>1104.7459628303488</v>
      </c>
      <c r="I833" s="27">
        <f>IF((I832*(1+Utgifter!$E$5/12)-K832)&gt;0,I832*(1+Utgifter!$E$5/12)-K832,0)</f>
        <v>242547.00587286957</v>
      </c>
      <c r="J833" s="26"/>
      <c r="K833" s="24">
        <f>IF((I833*(Utgifter!$E$4+Utgifter!$E$5)/12)&gt;$S$4,(I833*(Utgifter!$E$4+Utgifter!$E$5)/12),IF(I833&gt; 0,$S$4,0))</f>
        <v>1000</v>
      </c>
    </row>
    <row r="834" spans="1:11" x14ac:dyDescent="0.35">
      <c r="A834" s="47"/>
      <c r="D834" s="28">
        <f t="shared" si="12"/>
        <v>830</v>
      </c>
      <c r="E834" s="27">
        <f>IF((E833*(1+Utgifter!$E$5/12)-G833)&gt;0,E833*(1+Utgifter!$E$5/12)-G833,0)</f>
        <v>330871.41586768947</v>
      </c>
      <c r="F834" s="26"/>
      <c r="G834" s="24">
        <f>IF((E834*(Utgifter!$E$4+Utgifter!$E$5)/12)&gt;$S$4,(E834*(Utgifter!$E$4+Utgifter!$E$5)/12),IF(E834&gt; 0,$S$4,0))</f>
        <v>1102.9047195589649</v>
      </c>
      <c r="I834" s="27">
        <f>IF((I833*(1+Utgifter!$E$5/12)-K833)&gt;0,I833*(1+Utgifter!$E$5/12)-K833,0)</f>
        <v>241951.25088265771</v>
      </c>
      <c r="J834" s="26"/>
      <c r="K834" s="24">
        <f>IF((I834*(Utgifter!$E$4+Utgifter!$E$5)/12)&gt;$S$4,(I834*(Utgifter!$E$4+Utgifter!$E$5)/12),IF(I834&gt; 0,$S$4,0))</f>
        <v>1000</v>
      </c>
    </row>
    <row r="835" spans="1:11" x14ac:dyDescent="0.35">
      <c r="A835" s="47"/>
      <c r="D835" s="28">
        <f t="shared" si="12"/>
        <v>831</v>
      </c>
      <c r="E835" s="27">
        <f>IF((E834*(1+Utgifter!$E$5/12)-G834)&gt;0,E834*(1+Utgifter!$E$5/12)-G834,0)</f>
        <v>330319.96350791003</v>
      </c>
      <c r="F835" s="26"/>
      <c r="G835" s="24">
        <f>IF((E835*(Utgifter!$E$4+Utgifter!$E$5)/12)&gt;$S$4,(E835*(Utgifter!$E$4+Utgifter!$E$5)/12),IF(E835&gt; 0,$S$4,0))</f>
        <v>1101.0665450263668</v>
      </c>
      <c r="I835" s="27">
        <f>IF((I834*(1+Utgifter!$E$5/12)-K834)&gt;0,I834*(1+Utgifter!$E$5/12)-K834,0)</f>
        <v>241354.50296746215</v>
      </c>
      <c r="J835" s="26"/>
      <c r="K835" s="24">
        <f>IF((I835*(Utgifter!$E$4+Utgifter!$E$5)/12)&gt;$S$4,(I835*(Utgifter!$E$4+Utgifter!$E$5)/12),IF(I835&gt; 0,$S$4,0))</f>
        <v>1000</v>
      </c>
    </row>
    <row r="836" spans="1:11" x14ac:dyDescent="0.35">
      <c r="A836" s="47"/>
      <c r="D836" s="28">
        <f t="shared" si="12"/>
        <v>832</v>
      </c>
      <c r="E836" s="27">
        <f>IF((E835*(1+Utgifter!$E$5/12)-G835)&gt;0,E835*(1+Utgifter!$E$5/12)-G835,0)</f>
        <v>329769.43023539684</v>
      </c>
      <c r="F836" s="26"/>
      <c r="G836" s="24">
        <f>IF((E836*(Utgifter!$E$4+Utgifter!$E$5)/12)&gt;$S$4,(E836*(Utgifter!$E$4+Utgifter!$E$5)/12),IF(E836&gt; 0,$S$4,0))</f>
        <v>1099.2314341179895</v>
      </c>
      <c r="I836" s="27">
        <f>IF((I835*(1+Utgifter!$E$5/12)-K835)&gt;0,I835*(1+Utgifter!$E$5/12)-K835,0)</f>
        <v>240756.76047240791</v>
      </c>
      <c r="J836" s="26"/>
      <c r="K836" s="24">
        <f>IF((I836*(Utgifter!$E$4+Utgifter!$E$5)/12)&gt;$S$4,(I836*(Utgifter!$E$4+Utgifter!$E$5)/12),IF(I836&gt; 0,$S$4,0))</f>
        <v>1000</v>
      </c>
    </row>
    <row r="837" spans="1:11" x14ac:dyDescent="0.35">
      <c r="A837" s="47"/>
      <c r="D837" s="28">
        <f t="shared" si="12"/>
        <v>833</v>
      </c>
      <c r="E837" s="27">
        <f>IF((E836*(1+Utgifter!$E$5/12)-G836)&gt;0,E836*(1+Utgifter!$E$5/12)-G836,0)</f>
        <v>329219.81451833784</v>
      </c>
      <c r="F837" s="26"/>
      <c r="G837" s="24">
        <f>IF((E837*(Utgifter!$E$4+Utgifter!$E$5)/12)&gt;$S$4,(E837*(Utgifter!$E$4+Utgifter!$E$5)/12),IF(E837&gt; 0,$S$4,0))</f>
        <v>1097.3993817277928</v>
      </c>
      <c r="I837" s="27">
        <f>IF((I836*(1+Utgifter!$E$5/12)-K836)&gt;0,I836*(1+Utgifter!$E$5/12)-K836,0)</f>
        <v>240158.02173986193</v>
      </c>
      <c r="J837" s="26"/>
      <c r="K837" s="24">
        <f>IF((I837*(Utgifter!$E$4+Utgifter!$E$5)/12)&gt;$S$4,(I837*(Utgifter!$E$4+Utgifter!$E$5)/12),IF(I837&gt; 0,$S$4,0))</f>
        <v>1000</v>
      </c>
    </row>
    <row r="838" spans="1:11" x14ac:dyDescent="0.35">
      <c r="A838" s="47"/>
      <c r="D838" s="28">
        <f t="shared" si="12"/>
        <v>834</v>
      </c>
      <c r="E838" s="27">
        <f>IF((E837*(1+Utgifter!$E$5/12)-G837)&gt;0,E837*(1+Utgifter!$E$5/12)-G837,0)</f>
        <v>328671.11482747394</v>
      </c>
      <c r="F838" s="26"/>
      <c r="G838" s="24">
        <f>IF((E838*(Utgifter!$E$4+Utgifter!$E$5)/12)&gt;$S$4,(E838*(Utgifter!$E$4+Utgifter!$E$5)/12),IF(E838&gt; 0,$S$4,0))</f>
        <v>1095.5703827582465</v>
      </c>
      <c r="I838" s="27">
        <f>IF((I837*(1+Utgifter!$E$5/12)-K837)&gt;0,I837*(1+Utgifter!$E$5/12)-K837,0)</f>
        <v>239558.28510942837</v>
      </c>
      <c r="J838" s="26"/>
      <c r="K838" s="24">
        <f>IF((I838*(Utgifter!$E$4+Utgifter!$E$5)/12)&gt;$S$4,(I838*(Utgifter!$E$4+Utgifter!$E$5)/12),IF(I838&gt; 0,$S$4,0))</f>
        <v>1000</v>
      </c>
    </row>
    <row r="839" spans="1:11" x14ac:dyDescent="0.35">
      <c r="A839" s="47"/>
      <c r="D839" s="28">
        <f t="shared" ref="D839:D902" si="13">IF(OR(E839&gt;0, I839&gt;0),D838+1,"")</f>
        <v>835</v>
      </c>
      <c r="E839" s="27">
        <f>IF((E838*(1+Utgifter!$E$5/12)-G838)&gt;0,E838*(1+Utgifter!$E$5/12)-G838,0)</f>
        <v>328123.32963609486</v>
      </c>
      <c r="F839" s="26"/>
      <c r="G839" s="24">
        <f>IF((E839*(Utgifter!$E$4+Utgifter!$E$5)/12)&gt;$S$4,(E839*(Utgifter!$E$4+Utgifter!$E$5)/12),IF(E839&gt; 0,$S$4,0))</f>
        <v>1093.7444321203163</v>
      </c>
      <c r="I839" s="27">
        <f>IF((I838*(1+Utgifter!$E$5/12)-K838)&gt;0,I838*(1+Utgifter!$E$5/12)-K838,0)</f>
        <v>238957.54891794408</v>
      </c>
      <c r="J839" s="26"/>
      <c r="K839" s="24">
        <f>IF((I839*(Utgifter!$E$4+Utgifter!$E$5)/12)&gt;$S$4,(I839*(Utgifter!$E$4+Utgifter!$E$5)/12),IF(I839&gt; 0,$S$4,0))</f>
        <v>1000</v>
      </c>
    </row>
    <row r="840" spans="1:11" x14ac:dyDescent="0.35">
      <c r="A840" s="47"/>
      <c r="D840" s="28">
        <f t="shared" si="13"/>
        <v>836</v>
      </c>
      <c r="E840" s="27">
        <f>IF((E839*(1+Utgifter!$E$5/12)-G839)&gt;0,E839*(1+Utgifter!$E$5/12)-G839,0)</f>
        <v>327576.45742003474</v>
      </c>
      <c r="F840" s="26"/>
      <c r="G840" s="24">
        <f>IF((E840*(Utgifter!$E$4+Utgifter!$E$5)/12)&gt;$S$4,(E840*(Utgifter!$E$4+Utgifter!$E$5)/12),IF(E840&gt; 0,$S$4,0))</f>
        <v>1091.9215247334491</v>
      </c>
      <c r="I840" s="27">
        <f>IF((I839*(1+Utgifter!$E$5/12)-K839)&gt;0,I839*(1+Utgifter!$E$5/12)-K839,0)</f>
        <v>238355.81149947399</v>
      </c>
      <c r="J840" s="26"/>
      <c r="K840" s="24">
        <f>IF((I840*(Utgifter!$E$4+Utgifter!$E$5)/12)&gt;$S$4,(I840*(Utgifter!$E$4+Utgifter!$E$5)/12),IF(I840&gt; 0,$S$4,0))</f>
        <v>1000</v>
      </c>
    </row>
    <row r="841" spans="1:11" x14ac:dyDescent="0.35">
      <c r="A841" s="47"/>
      <c r="D841" s="28">
        <f t="shared" si="13"/>
        <v>837</v>
      </c>
      <c r="E841" s="27">
        <f>IF((E840*(1+Utgifter!$E$5/12)-G840)&gt;0,E840*(1+Utgifter!$E$5/12)-G840,0)</f>
        <v>327030.49665766803</v>
      </c>
      <c r="F841" s="26"/>
      <c r="G841" s="24">
        <f>IF((E841*(Utgifter!$E$4+Utgifter!$E$5)/12)&gt;$S$4,(E841*(Utgifter!$E$4+Utgifter!$E$5)/12),IF(E841&gt; 0,$S$4,0))</f>
        <v>1090.1016555255601</v>
      </c>
      <c r="I841" s="27">
        <f>IF((I840*(1+Utgifter!$E$5/12)-K840)&gt;0,I840*(1+Utgifter!$E$5/12)-K840,0)</f>
        <v>237753.07118530644</v>
      </c>
      <c r="J841" s="26"/>
      <c r="K841" s="24">
        <f>IF((I841*(Utgifter!$E$4+Utgifter!$E$5)/12)&gt;$S$4,(I841*(Utgifter!$E$4+Utgifter!$E$5)/12),IF(I841&gt; 0,$S$4,0))</f>
        <v>1000</v>
      </c>
    </row>
    <row r="842" spans="1:11" x14ac:dyDescent="0.35">
      <c r="A842" s="47"/>
      <c r="D842" s="28">
        <f t="shared" si="13"/>
        <v>838</v>
      </c>
      <c r="E842" s="27">
        <f>IF((E841*(1+Utgifter!$E$5/12)-G841)&gt;0,E841*(1+Utgifter!$E$5/12)-G841,0)</f>
        <v>326485.44582990528</v>
      </c>
      <c r="F842" s="26"/>
      <c r="G842" s="24">
        <f>IF((E842*(Utgifter!$E$4+Utgifter!$E$5)/12)&gt;$S$4,(E842*(Utgifter!$E$4+Utgifter!$E$5)/12),IF(E842&gt; 0,$S$4,0))</f>
        <v>1088.2848194330177</v>
      </c>
      <c r="I842" s="27">
        <f>IF((I841*(1+Utgifter!$E$5/12)-K841)&gt;0,I841*(1+Utgifter!$E$5/12)-K841,0)</f>
        <v>237149.32630394862</v>
      </c>
      <c r="J842" s="26"/>
      <c r="K842" s="24">
        <f>IF((I842*(Utgifter!$E$4+Utgifter!$E$5)/12)&gt;$S$4,(I842*(Utgifter!$E$4+Utgifter!$E$5)/12),IF(I842&gt; 0,$S$4,0))</f>
        <v>1000</v>
      </c>
    </row>
    <row r="843" spans="1:11" x14ac:dyDescent="0.35">
      <c r="A843" s="47"/>
      <c r="D843" s="28">
        <f t="shared" si="13"/>
        <v>839</v>
      </c>
      <c r="E843" s="27">
        <f>IF((E842*(1+Utgifter!$E$5/12)-G842)&gt;0,E842*(1+Utgifter!$E$5/12)-G842,0)</f>
        <v>325941.30342018878</v>
      </c>
      <c r="F843" s="26"/>
      <c r="G843" s="24">
        <f>IF((E843*(Utgifter!$E$4+Utgifter!$E$5)/12)&gt;$S$4,(E843*(Utgifter!$E$4+Utgifter!$E$5)/12),IF(E843&gt; 0,$S$4,0))</f>
        <v>1086.4710114006293</v>
      </c>
      <c r="I843" s="27">
        <f>IF((I842*(1+Utgifter!$E$5/12)-K842)&gt;0,I842*(1+Utgifter!$E$5/12)-K842,0)</f>
        <v>236544.57518112188</v>
      </c>
      <c r="J843" s="26"/>
      <c r="K843" s="24">
        <f>IF((I843*(Utgifter!$E$4+Utgifter!$E$5)/12)&gt;$S$4,(I843*(Utgifter!$E$4+Utgifter!$E$5)/12),IF(I843&gt; 0,$S$4,0))</f>
        <v>1000</v>
      </c>
    </row>
    <row r="844" spans="1:11" x14ac:dyDescent="0.35">
      <c r="A844" s="47"/>
      <c r="D844" s="28">
        <f t="shared" si="13"/>
        <v>840</v>
      </c>
      <c r="E844" s="27">
        <f>IF((E843*(1+Utgifter!$E$5/12)-G843)&gt;0,E843*(1+Utgifter!$E$5/12)-G843,0)</f>
        <v>325398.06791448849</v>
      </c>
      <c r="F844" s="26"/>
      <c r="G844" s="24">
        <f>IF((E844*(Utgifter!$E$4+Utgifter!$E$5)/12)&gt;$S$4,(E844*(Utgifter!$E$4+Utgifter!$E$5)/12),IF(E844&gt; 0,$S$4,0))</f>
        <v>1084.6602263816283</v>
      </c>
      <c r="I844" s="27">
        <f>IF((I843*(1+Utgifter!$E$5/12)-K843)&gt;0,I843*(1+Utgifter!$E$5/12)-K843,0)</f>
        <v>235938.81613975708</v>
      </c>
      <c r="J844" s="26"/>
      <c r="K844" s="24">
        <f>IF((I844*(Utgifter!$E$4+Utgifter!$E$5)/12)&gt;$S$4,(I844*(Utgifter!$E$4+Utgifter!$E$5)/12),IF(I844&gt; 0,$S$4,0))</f>
        <v>1000</v>
      </c>
    </row>
    <row r="845" spans="1:11" x14ac:dyDescent="0.35">
      <c r="A845" s="47">
        <v>2088</v>
      </c>
      <c r="D845" s="28">
        <f t="shared" si="13"/>
        <v>841</v>
      </c>
      <c r="E845" s="27">
        <f>IF((E844*(1+Utgifter!$E$5/12)-G844)&gt;0,E844*(1+Utgifter!$E$5/12)-G844,0)</f>
        <v>324855.73780129768</v>
      </c>
      <c r="F845" s="26"/>
      <c r="G845" s="24">
        <f>IF((E845*(Utgifter!$E$4+Utgifter!$E$5)/12)&gt;$S$4,(E845*(Utgifter!$E$4+Utgifter!$E$5)/12),IF(E845&gt; 0,$S$4,0))</f>
        <v>1082.852459337659</v>
      </c>
      <c r="I845" s="27">
        <f>IF((I844*(1+Utgifter!$E$5/12)-K844)&gt;0,I844*(1+Utgifter!$E$5/12)-K844,0)</f>
        <v>235332.04749999</v>
      </c>
      <c r="J845" s="26"/>
      <c r="K845" s="24">
        <f>IF((I845*(Utgifter!$E$4+Utgifter!$E$5)/12)&gt;$S$4,(I845*(Utgifter!$E$4+Utgifter!$E$5)/12),IF(I845&gt; 0,$S$4,0))</f>
        <v>1000</v>
      </c>
    </row>
    <row r="846" spans="1:11" x14ac:dyDescent="0.35">
      <c r="A846" s="47"/>
      <c r="D846" s="28">
        <f t="shared" si="13"/>
        <v>842</v>
      </c>
      <c r="E846" s="27">
        <f>IF((E845*(1+Utgifter!$E$5/12)-G845)&gt;0,E845*(1+Utgifter!$E$5/12)-G845,0)</f>
        <v>324314.31157162884</v>
      </c>
      <c r="F846" s="26"/>
      <c r="G846" s="24">
        <f>IF((E846*(Utgifter!$E$4+Utgifter!$E$5)/12)&gt;$S$4,(E846*(Utgifter!$E$4+Utgifter!$E$5)/12),IF(E846&gt; 0,$S$4,0))</f>
        <v>1081.0477052387628</v>
      </c>
      <c r="I846" s="27">
        <f>IF((I845*(1+Utgifter!$E$5/12)-K845)&gt;0,I845*(1+Utgifter!$E$5/12)-K845,0)</f>
        <v>234724.26757915667</v>
      </c>
      <c r="J846" s="26"/>
      <c r="K846" s="24">
        <f>IF((I846*(Utgifter!$E$4+Utgifter!$E$5)/12)&gt;$S$4,(I846*(Utgifter!$E$4+Utgifter!$E$5)/12),IF(I846&gt; 0,$S$4,0))</f>
        <v>1000</v>
      </c>
    </row>
    <row r="847" spans="1:11" x14ac:dyDescent="0.35">
      <c r="A847" s="47"/>
      <c r="D847" s="28">
        <f t="shared" si="13"/>
        <v>843</v>
      </c>
      <c r="E847" s="27">
        <f>IF((E846*(1+Utgifter!$E$5/12)-G846)&gt;0,E846*(1+Utgifter!$E$5/12)-G846,0)</f>
        <v>323773.7877190095</v>
      </c>
      <c r="F847" s="26"/>
      <c r="G847" s="24">
        <f>IF((E847*(Utgifter!$E$4+Utgifter!$E$5)/12)&gt;$S$4,(E847*(Utgifter!$E$4+Utgifter!$E$5)/12),IF(E847&gt; 0,$S$4,0))</f>
        <v>1079.245959063365</v>
      </c>
      <c r="I847" s="27">
        <f>IF((I846*(1+Utgifter!$E$5/12)-K846)&gt;0,I846*(1+Utgifter!$E$5/12)-K846,0)</f>
        <v>234115.47469178861</v>
      </c>
      <c r="J847" s="26"/>
      <c r="K847" s="24">
        <f>IF((I847*(Utgifter!$E$4+Utgifter!$E$5)/12)&gt;$S$4,(I847*(Utgifter!$E$4+Utgifter!$E$5)/12),IF(I847&gt; 0,$S$4,0))</f>
        <v>1000</v>
      </c>
    </row>
    <row r="848" spans="1:11" x14ac:dyDescent="0.35">
      <c r="A848" s="47"/>
      <c r="D848" s="28">
        <f t="shared" si="13"/>
        <v>844</v>
      </c>
      <c r="E848" s="27">
        <f>IF((E847*(1+Utgifter!$E$5/12)-G847)&gt;0,E847*(1+Utgifter!$E$5/12)-G847,0)</f>
        <v>323234.16473947786</v>
      </c>
      <c r="F848" s="26"/>
      <c r="G848" s="24">
        <f>IF((E848*(Utgifter!$E$4+Utgifter!$E$5)/12)&gt;$S$4,(E848*(Utgifter!$E$4+Utgifter!$E$5)/12),IF(E848&gt; 0,$S$4,0))</f>
        <v>1077.4472157982595</v>
      </c>
      <c r="I848" s="27">
        <f>IF((I847*(1+Utgifter!$E$5/12)-K847)&gt;0,I847*(1+Utgifter!$E$5/12)-K847,0)</f>
        <v>233505.66714960826</v>
      </c>
      <c r="J848" s="26"/>
      <c r="K848" s="24">
        <f>IF((I848*(Utgifter!$E$4+Utgifter!$E$5)/12)&gt;$S$4,(I848*(Utgifter!$E$4+Utgifter!$E$5)/12),IF(I848&gt; 0,$S$4,0))</f>
        <v>1000</v>
      </c>
    </row>
    <row r="849" spans="1:11" x14ac:dyDescent="0.35">
      <c r="A849" s="47"/>
      <c r="D849" s="28">
        <f t="shared" si="13"/>
        <v>845</v>
      </c>
      <c r="E849" s="27">
        <f>IF((E848*(1+Utgifter!$E$5/12)-G848)&gt;0,E848*(1+Utgifter!$E$5/12)-G848,0)</f>
        <v>322695.44113157876</v>
      </c>
      <c r="F849" s="26"/>
      <c r="G849" s="24">
        <f>IF((E849*(Utgifter!$E$4+Utgifter!$E$5)/12)&gt;$S$4,(E849*(Utgifter!$E$4+Utgifter!$E$5)/12),IF(E849&gt; 0,$S$4,0))</f>
        <v>1075.6514704385959</v>
      </c>
      <c r="I849" s="27">
        <f>IF((I848*(1+Utgifter!$E$5/12)-K848)&gt;0,I848*(1+Utgifter!$E$5/12)-K848,0)</f>
        <v>232894.84326152428</v>
      </c>
      <c r="J849" s="26"/>
      <c r="K849" s="24">
        <f>IF((I849*(Utgifter!$E$4+Utgifter!$E$5)/12)&gt;$S$4,(I849*(Utgifter!$E$4+Utgifter!$E$5)/12),IF(I849&gt; 0,$S$4,0))</f>
        <v>1000</v>
      </c>
    </row>
    <row r="850" spans="1:11" x14ac:dyDescent="0.35">
      <c r="A850" s="47"/>
      <c r="D850" s="28">
        <f t="shared" si="13"/>
        <v>846</v>
      </c>
      <c r="E850" s="27">
        <f>IF((E849*(1+Utgifter!$E$5/12)-G849)&gt;0,E849*(1+Utgifter!$E$5/12)-G849,0)</f>
        <v>322157.61539635947</v>
      </c>
      <c r="F850" s="26"/>
      <c r="G850" s="24">
        <f>IF((E850*(Utgifter!$E$4+Utgifter!$E$5)/12)&gt;$S$4,(E850*(Utgifter!$E$4+Utgifter!$E$5)/12),IF(E850&gt; 0,$S$4,0))</f>
        <v>1073.8587179878648</v>
      </c>
      <c r="I850" s="27">
        <f>IF((I849*(1+Utgifter!$E$5/12)-K849)&gt;0,I849*(1+Utgifter!$E$5/12)-K849,0)</f>
        <v>232283.00133362683</v>
      </c>
      <c r="J850" s="26"/>
      <c r="K850" s="24">
        <f>IF((I850*(Utgifter!$E$4+Utgifter!$E$5)/12)&gt;$S$4,(I850*(Utgifter!$E$4+Utgifter!$E$5)/12),IF(I850&gt; 0,$S$4,0))</f>
        <v>1000</v>
      </c>
    </row>
    <row r="851" spans="1:11" x14ac:dyDescent="0.35">
      <c r="A851" s="47"/>
      <c r="D851" s="28">
        <f t="shared" si="13"/>
        <v>847</v>
      </c>
      <c r="E851" s="27">
        <f>IF((E850*(1+Utgifter!$E$5/12)-G850)&gt;0,E850*(1+Utgifter!$E$5/12)-G850,0)</f>
        <v>321620.68603736558</v>
      </c>
      <c r="F851" s="26"/>
      <c r="G851" s="24">
        <f>IF((E851*(Utgifter!$E$4+Utgifter!$E$5)/12)&gt;$S$4,(E851*(Utgifter!$E$4+Utgifter!$E$5)/12),IF(E851&gt; 0,$S$4,0))</f>
        <v>1072.0689534578853</v>
      </c>
      <c r="I851" s="27">
        <f>IF((I850*(1+Utgifter!$E$5/12)-K850)&gt;0,I850*(1+Utgifter!$E$5/12)-K850,0)</f>
        <v>231670.13966918288</v>
      </c>
      <c r="J851" s="26"/>
      <c r="K851" s="24">
        <f>IF((I851*(Utgifter!$E$4+Utgifter!$E$5)/12)&gt;$S$4,(I851*(Utgifter!$E$4+Utgifter!$E$5)/12),IF(I851&gt; 0,$S$4,0))</f>
        <v>1000</v>
      </c>
    </row>
    <row r="852" spans="1:11" x14ac:dyDescent="0.35">
      <c r="A852" s="47"/>
      <c r="D852" s="28">
        <f t="shared" si="13"/>
        <v>848</v>
      </c>
      <c r="E852" s="27">
        <f>IF((E851*(1+Utgifter!$E$5/12)-G851)&gt;0,E851*(1+Utgifter!$E$5/12)-G851,0)</f>
        <v>321084.65156063664</v>
      </c>
      <c r="F852" s="26"/>
      <c r="G852" s="24">
        <f>IF((E852*(Utgifter!$E$4+Utgifter!$E$5)/12)&gt;$S$4,(E852*(Utgifter!$E$4+Utgifter!$E$5)/12),IF(E852&gt; 0,$S$4,0))</f>
        <v>1070.282171868789</v>
      </c>
      <c r="I852" s="27">
        <f>IF((I851*(1+Utgifter!$E$5/12)-K851)&gt;0,I851*(1+Utgifter!$E$5/12)-K851,0)</f>
        <v>231056.25656863154</v>
      </c>
      <c r="J852" s="26"/>
      <c r="K852" s="24">
        <f>IF((I852*(Utgifter!$E$4+Utgifter!$E$5)/12)&gt;$S$4,(I852*(Utgifter!$E$4+Utgifter!$E$5)/12),IF(I852&gt; 0,$S$4,0))</f>
        <v>1000</v>
      </c>
    </row>
    <row r="853" spans="1:11" x14ac:dyDescent="0.35">
      <c r="A853" s="47"/>
      <c r="D853" s="28">
        <f t="shared" si="13"/>
        <v>849</v>
      </c>
      <c r="E853" s="27">
        <f>IF((E852*(1+Utgifter!$E$5/12)-G852)&gt;0,E852*(1+Utgifter!$E$5/12)-G852,0)</f>
        <v>320549.51047470229</v>
      </c>
      <c r="F853" s="26"/>
      <c r="G853" s="24">
        <f>IF((E853*(Utgifter!$E$4+Utgifter!$E$5)/12)&gt;$S$4,(E853*(Utgifter!$E$4+Utgifter!$E$5)/12),IF(E853&gt; 0,$S$4,0))</f>
        <v>1068.4983682490076</v>
      </c>
      <c r="I853" s="27">
        <f>IF((I852*(1+Utgifter!$E$5/12)-K852)&gt;0,I852*(1+Utgifter!$E$5/12)-K852,0)</f>
        <v>230441.35032957926</v>
      </c>
      <c r="J853" s="26"/>
      <c r="K853" s="24">
        <f>IF((I853*(Utgifter!$E$4+Utgifter!$E$5)/12)&gt;$S$4,(I853*(Utgifter!$E$4+Utgifter!$E$5)/12),IF(I853&gt; 0,$S$4,0))</f>
        <v>1000</v>
      </c>
    </row>
    <row r="854" spans="1:11" x14ac:dyDescent="0.35">
      <c r="A854" s="47"/>
      <c r="D854" s="28">
        <f t="shared" si="13"/>
        <v>850</v>
      </c>
      <c r="E854" s="27">
        <f>IF((E853*(1+Utgifter!$E$5/12)-G853)&gt;0,E853*(1+Utgifter!$E$5/12)-G853,0)</f>
        <v>320015.26129057782</v>
      </c>
      <c r="F854" s="26"/>
      <c r="G854" s="24">
        <f>IF((E854*(Utgifter!$E$4+Utgifter!$E$5)/12)&gt;$S$4,(E854*(Utgifter!$E$4+Utgifter!$E$5)/12),IF(E854&gt; 0,$S$4,0))</f>
        <v>1066.7175376352595</v>
      </c>
      <c r="I854" s="27">
        <f>IF((I853*(1+Utgifter!$E$5/12)-K853)&gt;0,I853*(1+Utgifter!$E$5/12)-K853,0)</f>
        <v>229825.41924679524</v>
      </c>
      <c r="J854" s="26"/>
      <c r="K854" s="24">
        <f>IF((I854*(Utgifter!$E$4+Utgifter!$E$5)/12)&gt;$S$4,(I854*(Utgifter!$E$4+Utgifter!$E$5)/12),IF(I854&gt; 0,$S$4,0))</f>
        <v>1000</v>
      </c>
    </row>
    <row r="855" spans="1:11" x14ac:dyDescent="0.35">
      <c r="A855" s="47"/>
      <c r="D855" s="28">
        <f t="shared" si="13"/>
        <v>851</v>
      </c>
      <c r="E855" s="27">
        <f>IF((E854*(1+Utgifter!$E$5/12)-G854)&gt;0,E854*(1+Utgifter!$E$5/12)-G854,0)</f>
        <v>319481.9025217602</v>
      </c>
      <c r="F855" s="26"/>
      <c r="G855" s="24">
        <f>IF((E855*(Utgifter!$E$4+Utgifter!$E$5)/12)&gt;$S$4,(E855*(Utgifter!$E$4+Utgifter!$E$5)/12),IF(E855&gt; 0,$S$4,0))</f>
        <v>1064.9396750725341</v>
      </c>
      <c r="I855" s="27">
        <f>IF((I854*(1+Utgifter!$E$5/12)-K854)&gt;0,I854*(1+Utgifter!$E$5/12)-K854,0)</f>
        <v>229208.46161220656</v>
      </c>
      <c r="J855" s="26"/>
      <c r="K855" s="24">
        <f>IF((I855*(Utgifter!$E$4+Utgifter!$E$5)/12)&gt;$S$4,(I855*(Utgifter!$E$4+Utgifter!$E$5)/12),IF(I855&gt; 0,$S$4,0))</f>
        <v>1000</v>
      </c>
    </row>
    <row r="856" spans="1:11" x14ac:dyDescent="0.35">
      <c r="A856" s="47"/>
      <c r="D856" s="28">
        <f t="shared" si="13"/>
        <v>852</v>
      </c>
      <c r="E856" s="27">
        <f>IF((E855*(1+Utgifter!$E$5/12)-G855)&gt;0,E855*(1+Utgifter!$E$5/12)-G855,0)</f>
        <v>318949.43268422392</v>
      </c>
      <c r="F856" s="26"/>
      <c r="G856" s="24">
        <f>IF((E856*(Utgifter!$E$4+Utgifter!$E$5)/12)&gt;$S$4,(E856*(Utgifter!$E$4+Utgifter!$E$5)/12),IF(E856&gt; 0,$S$4,0))</f>
        <v>1063.1647756140799</v>
      </c>
      <c r="I856" s="27">
        <f>IF((I855*(1+Utgifter!$E$5/12)-K855)&gt;0,I855*(1+Utgifter!$E$5/12)-K855,0)</f>
        <v>228590.47571489358</v>
      </c>
      <c r="J856" s="26"/>
      <c r="K856" s="24">
        <f>IF((I856*(Utgifter!$E$4+Utgifter!$E$5)/12)&gt;$S$4,(I856*(Utgifter!$E$4+Utgifter!$E$5)/12),IF(I856&gt; 0,$S$4,0))</f>
        <v>1000</v>
      </c>
    </row>
    <row r="857" spans="1:11" x14ac:dyDescent="0.35">
      <c r="A857" s="47">
        <v>2089</v>
      </c>
      <c r="D857" s="28">
        <f t="shared" si="13"/>
        <v>853</v>
      </c>
      <c r="E857" s="27">
        <f>IF((E856*(1+Utgifter!$E$5/12)-G856)&gt;0,E856*(1+Utgifter!$E$5/12)-G856,0)</f>
        <v>318417.8502964169</v>
      </c>
      <c r="F857" s="26"/>
      <c r="G857" s="24">
        <f>IF((E857*(Utgifter!$E$4+Utgifter!$E$5)/12)&gt;$S$4,(E857*(Utgifter!$E$4+Utgifter!$E$5)/12),IF(E857&gt; 0,$S$4,0))</f>
        <v>1061.3928343213897</v>
      </c>
      <c r="I857" s="27">
        <f>IF((I856*(1+Utgifter!$E$5/12)-K856)&gt;0,I856*(1+Utgifter!$E$5/12)-K856,0)</f>
        <v>227971.45984108507</v>
      </c>
      <c r="J857" s="26"/>
      <c r="K857" s="24">
        <f>IF((I857*(Utgifter!$E$4+Utgifter!$E$5)/12)&gt;$S$4,(I857*(Utgifter!$E$4+Utgifter!$E$5)/12),IF(I857&gt; 0,$S$4,0))</f>
        <v>1000</v>
      </c>
    </row>
    <row r="858" spans="1:11" x14ac:dyDescent="0.35">
      <c r="A858" s="47"/>
      <c r="D858" s="28">
        <f t="shared" si="13"/>
        <v>854</v>
      </c>
      <c r="E858" s="27">
        <f>IF((E857*(1+Utgifter!$E$5/12)-G857)&gt;0,E857*(1+Utgifter!$E$5/12)-G857,0)</f>
        <v>317887.15387925622</v>
      </c>
      <c r="F858" s="26"/>
      <c r="G858" s="24">
        <f>IF((E858*(Utgifter!$E$4+Utgifter!$E$5)/12)&gt;$S$4,(E858*(Utgifter!$E$4+Utgifter!$E$5)/12),IF(E858&gt; 0,$S$4,0))</f>
        <v>1059.6238462641875</v>
      </c>
      <c r="I858" s="27">
        <f>IF((I857*(1+Utgifter!$E$5/12)-K857)&gt;0,I857*(1+Utgifter!$E$5/12)-K857,0)</f>
        <v>227351.41227415355</v>
      </c>
      <c r="J858" s="26"/>
      <c r="K858" s="24">
        <f>IF((I858*(Utgifter!$E$4+Utgifter!$E$5)/12)&gt;$S$4,(I858*(Utgifter!$E$4+Utgifter!$E$5)/12),IF(I858&gt; 0,$S$4,0))</f>
        <v>1000</v>
      </c>
    </row>
    <row r="859" spans="1:11" x14ac:dyDescent="0.35">
      <c r="A859" s="47"/>
      <c r="D859" s="28">
        <f t="shared" si="13"/>
        <v>855</v>
      </c>
      <c r="E859" s="27">
        <f>IF((E858*(1+Utgifter!$E$5/12)-G858)&gt;0,E858*(1+Utgifter!$E$5/12)-G858,0)</f>
        <v>317357.34195612412</v>
      </c>
      <c r="F859" s="26"/>
      <c r="G859" s="24">
        <f>IF((E859*(Utgifter!$E$4+Utgifter!$E$5)/12)&gt;$S$4,(E859*(Utgifter!$E$4+Utgifter!$E$5)/12),IF(E859&gt; 0,$S$4,0))</f>
        <v>1057.8578065204138</v>
      </c>
      <c r="I859" s="27">
        <f>IF((I858*(1+Utgifter!$E$5/12)-K858)&gt;0,I858*(1+Utgifter!$E$5/12)-K858,0)</f>
        <v>226730.33129461049</v>
      </c>
      <c r="J859" s="26"/>
      <c r="K859" s="24">
        <f>IF((I859*(Utgifter!$E$4+Utgifter!$E$5)/12)&gt;$S$4,(I859*(Utgifter!$E$4+Utgifter!$E$5)/12),IF(I859&gt; 0,$S$4,0))</f>
        <v>1000</v>
      </c>
    </row>
    <row r="860" spans="1:11" x14ac:dyDescent="0.35">
      <c r="A860" s="47"/>
      <c r="D860" s="28">
        <f t="shared" si="13"/>
        <v>856</v>
      </c>
      <c r="E860" s="27">
        <f>IF((E859*(1+Utgifter!$E$5/12)-G859)&gt;0,E859*(1+Utgifter!$E$5/12)-G859,0)</f>
        <v>316828.41305286391</v>
      </c>
      <c r="F860" s="26"/>
      <c r="G860" s="24">
        <f>IF((E860*(Utgifter!$E$4+Utgifter!$E$5)/12)&gt;$S$4,(E860*(Utgifter!$E$4+Utgifter!$E$5)/12),IF(E860&gt; 0,$S$4,0))</f>
        <v>1056.0947101762131</v>
      </c>
      <c r="I860" s="27">
        <f>IF((I859*(1+Utgifter!$E$5/12)-K859)&gt;0,I859*(1+Utgifter!$E$5/12)-K859,0)</f>
        <v>226108.21518010151</v>
      </c>
      <c r="J860" s="26"/>
      <c r="K860" s="24">
        <f>IF((I860*(Utgifter!$E$4+Utgifter!$E$5)/12)&gt;$S$4,(I860*(Utgifter!$E$4+Utgifter!$E$5)/12),IF(I860&gt; 0,$S$4,0))</f>
        <v>1000</v>
      </c>
    </row>
    <row r="861" spans="1:11" x14ac:dyDescent="0.35">
      <c r="A861" s="47"/>
      <c r="D861" s="28">
        <f t="shared" si="13"/>
        <v>857</v>
      </c>
      <c r="E861" s="27">
        <f>IF((E860*(1+Utgifter!$E$5/12)-G860)&gt;0,E860*(1+Utgifter!$E$5/12)-G860,0)</f>
        <v>316300.36569777579</v>
      </c>
      <c r="F861" s="26"/>
      <c r="G861" s="24">
        <f>IF((E861*(Utgifter!$E$4+Utgifter!$E$5)/12)&gt;$S$4,(E861*(Utgifter!$E$4+Utgifter!$E$5)/12),IF(E861&gt; 0,$S$4,0))</f>
        <v>1054.3345523259193</v>
      </c>
      <c r="I861" s="27">
        <f>IF((I860*(1+Utgifter!$E$5/12)-K860)&gt;0,I860*(1+Utgifter!$E$5/12)-K860,0)</f>
        <v>225485.06220540169</v>
      </c>
      <c r="J861" s="26"/>
      <c r="K861" s="24">
        <f>IF((I861*(Utgifter!$E$4+Utgifter!$E$5)/12)&gt;$S$4,(I861*(Utgifter!$E$4+Utgifter!$E$5)/12),IF(I861&gt; 0,$S$4,0))</f>
        <v>1000</v>
      </c>
    </row>
    <row r="862" spans="1:11" x14ac:dyDescent="0.35">
      <c r="A862" s="47"/>
      <c r="D862" s="28">
        <f t="shared" si="13"/>
        <v>858</v>
      </c>
      <c r="E862" s="27">
        <f>IF((E861*(1+Utgifter!$E$5/12)-G861)&gt;0,E861*(1+Utgifter!$E$5/12)-G861,0)</f>
        <v>315773.19842161285</v>
      </c>
      <c r="F862" s="26"/>
      <c r="G862" s="24">
        <f>IF((E862*(Utgifter!$E$4+Utgifter!$E$5)/12)&gt;$S$4,(E862*(Utgifter!$E$4+Utgifter!$E$5)/12),IF(E862&gt; 0,$S$4,0))</f>
        <v>1052.577328072043</v>
      </c>
      <c r="I862" s="27">
        <f>IF((I861*(1+Utgifter!$E$5/12)-K861)&gt;0,I861*(1+Utgifter!$E$5/12)-K861,0)</f>
        <v>224860.87064241071</v>
      </c>
      <c r="J862" s="26"/>
      <c r="K862" s="24">
        <f>IF((I862*(Utgifter!$E$4+Utgifter!$E$5)/12)&gt;$S$4,(I862*(Utgifter!$E$4+Utgifter!$E$5)/12),IF(I862&gt; 0,$S$4,0))</f>
        <v>1000</v>
      </c>
    </row>
    <row r="863" spans="1:11" x14ac:dyDescent="0.35">
      <c r="A863" s="47"/>
      <c r="D863" s="28">
        <f t="shared" si="13"/>
        <v>859</v>
      </c>
      <c r="E863" s="27">
        <f>IF((E862*(1+Utgifter!$E$5/12)-G862)&gt;0,E862*(1+Utgifter!$E$5/12)-G862,0)</f>
        <v>315246.90975757682</v>
      </c>
      <c r="F863" s="26"/>
      <c r="G863" s="24">
        <f>IF((E863*(Utgifter!$E$4+Utgifter!$E$5)/12)&gt;$S$4,(E863*(Utgifter!$E$4+Utgifter!$E$5)/12),IF(E863&gt; 0,$S$4,0))</f>
        <v>1050.8230325252562</v>
      </c>
      <c r="I863" s="27">
        <f>IF((I862*(1+Utgifter!$E$5/12)-K862)&gt;0,I862*(1+Utgifter!$E$5/12)-K862,0)</f>
        <v>224235.63876014808</v>
      </c>
      <c r="J863" s="26"/>
      <c r="K863" s="24">
        <f>IF((I863*(Utgifter!$E$4+Utgifter!$E$5)/12)&gt;$S$4,(I863*(Utgifter!$E$4+Utgifter!$E$5)/12),IF(I863&gt; 0,$S$4,0))</f>
        <v>1000</v>
      </c>
    </row>
    <row r="864" spans="1:11" x14ac:dyDescent="0.35">
      <c r="A864" s="47"/>
      <c r="D864" s="28">
        <f t="shared" si="13"/>
        <v>860</v>
      </c>
      <c r="E864" s="27">
        <f>IF((E863*(1+Utgifter!$E$5/12)-G863)&gt;0,E863*(1+Utgifter!$E$5/12)-G863,0)</f>
        <v>314721.4982413142</v>
      </c>
      <c r="F864" s="26"/>
      <c r="G864" s="24">
        <f>IF((E864*(Utgifter!$E$4+Utgifter!$E$5)/12)&gt;$S$4,(E864*(Utgifter!$E$4+Utgifter!$E$5)/12),IF(E864&gt; 0,$S$4,0))</f>
        <v>1049.0716608043806</v>
      </c>
      <c r="I864" s="27">
        <f>IF((I863*(1+Utgifter!$E$5/12)-K863)&gt;0,I863*(1+Utgifter!$E$5/12)-K863,0)</f>
        <v>223609.36482474834</v>
      </c>
      <c r="J864" s="26"/>
      <c r="K864" s="24">
        <f>IF((I864*(Utgifter!$E$4+Utgifter!$E$5)/12)&gt;$S$4,(I864*(Utgifter!$E$4+Utgifter!$E$5)/12),IF(I864&gt; 0,$S$4,0))</f>
        <v>1000</v>
      </c>
    </row>
    <row r="865" spans="1:11" x14ac:dyDescent="0.35">
      <c r="A865" s="47"/>
      <c r="D865" s="28">
        <f t="shared" si="13"/>
        <v>861</v>
      </c>
      <c r="E865" s="27">
        <f>IF((E864*(1+Utgifter!$E$5/12)-G864)&gt;0,E864*(1+Utgifter!$E$5/12)-G864,0)</f>
        <v>314196.96241091203</v>
      </c>
      <c r="F865" s="26"/>
      <c r="G865" s="24">
        <f>IF((E865*(Utgifter!$E$4+Utgifter!$E$5)/12)&gt;$S$4,(E865*(Utgifter!$E$4+Utgifter!$E$5)/12),IF(E865&gt; 0,$S$4,0))</f>
        <v>1047.3232080363734</v>
      </c>
      <c r="I865" s="27">
        <f>IF((I864*(1+Utgifter!$E$5/12)-K864)&gt;0,I864*(1+Utgifter!$E$5/12)-K864,0)</f>
        <v>222982.04709945625</v>
      </c>
      <c r="J865" s="26"/>
      <c r="K865" s="24">
        <f>IF((I865*(Utgifter!$E$4+Utgifter!$E$5)/12)&gt;$S$4,(I865*(Utgifter!$E$4+Utgifter!$E$5)/12),IF(I865&gt; 0,$S$4,0))</f>
        <v>1000</v>
      </c>
    </row>
    <row r="866" spans="1:11" x14ac:dyDescent="0.35">
      <c r="A866" s="47"/>
      <c r="D866" s="28">
        <f t="shared" si="13"/>
        <v>862</v>
      </c>
      <c r="E866" s="27">
        <f>IF((E865*(1+Utgifter!$E$5/12)-G865)&gt;0,E865*(1+Utgifter!$E$5/12)-G865,0)</f>
        <v>313673.30080689385</v>
      </c>
      <c r="F866" s="26"/>
      <c r="G866" s="24">
        <f>IF((E866*(Utgifter!$E$4+Utgifter!$E$5)/12)&gt;$S$4,(E866*(Utgifter!$E$4+Utgifter!$E$5)/12),IF(E866&gt; 0,$S$4,0))</f>
        <v>1045.5776693563128</v>
      </c>
      <c r="I866" s="27">
        <f>IF((I865*(1+Utgifter!$E$5/12)-K865)&gt;0,I865*(1+Utgifter!$E$5/12)-K865,0)</f>
        <v>222353.68384462202</v>
      </c>
      <c r="J866" s="26"/>
      <c r="K866" s="24">
        <f>IF((I866*(Utgifter!$E$4+Utgifter!$E$5)/12)&gt;$S$4,(I866*(Utgifter!$E$4+Utgifter!$E$5)/12),IF(I866&gt; 0,$S$4,0))</f>
        <v>1000</v>
      </c>
    </row>
    <row r="867" spans="1:11" x14ac:dyDescent="0.35">
      <c r="A867" s="47"/>
      <c r="D867" s="28">
        <f t="shared" si="13"/>
        <v>863</v>
      </c>
      <c r="E867" s="27">
        <f>IF((E866*(1+Utgifter!$E$5/12)-G866)&gt;0,E866*(1+Utgifter!$E$5/12)-G866,0)</f>
        <v>313150.51197221573</v>
      </c>
      <c r="F867" s="26"/>
      <c r="G867" s="24">
        <f>IF((E867*(Utgifter!$E$4+Utgifter!$E$5)/12)&gt;$S$4,(E867*(Utgifter!$E$4+Utgifter!$E$5)/12),IF(E867&gt; 0,$S$4,0))</f>
        <v>1043.8350399073859</v>
      </c>
      <c r="I867" s="27">
        <f>IF((I866*(1+Utgifter!$E$5/12)-K866)&gt;0,I866*(1+Utgifter!$E$5/12)-K866,0)</f>
        <v>221724.27331769641</v>
      </c>
      <c r="J867" s="26"/>
      <c r="K867" s="24">
        <f>IF((I867*(Utgifter!$E$4+Utgifter!$E$5)/12)&gt;$S$4,(I867*(Utgifter!$E$4+Utgifter!$E$5)/12),IF(I867&gt; 0,$S$4,0))</f>
        <v>1000</v>
      </c>
    </row>
    <row r="868" spans="1:11" x14ac:dyDescent="0.35">
      <c r="A868" s="47"/>
      <c r="D868" s="28">
        <f t="shared" si="13"/>
        <v>864</v>
      </c>
      <c r="E868" s="27">
        <f>IF((E867*(1+Utgifter!$E$5/12)-G867)&gt;0,E867*(1+Utgifter!$E$5/12)-G867,0)</f>
        <v>312628.59445226204</v>
      </c>
      <c r="F868" s="26"/>
      <c r="G868" s="24">
        <f>IF((E868*(Utgifter!$E$4+Utgifter!$E$5)/12)&gt;$S$4,(E868*(Utgifter!$E$4+Utgifter!$E$5)/12),IF(E868&gt; 0,$S$4,0))</f>
        <v>1042.0953148408735</v>
      </c>
      <c r="I868" s="27">
        <f>IF((I867*(1+Utgifter!$E$5/12)-K867)&gt;0,I867*(1+Utgifter!$E$5/12)-K867,0)</f>
        <v>221093.81377322591</v>
      </c>
      <c r="J868" s="26"/>
      <c r="K868" s="24">
        <f>IF((I868*(Utgifter!$E$4+Utgifter!$E$5)/12)&gt;$S$4,(I868*(Utgifter!$E$4+Utgifter!$E$5)/12),IF(I868&gt; 0,$S$4,0))</f>
        <v>1000</v>
      </c>
    </row>
    <row r="869" spans="1:11" x14ac:dyDescent="0.35">
      <c r="A869" s="47">
        <v>2090</v>
      </c>
      <c r="D869" s="28">
        <f t="shared" si="13"/>
        <v>865</v>
      </c>
      <c r="E869" s="27">
        <f>IF((E868*(1+Utgifter!$E$5/12)-G868)&gt;0,E868*(1+Utgifter!$E$5/12)-G868,0)</f>
        <v>312107.54679484165</v>
      </c>
      <c r="F869" s="26"/>
      <c r="G869" s="24">
        <f>IF((E869*(Utgifter!$E$4+Utgifter!$E$5)/12)&gt;$S$4,(E869*(Utgifter!$E$4+Utgifter!$E$5)/12),IF(E869&gt; 0,$S$4,0))</f>
        <v>1040.358489316139</v>
      </c>
      <c r="I869" s="27">
        <f>IF((I868*(1+Utgifter!$E$5/12)-K868)&gt;0,I868*(1+Utgifter!$E$5/12)-K868,0)</f>
        <v>220462.30346284795</v>
      </c>
      <c r="J869" s="26"/>
      <c r="K869" s="24">
        <f>IF((I869*(Utgifter!$E$4+Utgifter!$E$5)/12)&gt;$S$4,(I869*(Utgifter!$E$4+Utgifter!$E$5)/12),IF(I869&gt; 0,$S$4,0))</f>
        <v>1000</v>
      </c>
    </row>
    <row r="870" spans="1:11" x14ac:dyDescent="0.35">
      <c r="A870" s="47"/>
      <c r="D870" s="28">
        <f t="shared" si="13"/>
        <v>866</v>
      </c>
      <c r="E870" s="27">
        <f>IF((E869*(1+Utgifter!$E$5/12)-G869)&gt;0,E869*(1+Utgifter!$E$5/12)-G869,0)</f>
        <v>311587.36755018361</v>
      </c>
      <c r="F870" s="26"/>
      <c r="G870" s="24">
        <f>IF((E870*(Utgifter!$E$4+Utgifter!$E$5)/12)&gt;$S$4,(E870*(Utgifter!$E$4+Utgifter!$E$5)/12),IF(E870&gt; 0,$S$4,0))</f>
        <v>1038.624558500612</v>
      </c>
      <c r="I870" s="27">
        <f>IF((I869*(1+Utgifter!$E$5/12)-K869)&gt;0,I869*(1+Utgifter!$E$5/12)-K869,0)</f>
        <v>219829.74063528603</v>
      </c>
      <c r="J870" s="26"/>
      <c r="K870" s="24">
        <f>IF((I870*(Utgifter!$E$4+Utgifter!$E$5)/12)&gt;$S$4,(I870*(Utgifter!$E$4+Utgifter!$E$5)/12),IF(I870&gt; 0,$S$4,0))</f>
        <v>1000</v>
      </c>
    </row>
    <row r="871" spans="1:11" x14ac:dyDescent="0.35">
      <c r="A871" s="47"/>
      <c r="D871" s="28">
        <f t="shared" si="13"/>
        <v>867</v>
      </c>
      <c r="E871" s="27">
        <f>IF((E870*(1+Utgifter!$E$5/12)-G870)&gt;0,E870*(1+Utgifter!$E$5/12)-G870,0)</f>
        <v>311068.05527093331</v>
      </c>
      <c r="F871" s="26"/>
      <c r="G871" s="24">
        <f>IF((E871*(Utgifter!$E$4+Utgifter!$E$5)/12)&gt;$S$4,(E871*(Utgifter!$E$4+Utgifter!$E$5)/12),IF(E871&gt; 0,$S$4,0))</f>
        <v>1036.8935175697777</v>
      </c>
      <c r="I871" s="27">
        <f>IF((I870*(1+Utgifter!$E$5/12)-K870)&gt;0,I870*(1+Utgifter!$E$5/12)-K870,0)</f>
        <v>219196.12353634485</v>
      </c>
      <c r="J871" s="26"/>
      <c r="K871" s="24">
        <f>IF((I871*(Utgifter!$E$4+Utgifter!$E$5)/12)&gt;$S$4,(I871*(Utgifter!$E$4+Utgifter!$E$5)/12),IF(I871&gt; 0,$S$4,0))</f>
        <v>1000</v>
      </c>
    </row>
    <row r="872" spans="1:11" x14ac:dyDescent="0.35">
      <c r="A872" s="47"/>
      <c r="D872" s="28">
        <f t="shared" si="13"/>
        <v>868</v>
      </c>
      <c r="E872" s="27">
        <f>IF((E871*(1+Utgifter!$E$5/12)-G871)&gt;0,E871*(1+Utgifter!$E$5/12)-G871,0)</f>
        <v>310549.60851214844</v>
      </c>
      <c r="F872" s="26"/>
      <c r="G872" s="24">
        <f>IF((E872*(Utgifter!$E$4+Utgifter!$E$5)/12)&gt;$S$4,(E872*(Utgifter!$E$4+Utgifter!$E$5)/12),IF(E872&gt; 0,$S$4,0))</f>
        <v>1035.1653617071615</v>
      </c>
      <c r="I872" s="27">
        <f>IF((I871*(1+Utgifter!$E$5/12)-K871)&gt;0,I871*(1+Utgifter!$E$5/12)-K871,0)</f>
        <v>218561.45040890542</v>
      </c>
      <c r="J872" s="26"/>
      <c r="K872" s="24">
        <f>IF((I872*(Utgifter!$E$4+Utgifter!$E$5)/12)&gt;$S$4,(I872*(Utgifter!$E$4+Utgifter!$E$5)/12),IF(I872&gt; 0,$S$4,0))</f>
        <v>1000</v>
      </c>
    </row>
    <row r="873" spans="1:11" x14ac:dyDescent="0.35">
      <c r="A873" s="47"/>
      <c r="D873" s="28">
        <f t="shared" si="13"/>
        <v>869</v>
      </c>
      <c r="E873" s="27">
        <f>IF((E872*(1+Utgifter!$E$5/12)-G872)&gt;0,E872*(1+Utgifter!$E$5/12)-G872,0)</f>
        <v>310032.02583129489</v>
      </c>
      <c r="F873" s="26"/>
      <c r="G873" s="24">
        <f>IF((E873*(Utgifter!$E$4+Utgifter!$E$5)/12)&gt;$S$4,(E873*(Utgifter!$E$4+Utgifter!$E$5)/12),IF(E873&gt; 0,$S$4,0))</f>
        <v>1033.4400861043164</v>
      </c>
      <c r="I873" s="27">
        <f>IF((I872*(1+Utgifter!$E$5/12)-K872)&gt;0,I872*(1+Utgifter!$E$5/12)-K872,0)</f>
        <v>217925.71949292027</v>
      </c>
      <c r="J873" s="26"/>
      <c r="K873" s="24">
        <f>IF((I873*(Utgifter!$E$4+Utgifter!$E$5)/12)&gt;$S$4,(I873*(Utgifter!$E$4+Utgifter!$E$5)/12),IF(I873&gt; 0,$S$4,0))</f>
        <v>1000</v>
      </c>
    </row>
    <row r="874" spans="1:11" x14ac:dyDescent="0.35">
      <c r="A874" s="47"/>
      <c r="D874" s="28">
        <f t="shared" si="13"/>
        <v>870</v>
      </c>
      <c r="E874" s="27">
        <f>IF((E873*(1+Utgifter!$E$5/12)-G873)&gt;0,E873*(1+Utgifter!$E$5/12)-G873,0)</f>
        <v>309515.30578824272</v>
      </c>
      <c r="F874" s="26"/>
      <c r="G874" s="24">
        <f>IF((E874*(Utgifter!$E$4+Utgifter!$E$5)/12)&gt;$S$4,(E874*(Utgifter!$E$4+Utgifter!$E$5)/12),IF(E874&gt; 0,$S$4,0))</f>
        <v>1031.7176859608091</v>
      </c>
      <c r="I874" s="27">
        <f>IF((I873*(1+Utgifter!$E$5/12)-K873)&gt;0,I873*(1+Utgifter!$E$5/12)-K873,0)</f>
        <v>217288.92902540846</v>
      </c>
      <c r="J874" s="26"/>
      <c r="K874" s="24">
        <f>IF((I874*(Utgifter!$E$4+Utgifter!$E$5)/12)&gt;$S$4,(I874*(Utgifter!$E$4+Utgifter!$E$5)/12),IF(I874&gt; 0,$S$4,0))</f>
        <v>1000</v>
      </c>
    </row>
    <row r="875" spans="1:11" x14ac:dyDescent="0.35">
      <c r="A875" s="47"/>
      <c r="D875" s="28">
        <f t="shared" si="13"/>
        <v>871</v>
      </c>
      <c r="E875" s="27">
        <f>IF((E874*(1+Utgifter!$E$5/12)-G874)&gt;0,E874*(1+Utgifter!$E$5/12)-G874,0)</f>
        <v>308999.44694526232</v>
      </c>
      <c r="F875" s="26"/>
      <c r="G875" s="24">
        <f>IF((E875*(Utgifter!$E$4+Utgifter!$E$5)/12)&gt;$S$4,(E875*(Utgifter!$E$4+Utgifter!$E$5)/12),IF(E875&gt; 0,$S$4,0))</f>
        <v>1029.9981564842078</v>
      </c>
      <c r="I875" s="27">
        <f>IF((I874*(1+Utgifter!$E$5/12)-K874)&gt;0,I874*(1+Utgifter!$E$5/12)-K874,0)</f>
        <v>216651.07724045083</v>
      </c>
      <c r="J875" s="26"/>
      <c r="K875" s="24">
        <f>IF((I875*(Utgifter!$E$4+Utgifter!$E$5)/12)&gt;$S$4,(I875*(Utgifter!$E$4+Utgifter!$E$5)/12),IF(I875&gt; 0,$S$4,0))</f>
        <v>1000</v>
      </c>
    </row>
    <row r="876" spans="1:11" x14ac:dyDescent="0.35">
      <c r="A876" s="47"/>
      <c r="D876" s="28">
        <f t="shared" si="13"/>
        <v>872</v>
      </c>
      <c r="E876" s="27">
        <f>IF((E875*(1+Utgifter!$E$5/12)-G875)&gt;0,E875*(1+Utgifter!$E$5/12)-G875,0)</f>
        <v>308484.44786702021</v>
      </c>
      <c r="F876" s="26"/>
      <c r="G876" s="24">
        <f>IF((E876*(Utgifter!$E$4+Utgifter!$E$5)/12)&gt;$S$4,(E876*(Utgifter!$E$4+Utgifter!$E$5)/12),IF(E876&gt; 0,$S$4,0))</f>
        <v>1028.2814928900673</v>
      </c>
      <c r="I876" s="27">
        <f>IF((I875*(1+Utgifter!$E$5/12)-K875)&gt;0,I875*(1+Utgifter!$E$5/12)-K875,0)</f>
        <v>216012.16236918492</v>
      </c>
      <c r="J876" s="26"/>
      <c r="K876" s="24">
        <f>IF((I876*(Utgifter!$E$4+Utgifter!$E$5)/12)&gt;$S$4,(I876*(Utgifter!$E$4+Utgifter!$E$5)/12),IF(I876&gt; 0,$S$4,0))</f>
        <v>1000</v>
      </c>
    </row>
    <row r="877" spans="1:11" x14ac:dyDescent="0.35">
      <c r="A877" s="47"/>
      <c r="D877" s="28">
        <f t="shared" si="13"/>
        <v>873</v>
      </c>
      <c r="E877" s="27">
        <f>IF((E876*(1+Utgifter!$E$5/12)-G876)&gt;0,E876*(1+Utgifter!$E$5/12)-G876,0)</f>
        <v>307970.30712057516</v>
      </c>
      <c r="F877" s="26"/>
      <c r="G877" s="24">
        <f>IF((E877*(Utgifter!$E$4+Utgifter!$E$5)/12)&gt;$S$4,(E877*(Utgifter!$E$4+Utgifter!$E$5)/12),IF(E877&gt; 0,$S$4,0))</f>
        <v>1026.5676904019172</v>
      </c>
      <c r="I877" s="27">
        <f>IF((I876*(1+Utgifter!$E$5/12)-K876)&gt;0,I876*(1+Utgifter!$E$5/12)-K876,0)</f>
        <v>215372.18263980024</v>
      </c>
      <c r="J877" s="26"/>
      <c r="K877" s="24">
        <f>IF((I877*(Utgifter!$E$4+Utgifter!$E$5)/12)&gt;$S$4,(I877*(Utgifter!$E$4+Utgifter!$E$5)/12),IF(I877&gt; 0,$S$4,0))</f>
        <v>1000</v>
      </c>
    </row>
    <row r="878" spans="1:11" x14ac:dyDescent="0.35">
      <c r="A878" s="47"/>
      <c r="D878" s="28">
        <f t="shared" si="13"/>
        <v>874</v>
      </c>
      <c r="E878" s="27">
        <f>IF((E877*(1+Utgifter!$E$5/12)-G877)&gt;0,E877*(1+Utgifter!$E$5/12)-G877,0)</f>
        <v>307457.0232753742</v>
      </c>
      <c r="F878" s="26"/>
      <c r="G878" s="24">
        <f>IF((E878*(Utgifter!$E$4+Utgifter!$E$5)/12)&gt;$S$4,(E878*(Utgifter!$E$4+Utgifter!$E$5)/12),IF(E878&gt; 0,$S$4,0))</f>
        <v>1024.8567442512474</v>
      </c>
      <c r="I878" s="27">
        <f>IF((I877*(1+Utgifter!$E$5/12)-K877)&gt;0,I877*(1+Utgifter!$E$5/12)-K877,0)</f>
        <v>214731.13627753325</v>
      </c>
      <c r="J878" s="26"/>
      <c r="K878" s="24">
        <f>IF((I878*(Utgifter!$E$4+Utgifter!$E$5)/12)&gt;$S$4,(I878*(Utgifter!$E$4+Utgifter!$E$5)/12),IF(I878&gt; 0,$S$4,0))</f>
        <v>1000</v>
      </c>
    </row>
    <row r="879" spans="1:11" x14ac:dyDescent="0.35">
      <c r="A879" s="47"/>
      <c r="D879" s="28">
        <f t="shared" si="13"/>
        <v>875</v>
      </c>
      <c r="E879" s="27">
        <f>IF((E878*(1+Utgifter!$E$5/12)-G878)&gt;0,E878*(1+Utgifter!$E$5/12)-G878,0)</f>
        <v>306944.59490324854</v>
      </c>
      <c r="F879" s="26"/>
      <c r="G879" s="24">
        <f>IF((E879*(Utgifter!$E$4+Utgifter!$E$5)/12)&gt;$S$4,(E879*(Utgifter!$E$4+Utgifter!$E$5)/12),IF(E879&gt; 0,$S$4,0))</f>
        <v>1023.1486496774951</v>
      </c>
      <c r="I879" s="27">
        <f>IF((I878*(1+Utgifter!$E$5/12)-K878)&gt;0,I878*(1+Utgifter!$E$5/12)-K878,0)</f>
        <v>214089.02150466249</v>
      </c>
      <c r="J879" s="26"/>
      <c r="K879" s="24">
        <f>IF((I879*(Utgifter!$E$4+Utgifter!$E$5)/12)&gt;$S$4,(I879*(Utgifter!$E$4+Utgifter!$E$5)/12),IF(I879&gt; 0,$S$4,0))</f>
        <v>1000</v>
      </c>
    </row>
    <row r="880" spans="1:11" x14ac:dyDescent="0.35">
      <c r="A880" s="47"/>
      <c r="D880" s="28">
        <f t="shared" si="13"/>
        <v>876</v>
      </c>
      <c r="E880" s="27">
        <f>IF((E879*(1+Utgifter!$E$5/12)-G879)&gt;0,E879*(1+Utgifter!$E$5/12)-G879,0)</f>
        <v>306433.02057840978</v>
      </c>
      <c r="F880" s="26"/>
      <c r="G880" s="24">
        <f>IF((E880*(Utgifter!$E$4+Utgifter!$E$5)/12)&gt;$S$4,(E880*(Utgifter!$E$4+Utgifter!$E$5)/12),IF(E880&gt; 0,$S$4,0))</f>
        <v>1021.4434019280326</v>
      </c>
      <c r="I880" s="27">
        <f>IF((I879*(1+Utgifter!$E$5/12)-K879)&gt;0,I879*(1+Utgifter!$E$5/12)-K879,0)</f>
        <v>213445.8365405036</v>
      </c>
      <c r="J880" s="26"/>
      <c r="K880" s="24">
        <f>IF((I880*(Utgifter!$E$4+Utgifter!$E$5)/12)&gt;$S$4,(I880*(Utgifter!$E$4+Utgifter!$E$5)/12),IF(I880&gt; 0,$S$4,0))</f>
        <v>1000</v>
      </c>
    </row>
    <row r="881" spans="1:11" x14ac:dyDescent="0.35">
      <c r="A881" s="47">
        <v>2091</v>
      </c>
      <c r="D881" s="28">
        <f t="shared" si="13"/>
        <v>877</v>
      </c>
      <c r="E881" s="27">
        <f>IF((E880*(1+Utgifter!$E$5/12)-G880)&gt;0,E880*(1+Utgifter!$E$5/12)-G880,0)</f>
        <v>305922.29887744575</v>
      </c>
      <c r="F881" s="26"/>
      <c r="G881" s="24">
        <f>IF((E881*(Utgifter!$E$4+Utgifter!$E$5)/12)&gt;$S$4,(E881*(Utgifter!$E$4+Utgifter!$E$5)/12),IF(E881&gt; 0,$S$4,0))</f>
        <v>1019.7409962581524</v>
      </c>
      <c r="I881" s="27">
        <f>IF((I880*(1+Utgifter!$E$5/12)-K880)&gt;0,I880*(1+Utgifter!$E$5/12)-K880,0)</f>
        <v>212801.57960140446</v>
      </c>
      <c r="J881" s="26"/>
      <c r="K881" s="24">
        <f>IF((I881*(Utgifter!$E$4+Utgifter!$E$5)/12)&gt;$S$4,(I881*(Utgifter!$E$4+Utgifter!$E$5)/12),IF(I881&gt; 0,$S$4,0))</f>
        <v>1000</v>
      </c>
    </row>
    <row r="882" spans="1:11" x14ac:dyDescent="0.35">
      <c r="A882" s="47"/>
      <c r="D882" s="28">
        <f t="shared" si="13"/>
        <v>878</v>
      </c>
      <c r="E882" s="27">
        <f>IF((E881*(1+Utgifter!$E$5/12)-G881)&gt;0,E881*(1+Utgifter!$E$5/12)-G881,0)</f>
        <v>305412.4283793167</v>
      </c>
      <c r="F882" s="26"/>
      <c r="G882" s="24">
        <f>IF((E882*(Utgifter!$E$4+Utgifter!$E$5)/12)&gt;$S$4,(E882*(Utgifter!$E$4+Utgifter!$E$5)/12),IF(E882&gt; 0,$S$4,0))</f>
        <v>1018.0414279310558</v>
      </c>
      <c r="I882" s="27">
        <f>IF((I881*(1+Utgifter!$E$5/12)-K881)&gt;0,I881*(1+Utgifter!$E$5/12)-K881,0)</f>
        <v>212156.24890074015</v>
      </c>
      <c r="J882" s="26"/>
      <c r="K882" s="24">
        <f>IF((I882*(Utgifter!$E$4+Utgifter!$E$5)/12)&gt;$S$4,(I882*(Utgifter!$E$4+Utgifter!$E$5)/12),IF(I882&gt; 0,$S$4,0))</f>
        <v>1000</v>
      </c>
    </row>
    <row r="883" spans="1:11" x14ac:dyDescent="0.35">
      <c r="A883" s="47"/>
      <c r="D883" s="28">
        <f t="shared" si="13"/>
        <v>879</v>
      </c>
      <c r="E883" s="27">
        <f>IF((E882*(1+Utgifter!$E$5/12)-G882)&gt;0,E882*(1+Utgifter!$E$5/12)-G882,0)</f>
        <v>304903.40766535117</v>
      </c>
      <c r="F883" s="26"/>
      <c r="G883" s="24">
        <f>IF((E883*(Utgifter!$E$4+Utgifter!$E$5)/12)&gt;$S$4,(E883*(Utgifter!$E$4+Utgifter!$E$5)/12),IF(E883&gt; 0,$S$4,0))</f>
        <v>1016.3446922178373</v>
      </c>
      <c r="I883" s="27">
        <f>IF((I882*(1+Utgifter!$E$5/12)-K882)&gt;0,I882*(1+Utgifter!$E$5/12)-K882,0)</f>
        <v>211509.84264890806</v>
      </c>
      <c r="J883" s="26"/>
      <c r="K883" s="24">
        <f>IF((I883*(Utgifter!$E$4+Utgifter!$E$5)/12)&gt;$S$4,(I883*(Utgifter!$E$4+Utgifter!$E$5)/12),IF(I883&gt; 0,$S$4,0))</f>
        <v>1000</v>
      </c>
    </row>
    <row r="884" spans="1:11" x14ac:dyDescent="0.35">
      <c r="A884" s="47"/>
      <c r="D884" s="28">
        <f t="shared" si="13"/>
        <v>880</v>
      </c>
      <c r="E884" s="27">
        <f>IF((E883*(1+Utgifter!$E$5/12)-G883)&gt;0,E883*(1+Utgifter!$E$5/12)-G883,0)</f>
        <v>304395.23531924229</v>
      </c>
      <c r="F884" s="26"/>
      <c r="G884" s="24">
        <f>IF((E884*(Utgifter!$E$4+Utgifter!$E$5)/12)&gt;$S$4,(E884*(Utgifter!$E$4+Utgifter!$E$5)/12),IF(E884&gt; 0,$S$4,0))</f>
        <v>1014.6507843974742</v>
      </c>
      <c r="I884" s="27">
        <f>IF((I883*(1+Utgifter!$E$5/12)-K883)&gt;0,I883*(1+Utgifter!$E$5/12)-K883,0)</f>
        <v>210862.3590533229</v>
      </c>
      <c r="J884" s="26"/>
      <c r="K884" s="24">
        <f>IF((I884*(Utgifter!$E$4+Utgifter!$E$5)/12)&gt;$S$4,(I884*(Utgifter!$E$4+Utgifter!$E$5)/12),IF(I884&gt; 0,$S$4,0))</f>
        <v>1000</v>
      </c>
    </row>
    <row r="885" spans="1:11" x14ac:dyDescent="0.35">
      <c r="A885" s="47"/>
      <c r="D885" s="28">
        <f t="shared" si="13"/>
        <v>881</v>
      </c>
      <c r="E885" s="27">
        <f>IF((E884*(1+Utgifter!$E$5/12)-G884)&gt;0,E884*(1+Utgifter!$E$5/12)-G884,0)</f>
        <v>303887.90992704354</v>
      </c>
      <c r="F885" s="26"/>
      <c r="G885" s="24">
        <f>IF((E885*(Utgifter!$E$4+Utgifter!$E$5)/12)&gt;$S$4,(E885*(Utgifter!$E$4+Utgifter!$E$5)/12),IF(E885&gt; 0,$S$4,0))</f>
        <v>1012.9596997568118</v>
      </c>
      <c r="I885" s="27">
        <f>IF((I884*(1+Utgifter!$E$5/12)-K884)&gt;0,I884*(1+Utgifter!$E$5/12)-K884,0)</f>
        <v>210213.79631841177</v>
      </c>
      <c r="J885" s="26"/>
      <c r="K885" s="24">
        <f>IF((I885*(Utgifter!$E$4+Utgifter!$E$5)/12)&gt;$S$4,(I885*(Utgifter!$E$4+Utgifter!$E$5)/12),IF(I885&gt; 0,$S$4,0))</f>
        <v>1000</v>
      </c>
    </row>
    <row r="886" spans="1:11" x14ac:dyDescent="0.35">
      <c r="A886" s="47"/>
      <c r="D886" s="28">
        <f t="shared" si="13"/>
        <v>882</v>
      </c>
      <c r="E886" s="27">
        <f>IF((E885*(1+Utgifter!$E$5/12)-G885)&gt;0,E885*(1+Utgifter!$E$5/12)-G885,0)</f>
        <v>303381.43007716513</v>
      </c>
      <c r="F886" s="26"/>
      <c r="G886" s="24">
        <f>IF((E886*(Utgifter!$E$4+Utgifter!$E$5)/12)&gt;$S$4,(E886*(Utgifter!$E$4+Utgifter!$E$5)/12),IF(E886&gt; 0,$S$4,0))</f>
        <v>1011.2714335905504</v>
      </c>
      <c r="I886" s="27">
        <f>IF((I885*(1+Utgifter!$E$5/12)-K885)&gt;0,I885*(1+Utgifter!$E$5/12)-K885,0)</f>
        <v>209564.15264560914</v>
      </c>
      <c r="J886" s="26"/>
      <c r="K886" s="24">
        <f>IF((I886*(Utgifter!$E$4+Utgifter!$E$5)/12)&gt;$S$4,(I886*(Utgifter!$E$4+Utgifter!$E$5)/12),IF(I886&gt; 0,$S$4,0))</f>
        <v>1000</v>
      </c>
    </row>
    <row r="887" spans="1:11" x14ac:dyDescent="0.35">
      <c r="A887" s="47"/>
      <c r="D887" s="28">
        <f t="shared" si="13"/>
        <v>883</v>
      </c>
      <c r="E887" s="27">
        <f>IF((E886*(1+Utgifter!$E$5/12)-G886)&gt;0,E886*(1+Utgifter!$E$5/12)-G886,0)</f>
        <v>302875.79436036985</v>
      </c>
      <c r="F887" s="26"/>
      <c r="G887" s="24">
        <f>IF((E887*(Utgifter!$E$4+Utgifter!$E$5)/12)&gt;$S$4,(E887*(Utgifter!$E$4+Utgifter!$E$5)/12),IF(E887&gt; 0,$S$4,0))</f>
        <v>1009.5859812012328</v>
      </c>
      <c r="I887" s="27">
        <f>IF((I886*(1+Utgifter!$E$5/12)-K886)&gt;0,I886*(1+Utgifter!$E$5/12)-K886,0)</f>
        <v>208913.42623335184</v>
      </c>
      <c r="J887" s="26"/>
      <c r="K887" s="24">
        <f>IF((I887*(Utgifter!$E$4+Utgifter!$E$5)/12)&gt;$S$4,(I887*(Utgifter!$E$4+Utgifter!$E$5)/12),IF(I887&gt; 0,$S$4,0))</f>
        <v>1000</v>
      </c>
    </row>
    <row r="888" spans="1:11" x14ac:dyDescent="0.35">
      <c r="A888" s="47"/>
      <c r="D888" s="28">
        <f t="shared" si="13"/>
        <v>884</v>
      </c>
      <c r="E888" s="27">
        <f>IF((E887*(1+Utgifter!$E$5/12)-G887)&gt;0,E887*(1+Utgifter!$E$5/12)-G887,0)</f>
        <v>302371.00136976928</v>
      </c>
      <c r="F888" s="26"/>
      <c r="G888" s="24">
        <f>IF((E888*(Utgifter!$E$4+Utgifter!$E$5)/12)&gt;$S$4,(E888*(Utgifter!$E$4+Utgifter!$E$5)/12),IF(E888&gt; 0,$S$4,0))</f>
        <v>1007.9033378992309</v>
      </c>
      <c r="I888" s="27">
        <f>IF((I887*(1+Utgifter!$E$5/12)-K887)&gt;0,I887*(1+Utgifter!$E$5/12)-K887,0)</f>
        <v>208261.6152770741</v>
      </c>
      <c r="J888" s="26"/>
      <c r="K888" s="24">
        <f>IF((I888*(Utgifter!$E$4+Utgifter!$E$5)/12)&gt;$S$4,(I888*(Utgifter!$E$4+Utgifter!$E$5)/12),IF(I888&gt; 0,$S$4,0))</f>
        <v>1000</v>
      </c>
    </row>
    <row r="889" spans="1:11" x14ac:dyDescent="0.35">
      <c r="A889" s="47"/>
      <c r="D889" s="28">
        <f t="shared" si="13"/>
        <v>885</v>
      </c>
      <c r="E889" s="27">
        <f>IF((E888*(1+Utgifter!$E$5/12)-G888)&gt;0,E888*(1+Utgifter!$E$5/12)-G888,0)</f>
        <v>301867.04970081965</v>
      </c>
      <c r="F889" s="26"/>
      <c r="G889" s="24">
        <f>IF((E889*(Utgifter!$E$4+Utgifter!$E$5)/12)&gt;$S$4,(E889*(Utgifter!$E$4+Utgifter!$E$5)/12),IF(E889&gt; 0,$S$4,0))</f>
        <v>1006.2234990027322</v>
      </c>
      <c r="I889" s="27">
        <f>IF((I888*(1+Utgifter!$E$5/12)-K888)&gt;0,I888*(1+Utgifter!$E$5/12)-K888,0)</f>
        <v>207608.71796920258</v>
      </c>
      <c r="J889" s="26"/>
      <c r="K889" s="24">
        <f>IF((I889*(Utgifter!$E$4+Utgifter!$E$5)/12)&gt;$S$4,(I889*(Utgifter!$E$4+Utgifter!$E$5)/12),IF(I889&gt; 0,$S$4,0))</f>
        <v>1000</v>
      </c>
    </row>
    <row r="890" spans="1:11" x14ac:dyDescent="0.35">
      <c r="A890" s="47"/>
      <c r="D890" s="28">
        <f t="shared" si="13"/>
        <v>886</v>
      </c>
      <c r="E890" s="27">
        <f>IF((E889*(1+Utgifter!$E$5/12)-G889)&gt;0,E889*(1+Utgifter!$E$5/12)-G889,0)</f>
        <v>301363.93795131828</v>
      </c>
      <c r="F890" s="26"/>
      <c r="G890" s="24">
        <f>IF((E890*(Utgifter!$E$4+Utgifter!$E$5)/12)&gt;$S$4,(E890*(Utgifter!$E$4+Utgifter!$E$5)/12),IF(E890&gt; 0,$S$4,0))</f>
        <v>1004.5464598377276</v>
      </c>
      <c r="I890" s="27">
        <f>IF((I889*(1+Utgifter!$E$5/12)-K889)&gt;0,I889*(1+Utgifter!$E$5/12)-K889,0)</f>
        <v>206954.73249915126</v>
      </c>
      <c r="J890" s="26"/>
      <c r="K890" s="24">
        <f>IF((I890*(Utgifter!$E$4+Utgifter!$E$5)/12)&gt;$S$4,(I890*(Utgifter!$E$4+Utgifter!$E$5)/12),IF(I890&gt; 0,$S$4,0))</f>
        <v>1000</v>
      </c>
    </row>
    <row r="891" spans="1:11" x14ac:dyDescent="0.35">
      <c r="A891" s="47"/>
      <c r="D891" s="28">
        <f t="shared" si="13"/>
        <v>887</v>
      </c>
      <c r="E891" s="27">
        <f>IF((E890*(1+Utgifter!$E$5/12)-G890)&gt;0,E890*(1+Utgifter!$E$5/12)-G890,0)</f>
        <v>300861.66472139943</v>
      </c>
      <c r="F891" s="26"/>
      <c r="G891" s="24">
        <f>IF((E891*(Utgifter!$E$4+Utgifter!$E$5)/12)&gt;$S$4,(E891*(Utgifter!$E$4+Utgifter!$E$5)/12),IF(E891&gt; 0,$S$4,0))</f>
        <v>1002.8722157379981</v>
      </c>
      <c r="I891" s="27">
        <f>IF((I890*(1+Utgifter!$E$5/12)-K890)&gt;0,I890*(1+Utgifter!$E$5/12)-K890,0)</f>
        <v>206299.65705331651</v>
      </c>
      <c r="J891" s="26"/>
      <c r="K891" s="24">
        <f>IF((I891*(Utgifter!$E$4+Utgifter!$E$5)/12)&gt;$S$4,(I891*(Utgifter!$E$4+Utgifter!$E$5)/12),IF(I891&gt; 0,$S$4,0))</f>
        <v>1000</v>
      </c>
    </row>
    <row r="892" spans="1:11" x14ac:dyDescent="0.35">
      <c r="A892" s="47"/>
      <c r="D892" s="28">
        <f t="shared" si="13"/>
        <v>888</v>
      </c>
      <c r="E892" s="27">
        <f>IF((E891*(1+Utgifter!$E$5/12)-G891)&gt;0,E891*(1+Utgifter!$E$5/12)-G891,0)</f>
        <v>300360.22861353046</v>
      </c>
      <c r="F892" s="26"/>
      <c r="G892" s="24">
        <f>IF((E892*(Utgifter!$E$4+Utgifter!$E$5)/12)&gt;$S$4,(E892*(Utgifter!$E$4+Utgifter!$E$5)/12),IF(E892&gt; 0,$S$4,0))</f>
        <v>1001.2007620451014</v>
      </c>
      <c r="I892" s="27">
        <f>IF((I891*(1+Utgifter!$E$5/12)-K891)&gt;0,I891*(1+Utgifter!$E$5/12)-K891,0)</f>
        <v>205643.48981507204</v>
      </c>
      <c r="J892" s="26"/>
      <c r="K892" s="24">
        <f>IF((I892*(Utgifter!$E$4+Utgifter!$E$5)/12)&gt;$S$4,(I892*(Utgifter!$E$4+Utgifter!$E$5)/12),IF(I892&gt; 0,$S$4,0))</f>
        <v>1000</v>
      </c>
    </row>
    <row r="893" spans="1:11" x14ac:dyDescent="0.35">
      <c r="A893" s="47">
        <v>2092</v>
      </c>
      <c r="D893" s="28">
        <f t="shared" si="13"/>
        <v>889</v>
      </c>
      <c r="E893" s="27">
        <f>IF((E892*(1+Utgifter!$E$5/12)-G892)&gt;0,E892*(1+Utgifter!$E$5/12)-G892,0)</f>
        <v>299859.62823250791</v>
      </c>
      <c r="F893" s="26"/>
      <c r="G893" s="24">
        <f>IF((E893*(Utgifter!$E$4+Utgifter!$E$5)/12)&gt;$S$4,(E893*(Utgifter!$E$4+Utgifter!$E$5)/12),IF(E893&gt; 0,$S$4,0))</f>
        <v>1000</v>
      </c>
      <c r="I893" s="27">
        <f>IF((I892*(1+Utgifter!$E$5/12)-K892)&gt;0,I892*(1+Utgifter!$E$5/12)-K892,0)</f>
        <v>204986.22896476384</v>
      </c>
      <c r="J893" s="26"/>
      <c r="K893" s="24">
        <f>IF((I893*(Utgifter!$E$4+Utgifter!$E$5)/12)&gt;$S$4,(I893*(Utgifter!$E$4+Utgifter!$E$5)/12),IF(I893&gt; 0,$S$4,0))</f>
        <v>1000</v>
      </c>
    </row>
    <row r="894" spans="1:11" x14ac:dyDescent="0.35">
      <c r="A894" s="47"/>
      <c r="D894" s="28">
        <f t="shared" si="13"/>
        <v>890</v>
      </c>
      <c r="E894" s="27">
        <f>IF((E893*(1+Utgifter!$E$5/12)-G893)&gt;0,E893*(1+Utgifter!$E$5/12)-G893,0)</f>
        <v>299359.39427956211</v>
      </c>
      <c r="F894" s="26"/>
      <c r="G894" s="24">
        <f>IF((E894*(Utgifter!$E$4+Utgifter!$E$5)/12)&gt;$S$4,(E894*(Utgifter!$E$4+Utgifter!$E$5)/12),IF(E894&gt; 0,$S$4,0))</f>
        <v>1000</v>
      </c>
      <c r="I894" s="27">
        <f>IF((I893*(1+Utgifter!$E$5/12)-K893)&gt;0,I893*(1+Utgifter!$E$5/12)-K893,0)</f>
        <v>204327.87267970512</v>
      </c>
      <c r="J894" s="26"/>
      <c r="K894" s="24">
        <f>IF((I894*(Utgifter!$E$4+Utgifter!$E$5)/12)&gt;$S$4,(I894*(Utgifter!$E$4+Utgifter!$E$5)/12),IF(I894&gt; 0,$S$4,0))</f>
        <v>1000</v>
      </c>
    </row>
    <row r="895" spans="1:11" x14ac:dyDescent="0.35">
      <c r="A895" s="47"/>
      <c r="D895" s="28">
        <f t="shared" si="13"/>
        <v>891</v>
      </c>
      <c r="E895" s="27">
        <f>IF((E894*(1+Utgifter!$E$5/12)-G894)&gt;0,E894*(1+Utgifter!$E$5/12)-G894,0)</f>
        <v>298858.32660336141</v>
      </c>
      <c r="F895" s="26"/>
      <c r="G895" s="24">
        <f>IF((E895*(Utgifter!$E$4+Utgifter!$E$5)/12)&gt;$S$4,(E895*(Utgifter!$E$4+Utgifter!$E$5)/12),IF(E895&gt; 0,$S$4,0))</f>
        <v>1000</v>
      </c>
      <c r="I895" s="27">
        <f>IF((I894*(1+Utgifter!$E$5/12)-K894)&gt;0,I894*(1+Utgifter!$E$5/12)-K894,0)</f>
        <v>203668.4191341713</v>
      </c>
      <c r="J895" s="26"/>
      <c r="K895" s="24">
        <f>IF((I895*(Utgifter!$E$4+Utgifter!$E$5)/12)&gt;$S$4,(I895*(Utgifter!$E$4+Utgifter!$E$5)/12),IF(I895&gt; 0,$S$4,0))</f>
        <v>1000</v>
      </c>
    </row>
    <row r="896" spans="1:11" x14ac:dyDescent="0.35">
      <c r="A896" s="47"/>
      <c r="D896" s="28">
        <f t="shared" si="13"/>
        <v>892</v>
      </c>
      <c r="E896" s="27">
        <f>IF((E895*(1+Utgifter!$E$5/12)-G895)&gt;0,E895*(1+Utgifter!$E$5/12)-G895,0)</f>
        <v>298356.42381436704</v>
      </c>
      <c r="F896" s="26"/>
      <c r="G896" s="24">
        <f>IF((E896*(Utgifter!$E$4+Utgifter!$E$5)/12)&gt;$S$4,(E896*(Utgifter!$E$4+Utgifter!$E$5)/12),IF(E896&gt; 0,$S$4,0))</f>
        <v>1000</v>
      </c>
      <c r="I896" s="27">
        <f>IF((I895*(1+Utgifter!$E$5/12)-K895)&gt;0,I895*(1+Utgifter!$E$5/12)-K895,0)</f>
        <v>203007.86649939494</v>
      </c>
      <c r="J896" s="26"/>
      <c r="K896" s="24">
        <f>IF((I896*(Utgifter!$E$4+Utgifter!$E$5)/12)&gt;$S$4,(I896*(Utgifter!$E$4+Utgifter!$E$5)/12),IF(I896&gt; 0,$S$4,0))</f>
        <v>1000</v>
      </c>
    </row>
    <row r="897" spans="1:11" x14ac:dyDescent="0.35">
      <c r="A897" s="47"/>
      <c r="D897" s="28">
        <f t="shared" si="13"/>
        <v>893</v>
      </c>
      <c r="E897" s="27">
        <f>IF((E896*(1+Utgifter!$E$5/12)-G896)&gt;0,E896*(1+Utgifter!$E$5/12)-G896,0)</f>
        <v>297853.68452072435</v>
      </c>
      <c r="F897" s="26"/>
      <c r="G897" s="24">
        <f>IF((E897*(Utgifter!$E$4+Utgifter!$E$5)/12)&gt;$S$4,(E897*(Utgifter!$E$4+Utgifter!$E$5)/12),IF(E897&gt; 0,$S$4,0))</f>
        <v>1000</v>
      </c>
      <c r="I897" s="27">
        <f>IF((I896*(1+Utgifter!$E$5/12)-K896)&gt;0,I896*(1+Utgifter!$E$5/12)-K896,0)</f>
        <v>202346.21294356059</v>
      </c>
      <c r="J897" s="26"/>
      <c r="K897" s="24">
        <f>IF((I897*(Utgifter!$E$4+Utgifter!$E$5)/12)&gt;$S$4,(I897*(Utgifter!$E$4+Utgifter!$E$5)/12),IF(I897&gt; 0,$S$4,0))</f>
        <v>1000</v>
      </c>
    </row>
    <row r="898" spans="1:11" x14ac:dyDescent="0.35">
      <c r="A898" s="47"/>
      <c r="D898" s="28">
        <f t="shared" si="13"/>
        <v>894</v>
      </c>
      <c r="E898" s="27">
        <f>IF((E897*(1+Utgifter!$E$5/12)-G897)&gt;0,E897*(1+Utgifter!$E$5/12)-G897,0)</f>
        <v>297350.10732825892</v>
      </c>
      <c r="F898" s="26"/>
      <c r="G898" s="24">
        <f>IF((E898*(Utgifter!$E$4+Utgifter!$E$5)/12)&gt;$S$4,(E898*(Utgifter!$E$4+Utgifter!$E$5)/12),IF(E898&gt; 0,$S$4,0))</f>
        <v>1000</v>
      </c>
      <c r="I898" s="27">
        <f>IF((I897*(1+Utgifter!$E$5/12)-K897)&gt;0,I897*(1+Utgifter!$E$5/12)-K897,0)</f>
        <v>201683.45663179987</v>
      </c>
      <c r="J898" s="26"/>
      <c r="K898" s="24">
        <f>IF((I898*(Utgifter!$E$4+Utgifter!$E$5)/12)&gt;$S$4,(I898*(Utgifter!$E$4+Utgifter!$E$5)/12),IF(I898&gt; 0,$S$4,0))</f>
        <v>1000</v>
      </c>
    </row>
    <row r="899" spans="1:11" x14ac:dyDescent="0.35">
      <c r="A899" s="47"/>
      <c r="D899" s="28">
        <f t="shared" si="13"/>
        <v>895</v>
      </c>
      <c r="E899" s="27">
        <f>IF((E898*(1+Utgifter!$E$5/12)-G898)&gt;0,E898*(1+Utgifter!$E$5/12)-G898,0)</f>
        <v>296845.6908404727</v>
      </c>
      <c r="F899" s="26"/>
      <c r="G899" s="24">
        <f>IF((E899*(Utgifter!$E$4+Utgifter!$E$5)/12)&gt;$S$4,(E899*(Utgifter!$E$4+Utgifter!$E$5)/12),IF(E899&gt; 0,$S$4,0))</f>
        <v>1000</v>
      </c>
      <c r="I899" s="27">
        <f>IF((I898*(1+Utgifter!$E$5/12)-K898)&gt;0,I898*(1+Utgifter!$E$5/12)-K898,0)</f>
        <v>201019.59572618621</v>
      </c>
      <c r="J899" s="26"/>
      <c r="K899" s="24">
        <f>IF((I899*(Utgifter!$E$4+Utgifter!$E$5)/12)&gt;$S$4,(I899*(Utgifter!$E$4+Utgifter!$E$5)/12),IF(I899&gt; 0,$S$4,0))</f>
        <v>1000</v>
      </c>
    </row>
    <row r="900" spans="1:11" x14ac:dyDescent="0.35">
      <c r="A900" s="47"/>
      <c r="D900" s="28">
        <f t="shared" si="13"/>
        <v>896</v>
      </c>
      <c r="E900" s="27">
        <f>IF((E899*(1+Utgifter!$E$5/12)-G899)&gt;0,E899*(1+Utgifter!$E$5/12)-G899,0)</f>
        <v>296340.43365854019</v>
      </c>
      <c r="F900" s="26"/>
      <c r="G900" s="24">
        <f>IF((E900*(Utgifter!$E$4+Utgifter!$E$5)/12)&gt;$S$4,(E900*(Utgifter!$E$4+Utgifter!$E$5)/12),IF(E900&gt; 0,$S$4,0))</f>
        <v>1000</v>
      </c>
      <c r="I900" s="27">
        <f>IF((I899*(1+Utgifter!$E$5/12)-K899)&gt;0,I899*(1+Utgifter!$E$5/12)-K899,0)</f>
        <v>200354.62838572985</v>
      </c>
      <c r="J900" s="26"/>
      <c r="K900" s="24">
        <f>IF((I900*(Utgifter!$E$4+Utgifter!$E$5)/12)&gt;$S$4,(I900*(Utgifter!$E$4+Utgifter!$E$5)/12),IF(I900&gt; 0,$S$4,0))</f>
        <v>1000</v>
      </c>
    </row>
    <row r="901" spans="1:11" x14ac:dyDescent="0.35">
      <c r="A901" s="47"/>
      <c r="D901" s="28">
        <f t="shared" si="13"/>
        <v>897</v>
      </c>
      <c r="E901" s="27">
        <f>IF((E900*(1+Utgifter!$E$5/12)-G900)&gt;0,E900*(1+Utgifter!$E$5/12)-G900,0)</f>
        <v>295834.33438130445</v>
      </c>
      <c r="F901" s="26"/>
      <c r="G901" s="24">
        <f>IF((E901*(Utgifter!$E$4+Utgifter!$E$5)/12)&gt;$S$4,(E901*(Utgifter!$E$4+Utgifter!$E$5)/12),IF(E901&gt; 0,$S$4,0))</f>
        <v>1000</v>
      </c>
      <c r="I901" s="27">
        <f>IF((I900*(1+Utgifter!$E$5/12)-K900)&gt;0,I900*(1+Utgifter!$E$5/12)-K900,0)</f>
        <v>199688.55276637274</v>
      </c>
      <c r="J901" s="26"/>
      <c r="K901" s="24">
        <f>IF((I901*(Utgifter!$E$4+Utgifter!$E$5)/12)&gt;$S$4,(I901*(Utgifter!$E$4+Utgifter!$E$5)/12),IF(I901&gt; 0,$S$4,0))</f>
        <v>1000</v>
      </c>
    </row>
    <row r="902" spans="1:11" x14ac:dyDescent="0.35">
      <c r="A902" s="47"/>
      <c r="D902" s="28">
        <f t="shared" si="13"/>
        <v>898</v>
      </c>
      <c r="E902" s="27">
        <f>IF((E901*(1+Utgifter!$E$5/12)-G901)&gt;0,E901*(1+Utgifter!$E$5/12)-G901,0)</f>
        <v>295327.3916052733</v>
      </c>
      <c r="F902" s="26"/>
      <c r="G902" s="24">
        <f>IF((E902*(Utgifter!$E$4+Utgifter!$E$5)/12)&gt;$S$4,(E902*(Utgifter!$E$4+Utgifter!$E$5)/12),IF(E902&gt; 0,$S$4,0))</f>
        <v>1000</v>
      </c>
      <c r="I902" s="27">
        <f>IF((I901*(1+Utgifter!$E$5/12)-K901)&gt;0,I901*(1+Utgifter!$E$5/12)-K901,0)</f>
        <v>199021.36702098337</v>
      </c>
      <c r="J902" s="26"/>
      <c r="K902" s="24">
        <f>IF((I902*(Utgifter!$E$4+Utgifter!$E$5)/12)&gt;$S$4,(I902*(Utgifter!$E$4+Utgifter!$E$5)/12),IF(I902&gt; 0,$S$4,0))</f>
        <v>1000</v>
      </c>
    </row>
    <row r="903" spans="1:11" x14ac:dyDescent="0.35">
      <c r="A903" s="47"/>
      <c r="D903" s="28">
        <f t="shared" ref="D903:D966" si="14">IF(OR(E903&gt;0, I903&gt;0),D902+1,"")</f>
        <v>899</v>
      </c>
      <c r="E903" s="27">
        <f>IF((E902*(1+Utgifter!$E$5/12)-G902)&gt;0,E902*(1+Utgifter!$E$5/12)-G902,0)</f>
        <v>294819.60392461543</v>
      </c>
      <c r="F903" s="26"/>
      <c r="G903" s="24">
        <f>IF((E903*(Utgifter!$E$4+Utgifter!$E$5)/12)&gt;$S$4,(E903*(Utgifter!$E$4+Utgifter!$E$5)/12),IF(E903&gt; 0,$S$4,0))</f>
        <v>1000</v>
      </c>
      <c r="I903" s="27">
        <f>IF((I902*(1+Utgifter!$E$5/12)-K902)&gt;0,I902*(1+Utgifter!$E$5/12)-K902,0)</f>
        <v>198353.06929935169</v>
      </c>
      <c r="J903" s="26"/>
      <c r="K903" s="24">
        <f>IF((I903*(Utgifter!$E$4+Utgifter!$E$5)/12)&gt;$S$4,(I903*(Utgifter!$E$4+Utgifter!$E$5)/12),IF(I903&gt; 0,$S$4,0))</f>
        <v>1000</v>
      </c>
    </row>
    <row r="904" spans="1:11" x14ac:dyDescent="0.35">
      <c r="A904" s="47"/>
      <c r="D904" s="28">
        <f t="shared" si="14"/>
        <v>900</v>
      </c>
      <c r="E904" s="27">
        <f>IF((E903*(1+Utgifter!$E$5/12)-G903)&gt;0,E903*(1+Utgifter!$E$5/12)-G903,0)</f>
        <v>294310.96993115649</v>
      </c>
      <c r="F904" s="26"/>
      <c r="G904" s="24">
        <f>IF((E904*(Utgifter!$E$4+Utgifter!$E$5)/12)&gt;$S$4,(E904*(Utgifter!$E$4+Utgifter!$E$5)/12),IF(E904&gt; 0,$S$4,0))</f>
        <v>1000</v>
      </c>
      <c r="I904" s="27">
        <f>IF((I903*(1+Utgifter!$E$5/12)-K903)&gt;0,I903*(1+Utgifter!$E$5/12)-K903,0)</f>
        <v>197683.65774818393</v>
      </c>
      <c r="J904" s="26"/>
      <c r="K904" s="24">
        <f>IF((I904*(Utgifter!$E$4+Utgifter!$E$5)/12)&gt;$S$4,(I904*(Utgifter!$E$4+Utgifter!$E$5)/12),IF(I904&gt; 0,$S$4,0))</f>
        <v>1000</v>
      </c>
    </row>
    <row r="905" spans="1:11" x14ac:dyDescent="0.35">
      <c r="A905" s="47">
        <v>2093</v>
      </c>
      <c r="D905" s="28">
        <f t="shared" si="14"/>
        <v>901</v>
      </c>
      <c r="E905" s="27">
        <f>IF((E904*(1+Utgifter!$E$5/12)-G904)&gt;0,E904*(1+Utgifter!$E$5/12)-G904,0)</f>
        <v>293801.4882143751</v>
      </c>
      <c r="F905" s="26"/>
      <c r="G905" s="24">
        <f>IF((E905*(Utgifter!$E$4+Utgifter!$E$5)/12)&gt;$S$4,(E905*(Utgifter!$E$4+Utgifter!$E$5)/12),IF(E905&gt; 0,$S$4,0))</f>
        <v>1000</v>
      </c>
      <c r="I905" s="27">
        <f>IF((I904*(1+Utgifter!$E$5/12)-K904)&gt;0,I904*(1+Utgifter!$E$5/12)-K904,0)</f>
        <v>197013.13051109758</v>
      </c>
      <c r="J905" s="26"/>
      <c r="K905" s="24">
        <f>IF((I905*(Utgifter!$E$4+Utgifter!$E$5)/12)&gt;$S$4,(I905*(Utgifter!$E$4+Utgifter!$E$5)/12),IF(I905&gt; 0,$S$4,0))</f>
        <v>1000</v>
      </c>
    </row>
    <row r="906" spans="1:11" x14ac:dyDescent="0.35">
      <c r="A906" s="47"/>
      <c r="D906" s="28">
        <f t="shared" si="14"/>
        <v>902</v>
      </c>
      <c r="E906" s="27">
        <f>IF((E905*(1+Utgifter!$E$5/12)-G905)&gt;0,E905*(1+Utgifter!$E$5/12)-G905,0)</f>
        <v>293291.15736139909</v>
      </c>
      <c r="F906" s="26"/>
      <c r="G906" s="24">
        <f>IF((E906*(Utgifter!$E$4+Utgifter!$E$5)/12)&gt;$S$4,(E906*(Utgifter!$E$4+Utgifter!$E$5)/12),IF(E906&gt; 0,$S$4,0))</f>
        <v>1000</v>
      </c>
      <c r="I906" s="27">
        <f>IF((I905*(1+Utgifter!$E$5/12)-K905)&gt;0,I905*(1+Utgifter!$E$5/12)-K905,0)</f>
        <v>196341.4857286161</v>
      </c>
      <c r="J906" s="26"/>
      <c r="K906" s="24">
        <f>IF((I906*(Utgifter!$E$4+Utgifter!$E$5)/12)&gt;$S$4,(I906*(Utgifter!$E$4+Utgifter!$E$5)/12),IF(I906&gt; 0,$S$4,0))</f>
        <v>1000</v>
      </c>
    </row>
    <row r="907" spans="1:11" x14ac:dyDescent="0.35">
      <c r="A907" s="47"/>
      <c r="D907" s="28">
        <f t="shared" si="14"/>
        <v>903</v>
      </c>
      <c r="E907" s="27">
        <f>IF((E906*(1+Utgifter!$E$5/12)-G906)&gt;0,E906*(1+Utgifter!$E$5/12)-G906,0)</f>
        <v>292779.97595700144</v>
      </c>
      <c r="F907" s="26"/>
      <c r="G907" s="24">
        <f>IF((E907*(Utgifter!$E$4+Utgifter!$E$5)/12)&gt;$S$4,(E907*(Utgifter!$E$4+Utgifter!$E$5)/12),IF(E907&gt; 0,$S$4,0))</f>
        <v>1000</v>
      </c>
      <c r="I907" s="27">
        <f>IF((I906*(1+Utgifter!$E$5/12)-K906)&gt;0,I906*(1+Utgifter!$E$5/12)-K906,0)</f>
        <v>195668.72153816381</v>
      </c>
      <c r="J907" s="26"/>
      <c r="K907" s="24">
        <f>IF((I907*(Utgifter!$E$4+Utgifter!$E$5)/12)&gt;$S$4,(I907*(Utgifter!$E$4+Utgifter!$E$5)/12),IF(I907&gt; 0,$S$4,0))</f>
        <v>1000</v>
      </c>
    </row>
    <row r="908" spans="1:11" x14ac:dyDescent="0.35">
      <c r="A908" s="47"/>
      <c r="D908" s="28">
        <f t="shared" si="14"/>
        <v>904</v>
      </c>
      <c r="E908" s="27">
        <f>IF((E907*(1+Utgifter!$E$5/12)-G907)&gt;0,E907*(1+Utgifter!$E$5/12)-G907,0)</f>
        <v>292267.94258359645</v>
      </c>
      <c r="F908" s="26"/>
      <c r="G908" s="24">
        <f>IF((E908*(Utgifter!$E$4+Utgifter!$E$5)/12)&gt;$S$4,(E908*(Utgifter!$E$4+Utgifter!$E$5)/12),IF(E908&gt; 0,$S$4,0))</f>
        <v>1000</v>
      </c>
      <c r="I908" s="27">
        <f>IF((I907*(1+Utgifter!$E$5/12)-K907)&gt;0,I907*(1+Utgifter!$E$5/12)-K907,0)</f>
        <v>194994.83607406076</v>
      </c>
      <c r="J908" s="26"/>
      <c r="K908" s="24">
        <f>IF((I908*(Utgifter!$E$4+Utgifter!$E$5)/12)&gt;$S$4,(I908*(Utgifter!$E$4+Utgifter!$E$5)/12),IF(I908&gt; 0,$S$4,0))</f>
        <v>1000</v>
      </c>
    </row>
    <row r="909" spans="1:11" x14ac:dyDescent="0.35">
      <c r="A909" s="47"/>
      <c r="D909" s="28">
        <f t="shared" si="14"/>
        <v>905</v>
      </c>
      <c r="E909" s="27">
        <f>IF((E908*(1+Utgifter!$E$5/12)-G908)&gt;0,E908*(1+Utgifter!$E$5/12)-G908,0)</f>
        <v>291755.05582123582</v>
      </c>
      <c r="F909" s="26"/>
      <c r="G909" s="24">
        <f>IF((E909*(Utgifter!$E$4+Utgifter!$E$5)/12)&gt;$S$4,(E909*(Utgifter!$E$4+Utgifter!$E$5)/12),IF(E909&gt; 0,$S$4,0))</f>
        <v>1000</v>
      </c>
      <c r="I909" s="27">
        <f>IF((I908*(1+Utgifter!$E$5/12)-K908)&gt;0,I908*(1+Utgifter!$E$5/12)-K908,0)</f>
        <v>194319.82746751755</v>
      </c>
      <c r="J909" s="26"/>
      <c r="K909" s="24">
        <f>IF((I909*(Utgifter!$E$4+Utgifter!$E$5)/12)&gt;$S$4,(I909*(Utgifter!$E$4+Utgifter!$E$5)/12),IF(I909&gt; 0,$S$4,0))</f>
        <v>1000</v>
      </c>
    </row>
    <row r="910" spans="1:11" x14ac:dyDescent="0.35">
      <c r="A910" s="47"/>
      <c r="D910" s="28">
        <f t="shared" si="14"/>
        <v>906</v>
      </c>
      <c r="E910" s="27">
        <f>IF((E909*(1+Utgifter!$E$5/12)-G909)&gt;0,E909*(1+Utgifter!$E$5/12)-G909,0)</f>
        <v>291241.31424760458</v>
      </c>
      <c r="F910" s="26"/>
      <c r="G910" s="24">
        <f>IF((E910*(Utgifter!$E$4+Utgifter!$E$5)/12)&gt;$S$4,(E910*(Utgifter!$E$4+Utgifter!$E$5)/12),IF(E910&gt; 0,$S$4,0))</f>
        <v>1000</v>
      </c>
      <c r="I910" s="27">
        <f>IF((I909*(1+Utgifter!$E$5/12)-K909)&gt;0,I909*(1+Utgifter!$E$5/12)-K909,0)</f>
        <v>193643.69384663008</v>
      </c>
      <c r="J910" s="26"/>
      <c r="K910" s="24">
        <f>IF((I910*(Utgifter!$E$4+Utgifter!$E$5)/12)&gt;$S$4,(I910*(Utgifter!$E$4+Utgifter!$E$5)/12),IF(I910&gt; 0,$S$4,0))</f>
        <v>1000</v>
      </c>
    </row>
    <row r="911" spans="1:11" x14ac:dyDescent="0.35">
      <c r="A911" s="47"/>
      <c r="D911" s="28">
        <f t="shared" si="14"/>
        <v>907</v>
      </c>
      <c r="E911" s="27">
        <f>IF((E910*(1+Utgifter!$E$5/12)-G910)&gt;0,E910*(1+Utgifter!$E$5/12)-G910,0)</f>
        <v>290726.71643801726</v>
      </c>
      <c r="F911" s="26"/>
      <c r="G911" s="24">
        <f>IF((E911*(Utgifter!$E$4+Utgifter!$E$5)/12)&gt;$S$4,(E911*(Utgifter!$E$4+Utgifter!$E$5)/12),IF(E911&gt; 0,$S$4,0))</f>
        <v>1000</v>
      </c>
      <c r="I911" s="27">
        <f>IF((I910*(1+Utgifter!$E$5/12)-K910)&gt;0,I910*(1+Utgifter!$E$5/12)-K910,0)</f>
        <v>192966.43333637447</v>
      </c>
      <c r="J911" s="26"/>
      <c r="K911" s="24">
        <f>IF((I911*(Utgifter!$E$4+Utgifter!$E$5)/12)&gt;$S$4,(I911*(Utgifter!$E$4+Utgifter!$E$5)/12),IF(I911&gt; 0,$S$4,0))</f>
        <v>1000</v>
      </c>
    </row>
    <row r="912" spans="1:11" x14ac:dyDescent="0.35">
      <c r="A912" s="47"/>
      <c r="D912" s="28">
        <f t="shared" si="14"/>
        <v>908</v>
      </c>
      <c r="E912" s="27">
        <f>IF((E911*(1+Utgifter!$E$5/12)-G911)&gt;0,E911*(1+Utgifter!$E$5/12)-G911,0)</f>
        <v>290211.260965414</v>
      </c>
      <c r="F912" s="26"/>
      <c r="G912" s="24">
        <f>IF((E912*(Utgifter!$E$4+Utgifter!$E$5)/12)&gt;$S$4,(E912*(Utgifter!$E$4+Utgifter!$E$5)/12),IF(E912&gt; 0,$S$4,0))</f>
        <v>1000</v>
      </c>
      <c r="I912" s="27">
        <f>IF((I911*(1+Utgifter!$E$5/12)-K911)&gt;0,I911*(1+Utgifter!$E$5/12)-K911,0)</f>
        <v>192288.04405860175</v>
      </c>
      <c r="J912" s="26"/>
      <c r="K912" s="24">
        <f>IF((I912*(Utgifter!$E$4+Utgifter!$E$5)/12)&gt;$S$4,(I912*(Utgifter!$E$4+Utgifter!$E$5)/12),IF(I912&gt; 0,$S$4,0))</f>
        <v>1000</v>
      </c>
    </row>
    <row r="913" spans="1:11" x14ac:dyDescent="0.35">
      <c r="A913" s="47"/>
      <c r="D913" s="28">
        <f t="shared" si="14"/>
        <v>909</v>
      </c>
      <c r="E913" s="27">
        <f>IF((E912*(1+Utgifter!$E$5/12)-G912)&gt;0,E912*(1+Utgifter!$E$5/12)-G912,0)</f>
        <v>289694.94640035636</v>
      </c>
      <c r="F913" s="26"/>
      <c r="G913" s="24">
        <f>IF((E913*(Utgifter!$E$4+Utgifter!$E$5)/12)&gt;$S$4,(E913*(Utgifter!$E$4+Utgifter!$E$5)/12),IF(E913&gt; 0,$S$4,0))</f>
        <v>1000</v>
      </c>
      <c r="I913" s="27">
        <f>IF((I912*(1+Utgifter!$E$5/12)-K912)&gt;0,I912*(1+Utgifter!$E$5/12)-K912,0)</f>
        <v>191608.52413203276</v>
      </c>
      <c r="J913" s="26"/>
      <c r="K913" s="24">
        <f>IF((I913*(Utgifter!$E$4+Utgifter!$E$5)/12)&gt;$S$4,(I913*(Utgifter!$E$4+Utgifter!$E$5)/12),IF(I913&gt; 0,$S$4,0))</f>
        <v>1000</v>
      </c>
    </row>
    <row r="914" spans="1:11" x14ac:dyDescent="0.35">
      <c r="A914" s="47"/>
      <c r="D914" s="28">
        <f t="shared" si="14"/>
        <v>910</v>
      </c>
      <c r="E914" s="27">
        <f>IF((E913*(1+Utgifter!$E$5/12)-G913)&gt;0,E913*(1+Utgifter!$E$5/12)-G913,0)</f>
        <v>289177.77131102362</v>
      </c>
      <c r="F914" s="26"/>
      <c r="G914" s="24">
        <f>IF((E914*(Utgifter!$E$4+Utgifter!$E$5)/12)&gt;$S$4,(E914*(Utgifter!$E$4+Utgifter!$E$5)/12),IF(E914&gt; 0,$S$4,0))</f>
        <v>1000</v>
      </c>
      <c r="I914" s="27">
        <f>IF((I913*(1+Utgifter!$E$5/12)-K913)&gt;0,I913*(1+Utgifter!$E$5/12)-K913,0)</f>
        <v>190927.87167225283</v>
      </c>
      <c r="J914" s="26"/>
      <c r="K914" s="24">
        <f>IF((I914*(Utgifter!$E$4+Utgifter!$E$5)/12)&gt;$S$4,(I914*(Utgifter!$E$4+Utgifter!$E$5)/12),IF(I914&gt; 0,$S$4,0))</f>
        <v>1000</v>
      </c>
    </row>
    <row r="915" spans="1:11" x14ac:dyDescent="0.35">
      <c r="A915" s="47"/>
      <c r="D915" s="28">
        <f t="shared" si="14"/>
        <v>911</v>
      </c>
      <c r="E915" s="27">
        <f>IF((E914*(1+Utgifter!$E$5/12)-G914)&gt;0,E914*(1+Utgifter!$E$5/12)-G914,0)</f>
        <v>288659.73426320869</v>
      </c>
      <c r="F915" s="26"/>
      <c r="G915" s="24">
        <f>IF((E915*(Utgifter!$E$4+Utgifter!$E$5)/12)&gt;$S$4,(E915*(Utgifter!$E$4+Utgifter!$E$5)/12),IF(E915&gt; 0,$S$4,0))</f>
        <v>1000</v>
      </c>
      <c r="I915" s="27">
        <f>IF((I914*(1+Utgifter!$E$5/12)-K914)&gt;0,I914*(1+Utgifter!$E$5/12)-K914,0)</f>
        <v>190246.08479170658</v>
      </c>
      <c r="J915" s="26"/>
      <c r="K915" s="24">
        <f>IF((I915*(Utgifter!$E$4+Utgifter!$E$5)/12)&gt;$S$4,(I915*(Utgifter!$E$4+Utgifter!$E$5)/12),IF(I915&gt; 0,$S$4,0))</f>
        <v>1000</v>
      </c>
    </row>
    <row r="916" spans="1:11" x14ac:dyDescent="0.35">
      <c r="A916" s="47"/>
      <c r="D916" s="28">
        <f t="shared" si="14"/>
        <v>912</v>
      </c>
      <c r="E916" s="27">
        <f>IF((E915*(1+Utgifter!$E$5/12)-G915)&gt;0,E915*(1+Utgifter!$E$5/12)-G915,0)</f>
        <v>288140.83382031403</v>
      </c>
      <c r="F916" s="26"/>
      <c r="G916" s="24">
        <f>IF((E916*(Utgifter!$E$4+Utgifter!$E$5)/12)&gt;$S$4,(E916*(Utgifter!$E$4+Utgifter!$E$5)/12),IF(E916&gt; 0,$S$4,0))</f>
        <v>1000</v>
      </c>
      <c r="I916" s="27">
        <f>IF((I915*(1+Utgifter!$E$5/12)-K915)&gt;0,I915*(1+Utgifter!$E$5/12)-K915,0)</f>
        <v>189563.16159969277</v>
      </c>
      <c r="J916" s="26"/>
      <c r="K916" s="24">
        <f>IF((I916*(Utgifter!$E$4+Utgifter!$E$5)/12)&gt;$S$4,(I916*(Utgifter!$E$4+Utgifter!$E$5)/12),IF(I916&gt; 0,$S$4,0))</f>
        <v>1000</v>
      </c>
    </row>
    <row r="917" spans="1:11" x14ac:dyDescent="0.35">
      <c r="A917" s="47">
        <v>2094</v>
      </c>
      <c r="D917" s="28">
        <f t="shared" si="14"/>
        <v>913</v>
      </c>
      <c r="E917" s="27">
        <f>IF((E916*(1+Utgifter!$E$5/12)-G916)&gt;0,E916*(1+Utgifter!$E$5/12)-G916,0)</f>
        <v>287621.06854334788</v>
      </c>
      <c r="F917" s="26"/>
      <c r="G917" s="24">
        <f>IF((E917*(Utgifter!$E$4+Utgifter!$E$5)/12)&gt;$S$4,(E917*(Utgifter!$E$4+Utgifter!$E$5)/12),IF(E917&gt; 0,$S$4,0))</f>
        <v>1000</v>
      </c>
      <c r="I917" s="27">
        <f>IF((I916*(1+Utgifter!$E$5/12)-K916)&gt;0,I916*(1+Utgifter!$E$5/12)-K916,0)</f>
        <v>188879.10020235894</v>
      </c>
      <c r="J917" s="26"/>
      <c r="K917" s="24">
        <f>IF((I917*(Utgifter!$E$4+Utgifter!$E$5)/12)&gt;$S$4,(I917*(Utgifter!$E$4+Utgifter!$E$5)/12),IF(I917&gt; 0,$S$4,0))</f>
        <v>1000</v>
      </c>
    </row>
    <row r="918" spans="1:11" x14ac:dyDescent="0.35">
      <c r="A918" s="47"/>
      <c r="D918" s="28">
        <f t="shared" si="14"/>
        <v>914</v>
      </c>
      <c r="E918" s="27">
        <f>IF((E917*(1+Utgifter!$E$5/12)-G917)&gt;0,E917*(1+Utgifter!$E$5/12)-G917,0)</f>
        <v>287100.43699092016</v>
      </c>
      <c r="F918" s="26"/>
      <c r="G918" s="24">
        <f>IF((E918*(Utgifter!$E$4+Utgifter!$E$5)/12)&gt;$S$4,(E918*(Utgifter!$E$4+Utgifter!$E$5)/12),IF(E918&gt; 0,$S$4,0))</f>
        <v>1000</v>
      </c>
      <c r="I918" s="27">
        <f>IF((I917*(1+Utgifter!$E$5/12)-K917)&gt;0,I917*(1+Utgifter!$E$5/12)-K917,0)</f>
        <v>188193.8987026962</v>
      </c>
      <c r="J918" s="26"/>
      <c r="K918" s="24">
        <f>IF((I918*(Utgifter!$E$4+Utgifter!$E$5)/12)&gt;$S$4,(I918*(Utgifter!$E$4+Utgifter!$E$5)/12),IF(I918&gt; 0,$S$4,0))</f>
        <v>1000</v>
      </c>
    </row>
    <row r="919" spans="1:11" x14ac:dyDescent="0.35">
      <c r="A919" s="47"/>
      <c r="D919" s="28">
        <f t="shared" si="14"/>
        <v>915</v>
      </c>
      <c r="E919" s="27">
        <f>IF((E918*(1+Utgifter!$E$5/12)-G918)&gt;0,E918*(1+Utgifter!$E$5/12)-G918,0)</f>
        <v>286578.9377192384</v>
      </c>
      <c r="F919" s="26"/>
      <c r="G919" s="24">
        <f>IF((E919*(Utgifter!$E$4+Utgifter!$E$5)/12)&gt;$S$4,(E919*(Utgifter!$E$4+Utgifter!$E$5)/12),IF(E919&gt; 0,$S$4,0))</f>
        <v>1000</v>
      </c>
      <c r="I919" s="27">
        <f>IF((I918*(1+Utgifter!$E$5/12)-K918)&gt;0,I918*(1+Utgifter!$E$5/12)-K918,0)</f>
        <v>187507.55520053403</v>
      </c>
      <c r="J919" s="26"/>
      <c r="K919" s="24">
        <f>IF((I919*(Utgifter!$E$4+Utgifter!$E$5)/12)&gt;$S$4,(I919*(Utgifter!$E$4+Utgifter!$E$5)/12),IF(I919&gt; 0,$S$4,0))</f>
        <v>1000</v>
      </c>
    </row>
    <row r="920" spans="1:11" x14ac:dyDescent="0.35">
      <c r="A920" s="47"/>
      <c r="D920" s="28">
        <f t="shared" si="14"/>
        <v>916</v>
      </c>
      <c r="E920" s="27">
        <f>IF((E919*(1+Utgifter!$E$5/12)-G919)&gt;0,E919*(1+Utgifter!$E$5/12)-G919,0)</f>
        <v>286056.5692821038</v>
      </c>
      <c r="F920" s="26"/>
      <c r="G920" s="24">
        <f>IF((E920*(Utgifter!$E$4+Utgifter!$E$5)/12)&gt;$S$4,(E920*(Utgifter!$E$4+Utgifter!$E$5)/12),IF(E920&gt; 0,$S$4,0))</f>
        <v>1000</v>
      </c>
      <c r="I920" s="27">
        <f>IF((I919*(1+Utgifter!$E$5/12)-K919)&gt;0,I919*(1+Utgifter!$E$5/12)-K919,0)</f>
        <v>186820.06779253492</v>
      </c>
      <c r="J920" s="26"/>
      <c r="K920" s="24">
        <f>IF((I920*(Utgifter!$E$4+Utgifter!$E$5)/12)&gt;$S$4,(I920*(Utgifter!$E$4+Utgifter!$E$5)/12),IF(I920&gt; 0,$S$4,0))</f>
        <v>1000</v>
      </c>
    </row>
    <row r="921" spans="1:11" x14ac:dyDescent="0.35">
      <c r="A921" s="47"/>
      <c r="D921" s="28">
        <f t="shared" si="14"/>
        <v>917</v>
      </c>
      <c r="E921" s="27">
        <f>IF((E920*(1+Utgifter!$E$5/12)-G920)&gt;0,E920*(1+Utgifter!$E$5/12)-G920,0)</f>
        <v>285533.3302309073</v>
      </c>
      <c r="F921" s="26"/>
      <c r="G921" s="24">
        <f>IF((E921*(Utgifter!$E$4+Utgifter!$E$5)/12)&gt;$S$4,(E921*(Utgifter!$E$4+Utgifter!$E$5)/12),IF(E921&gt; 0,$S$4,0))</f>
        <v>1000</v>
      </c>
      <c r="I921" s="27">
        <f>IF((I920*(1+Utgifter!$E$5/12)-K920)&gt;0,I920*(1+Utgifter!$E$5/12)-K920,0)</f>
        <v>186131.43457218914</v>
      </c>
      <c r="J921" s="26"/>
      <c r="K921" s="24">
        <f>IF((I921*(Utgifter!$E$4+Utgifter!$E$5)/12)&gt;$S$4,(I921*(Utgifter!$E$4+Utgifter!$E$5)/12),IF(I921&gt; 0,$S$4,0))</f>
        <v>1000</v>
      </c>
    </row>
    <row r="922" spans="1:11" x14ac:dyDescent="0.35">
      <c r="A922" s="47"/>
      <c r="D922" s="28">
        <f t="shared" si="14"/>
        <v>918</v>
      </c>
      <c r="E922" s="27">
        <f>IF((E921*(1+Utgifter!$E$5/12)-G921)&gt;0,E921*(1+Utgifter!$E$5/12)-G921,0)</f>
        <v>285009.21911462548</v>
      </c>
      <c r="F922" s="26"/>
      <c r="G922" s="24">
        <f>IF((E922*(Utgifter!$E$4+Utgifter!$E$5)/12)&gt;$S$4,(E922*(Utgifter!$E$4+Utgifter!$E$5)/12),IF(E922&gt; 0,$S$4,0))</f>
        <v>1000</v>
      </c>
      <c r="I922" s="27">
        <f>IF((I921*(1+Utgifter!$E$5/12)-K921)&gt;0,I921*(1+Utgifter!$E$5/12)-K921,0)</f>
        <v>185441.65362980947</v>
      </c>
      <c r="J922" s="26"/>
      <c r="K922" s="24">
        <f>IF((I922*(Utgifter!$E$4+Utgifter!$E$5)/12)&gt;$S$4,(I922*(Utgifter!$E$4+Utgifter!$E$5)/12),IF(I922&gt; 0,$S$4,0))</f>
        <v>1000</v>
      </c>
    </row>
    <row r="923" spans="1:11" x14ac:dyDescent="0.35">
      <c r="A923" s="47"/>
      <c r="D923" s="28">
        <f t="shared" si="14"/>
        <v>919</v>
      </c>
      <c r="E923" s="27">
        <f>IF((E922*(1+Utgifter!$E$5/12)-G922)&gt;0,E922*(1+Utgifter!$E$5/12)-G922,0)</f>
        <v>284484.23447981651</v>
      </c>
      <c r="F923" s="26"/>
      <c r="G923" s="24">
        <f>IF((E923*(Utgifter!$E$4+Utgifter!$E$5)/12)&gt;$S$4,(E923*(Utgifter!$E$4+Utgifter!$E$5)/12),IF(E923&gt; 0,$S$4,0))</f>
        <v>1000</v>
      </c>
      <c r="I923" s="27">
        <f>IF((I922*(1+Utgifter!$E$5/12)-K922)&gt;0,I922*(1+Utgifter!$E$5/12)-K922,0)</f>
        <v>184750.72305252583</v>
      </c>
      <c r="J923" s="26"/>
      <c r="K923" s="24">
        <f>IF((I923*(Utgifter!$E$4+Utgifter!$E$5)/12)&gt;$S$4,(I923*(Utgifter!$E$4+Utgifter!$E$5)/12),IF(I923&gt; 0,$S$4,0))</f>
        <v>1000</v>
      </c>
    </row>
    <row r="924" spans="1:11" x14ac:dyDescent="0.35">
      <c r="A924" s="47"/>
      <c r="D924" s="28">
        <f t="shared" si="14"/>
        <v>920</v>
      </c>
      <c r="E924" s="27">
        <f>IF((E923*(1+Utgifter!$E$5/12)-G923)&gt;0,E923*(1+Utgifter!$E$5/12)-G923,0)</f>
        <v>283958.37487061624</v>
      </c>
      <c r="F924" s="26"/>
      <c r="G924" s="24">
        <f>IF((E924*(Utgifter!$E$4+Utgifter!$E$5)/12)&gt;$S$4,(E924*(Utgifter!$E$4+Utgifter!$E$5)/12),IF(E924&gt; 0,$S$4,0))</f>
        <v>1000</v>
      </c>
      <c r="I924" s="27">
        <f>IF((I923*(1+Utgifter!$E$5/12)-K923)&gt;0,I923*(1+Utgifter!$E$5/12)-K923,0)</f>
        <v>184058.64092428004</v>
      </c>
      <c r="J924" s="26"/>
      <c r="K924" s="24">
        <f>IF((I924*(Utgifter!$E$4+Utgifter!$E$5)/12)&gt;$S$4,(I924*(Utgifter!$E$4+Utgifter!$E$5)/12),IF(I924&gt; 0,$S$4,0))</f>
        <v>1000</v>
      </c>
    </row>
    <row r="925" spans="1:11" x14ac:dyDescent="0.35">
      <c r="A925" s="47"/>
      <c r="D925" s="28">
        <f t="shared" si="14"/>
        <v>921</v>
      </c>
      <c r="E925" s="27">
        <f>IF((E924*(1+Utgifter!$E$5/12)-G924)&gt;0,E924*(1+Utgifter!$E$5/12)-G924,0)</f>
        <v>283431.63882873394</v>
      </c>
      <c r="F925" s="26"/>
      <c r="G925" s="24">
        <f>IF((E925*(Utgifter!$E$4+Utgifter!$E$5)/12)&gt;$S$4,(E925*(Utgifter!$E$4+Utgifter!$E$5)/12),IF(E925&gt; 0,$S$4,0))</f>
        <v>1000</v>
      </c>
      <c r="I925" s="27">
        <f>IF((I924*(1+Utgifter!$E$5/12)-K924)&gt;0,I924*(1+Utgifter!$E$5/12)-K924,0)</f>
        <v>183365.40532582052</v>
      </c>
      <c r="J925" s="26"/>
      <c r="K925" s="24">
        <f>IF((I925*(Utgifter!$E$4+Utgifter!$E$5)/12)&gt;$S$4,(I925*(Utgifter!$E$4+Utgifter!$E$5)/12),IF(I925&gt; 0,$S$4,0))</f>
        <v>1000</v>
      </c>
    </row>
    <row r="926" spans="1:11" x14ac:dyDescent="0.35">
      <c r="A926" s="47"/>
      <c r="D926" s="28">
        <f t="shared" si="14"/>
        <v>922</v>
      </c>
      <c r="E926" s="27">
        <f>IF((E925*(1+Utgifter!$E$5/12)-G925)&gt;0,E925*(1+Utgifter!$E$5/12)-G925,0)</f>
        <v>282904.02489344851</v>
      </c>
      <c r="F926" s="26"/>
      <c r="G926" s="24">
        <f>IF((E926*(Utgifter!$E$4+Utgifter!$E$5)/12)&gt;$S$4,(E926*(Utgifter!$E$4+Utgifter!$E$5)/12),IF(E926&gt; 0,$S$4,0))</f>
        <v>1000</v>
      </c>
      <c r="I926" s="27">
        <f>IF((I925*(1+Utgifter!$E$5/12)-K925)&gt;0,I925*(1+Utgifter!$E$5/12)-K925,0)</f>
        <v>182671.0143346969</v>
      </c>
      <c r="J926" s="26"/>
      <c r="K926" s="24">
        <f>IF((I926*(Utgifter!$E$4+Utgifter!$E$5)/12)&gt;$S$4,(I926*(Utgifter!$E$4+Utgifter!$E$5)/12),IF(I926&gt; 0,$S$4,0))</f>
        <v>1000</v>
      </c>
    </row>
    <row r="927" spans="1:11" x14ac:dyDescent="0.35">
      <c r="A927" s="47"/>
      <c r="D927" s="28">
        <f t="shared" si="14"/>
        <v>923</v>
      </c>
      <c r="E927" s="27">
        <f>IF((E926*(1+Utgifter!$E$5/12)-G926)&gt;0,E926*(1+Utgifter!$E$5/12)-G926,0)</f>
        <v>282375.53160160425</v>
      </c>
      <c r="F927" s="26"/>
      <c r="G927" s="24">
        <f>IF((E927*(Utgifter!$E$4+Utgifter!$E$5)/12)&gt;$S$4,(E927*(Utgifter!$E$4+Utgifter!$E$5)/12),IF(E927&gt; 0,$S$4,0))</f>
        <v>1000</v>
      </c>
      <c r="I927" s="27">
        <f>IF((I926*(1+Utgifter!$E$5/12)-K926)&gt;0,I926*(1+Utgifter!$E$5/12)-K926,0)</f>
        <v>181975.46602525475</v>
      </c>
      <c r="J927" s="26"/>
      <c r="K927" s="24">
        <f>IF((I927*(Utgifter!$E$4+Utgifter!$E$5)/12)&gt;$S$4,(I927*(Utgifter!$E$4+Utgifter!$E$5)/12),IF(I927&gt; 0,$S$4,0))</f>
        <v>1000</v>
      </c>
    </row>
    <row r="928" spans="1:11" x14ac:dyDescent="0.35">
      <c r="A928" s="47"/>
      <c r="D928" s="28">
        <f t="shared" si="14"/>
        <v>924</v>
      </c>
      <c r="E928" s="27">
        <f>IF((E927*(1+Utgifter!$E$5/12)-G927)&gt;0,E927*(1+Utgifter!$E$5/12)-G927,0)</f>
        <v>281846.15748760692</v>
      </c>
      <c r="F928" s="26"/>
      <c r="G928" s="24">
        <f>IF((E928*(Utgifter!$E$4+Utgifter!$E$5)/12)&gt;$S$4,(E928*(Utgifter!$E$4+Utgifter!$E$5)/12),IF(E928&gt; 0,$S$4,0))</f>
        <v>1000</v>
      </c>
      <c r="I928" s="27">
        <f>IF((I927*(1+Utgifter!$E$5/12)-K927)&gt;0,I927*(1+Utgifter!$E$5/12)-K927,0)</f>
        <v>181278.75846863017</v>
      </c>
      <c r="J928" s="26"/>
      <c r="K928" s="24">
        <f>IF((I928*(Utgifter!$E$4+Utgifter!$E$5)/12)&gt;$S$4,(I928*(Utgifter!$E$4+Utgifter!$E$5)/12),IF(I928&gt; 0,$S$4,0))</f>
        <v>1000</v>
      </c>
    </row>
    <row r="929" spans="1:11" x14ac:dyDescent="0.35">
      <c r="A929" s="47">
        <v>2095</v>
      </c>
      <c r="D929" s="28">
        <f t="shared" si="14"/>
        <v>925</v>
      </c>
      <c r="E929" s="27">
        <f>IF((E928*(1+Utgifter!$E$5/12)-G928)&gt;0,E928*(1+Utgifter!$E$5/12)-G928,0)</f>
        <v>281315.90108341962</v>
      </c>
      <c r="F929" s="26"/>
      <c r="G929" s="24">
        <f>IF((E929*(Utgifter!$E$4+Utgifter!$E$5)/12)&gt;$S$4,(E929*(Utgifter!$E$4+Utgifter!$E$5)/12),IF(E929&gt; 0,$S$4,0))</f>
        <v>1000</v>
      </c>
      <c r="I929" s="27">
        <f>IF((I928*(1+Utgifter!$E$5/12)-K928)&gt;0,I928*(1+Utgifter!$E$5/12)-K928,0)</f>
        <v>180580.88973274457</v>
      </c>
      <c r="J929" s="26"/>
      <c r="K929" s="24">
        <f>IF((I929*(Utgifter!$E$4+Utgifter!$E$5)/12)&gt;$S$4,(I929*(Utgifter!$E$4+Utgifter!$E$5)/12),IF(I929&gt; 0,$S$4,0))</f>
        <v>1000</v>
      </c>
    </row>
    <row r="930" spans="1:11" x14ac:dyDescent="0.35">
      <c r="A930" s="47"/>
      <c r="D930" s="28">
        <f t="shared" si="14"/>
        <v>926</v>
      </c>
      <c r="E930" s="27">
        <f>IF((E929*(1+Utgifter!$E$5/12)-G929)&gt;0,E929*(1+Utgifter!$E$5/12)-G929,0)</f>
        <v>280784.76091855869</v>
      </c>
      <c r="F930" s="26"/>
      <c r="G930" s="24">
        <f>IF((E930*(Utgifter!$E$4+Utgifter!$E$5)/12)&gt;$S$4,(E930*(Utgifter!$E$4+Utgifter!$E$5)/12),IF(E930&gt; 0,$S$4,0))</f>
        <v>1000</v>
      </c>
      <c r="I930" s="27">
        <f>IF((I929*(1+Utgifter!$E$5/12)-K929)&gt;0,I929*(1+Utgifter!$E$5/12)-K929,0)</f>
        <v>179881.85788229917</v>
      </c>
      <c r="J930" s="26"/>
      <c r="K930" s="24">
        <f>IF((I930*(Utgifter!$E$4+Utgifter!$E$5)/12)&gt;$S$4,(I930*(Utgifter!$E$4+Utgifter!$E$5)/12),IF(I930&gt; 0,$S$4,0))</f>
        <v>1000</v>
      </c>
    </row>
    <row r="931" spans="1:11" x14ac:dyDescent="0.35">
      <c r="A931" s="47"/>
      <c r="D931" s="28">
        <f t="shared" si="14"/>
        <v>927</v>
      </c>
      <c r="E931" s="27">
        <f>IF((E930*(1+Utgifter!$E$5/12)-G930)&gt;0,E930*(1+Utgifter!$E$5/12)-G930,0)</f>
        <v>280252.73552008963</v>
      </c>
      <c r="F931" s="26"/>
      <c r="G931" s="24">
        <f>IF((E931*(Utgifter!$E$4+Utgifter!$E$5)/12)&gt;$S$4,(E931*(Utgifter!$E$4+Utgifter!$E$5)/12),IF(E931&gt; 0,$S$4,0))</f>
        <v>1000</v>
      </c>
      <c r="I931" s="27">
        <f>IF((I930*(1+Utgifter!$E$5/12)-K930)&gt;0,I930*(1+Utgifter!$E$5/12)-K930,0)</f>
        <v>179181.66097876968</v>
      </c>
      <c r="J931" s="26"/>
      <c r="K931" s="24">
        <f>IF((I931*(Utgifter!$E$4+Utgifter!$E$5)/12)&gt;$S$4,(I931*(Utgifter!$E$4+Utgifter!$E$5)/12),IF(I931&gt; 0,$S$4,0))</f>
        <v>1000</v>
      </c>
    </row>
    <row r="932" spans="1:11" x14ac:dyDescent="0.35">
      <c r="A932" s="47"/>
      <c r="D932" s="28">
        <f t="shared" si="14"/>
        <v>928</v>
      </c>
      <c r="E932" s="27">
        <f>IF((E931*(1+Utgifter!$E$5/12)-G931)&gt;0,E931*(1+Utgifter!$E$5/12)-G931,0)</f>
        <v>279719.82341262314</v>
      </c>
      <c r="F932" s="26"/>
      <c r="G932" s="24">
        <f>IF((E932*(Utgifter!$E$4+Utgifter!$E$5)/12)&gt;$S$4,(E932*(Utgifter!$E$4+Utgifter!$E$5)/12),IF(E932&gt; 0,$S$4,0))</f>
        <v>1000</v>
      </c>
      <c r="I932" s="27">
        <f>IF((I931*(1+Utgifter!$E$5/12)-K931)&gt;0,I931*(1+Utgifter!$E$5/12)-K931,0)</f>
        <v>178480.29708040098</v>
      </c>
      <c r="J932" s="26"/>
      <c r="K932" s="24">
        <f>IF((I932*(Utgifter!$E$4+Utgifter!$E$5)/12)&gt;$S$4,(I932*(Utgifter!$E$4+Utgifter!$E$5)/12),IF(I932&gt; 0,$S$4,0))</f>
        <v>1000</v>
      </c>
    </row>
    <row r="933" spans="1:11" x14ac:dyDescent="0.35">
      <c r="A933" s="47"/>
      <c r="D933" s="28">
        <f t="shared" si="14"/>
        <v>929</v>
      </c>
      <c r="E933" s="27">
        <f>IF((E932*(1+Utgifter!$E$5/12)-G932)&gt;0,E932*(1+Utgifter!$E$5/12)-G932,0)</f>
        <v>279186.02311831084</v>
      </c>
      <c r="F933" s="26"/>
      <c r="G933" s="24">
        <f>IF((E933*(Utgifter!$E$4+Utgifter!$E$5)/12)&gt;$S$4,(E933*(Utgifter!$E$4+Utgifter!$E$5)/12),IF(E933&gt; 0,$S$4,0))</f>
        <v>1000</v>
      </c>
      <c r="I933" s="27">
        <f>IF((I932*(1+Utgifter!$E$5/12)-K932)&gt;0,I932*(1+Utgifter!$E$5/12)-K932,0)</f>
        <v>177777.76424220167</v>
      </c>
      <c r="J933" s="26"/>
      <c r="K933" s="24">
        <f>IF((I933*(Utgifter!$E$4+Utgifter!$E$5)/12)&gt;$S$4,(I933*(Utgifter!$E$4+Utgifter!$E$5)/12),IF(I933&gt; 0,$S$4,0))</f>
        <v>1000</v>
      </c>
    </row>
    <row r="934" spans="1:11" x14ac:dyDescent="0.35">
      <c r="A934" s="47"/>
      <c r="D934" s="28">
        <f t="shared" si="14"/>
        <v>930</v>
      </c>
      <c r="E934" s="27">
        <f>IF((E933*(1+Utgifter!$E$5/12)-G933)&gt;0,E933*(1+Utgifter!$E$5/12)-G933,0)</f>
        <v>278651.33315684134</v>
      </c>
      <c r="F934" s="26"/>
      <c r="G934" s="24">
        <f>IF((E934*(Utgifter!$E$4+Utgifter!$E$5)/12)&gt;$S$4,(E934*(Utgifter!$E$4+Utgifter!$E$5)/12),IF(E934&gt; 0,$S$4,0))</f>
        <v>1000</v>
      </c>
      <c r="I934" s="27">
        <f>IF((I933*(1+Utgifter!$E$5/12)-K933)&gt;0,I933*(1+Utgifter!$E$5/12)-K933,0)</f>
        <v>177074.06051593868</v>
      </c>
      <c r="J934" s="26"/>
      <c r="K934" s="24">
        <f>IF((I934*(Utgifter!$E$4+Utgifter!$E$5)/12)&gt;$S$4,(I934*(Utgifter!$E$4+Utgifter!$E$5)/12),IF(I934&gt; 0,$S$4,0))</f>
        <v>1000</v>
      </c>
    </row>
    <row r="935" spans="1:11" x14ac:dyDescent="0.35">
      <c r="A935" s="47"/>
      <c r="D935" s="28">
        <f t="shared" si="14"/>
        <v>931</v>
      </c>
      <c r="E935" s="27">
        <f>IF((E934*(1+Utgifter!$E$5/12)-G934)&gt;0,E934*(1+Utgifter!$E$5/12)-G934,0)</f>
        <v>278115.75204543606</v>
      </c>
      <c r="F935" s="26"/>
      <c r="G935" s="24">
        <f>IF((E935*(Utgifter!$E$4+Utgifter!$E$5)/12)&gt;$S$4,(E935*(Utgifter!$E$4+Utgifter!$E$5)/12),IF(E935&gt; 0,$S$4,0))</f>
        <v>1000</v>
      </c>
      <c r="I935" s="27">
        <f>IF((I934*(1+Utgifter!$E$5/12)-K934)&gt;0,I934*(1+Utgifter!$E$5/12)-K934,0)</f>
        <v>176369.1839501319</v>
      </c>
      <c r="J935" s="26"/>
      <c r="K935" s="24">
        <f>IF((I935*(Utgifter!$E$4+Utgifter!$E$5)/12)&gt;$S$4,(I935*(Utgifter!$E$4+Utgifter!$E$5)/12),IF(I935&gt; 0,$S$4,0))</f>
        <v>1000</v>
      </c>
    </row>
    <row r="936" spans="1:11" x14ac:dyDescent="0.35">
      <c r="A936" s="47"/>
      <c r="D936" s="28">
        <f t="shared" si="14"/>
        <v>932</v>
      </c>
      <c r="E936" s="27">
        <f>IF((E935*(1+Utgifter!$E$5/12)-G935)&gt;0,E935*(1+Utgifter!$E$5/12)-G935,0)</f>
        <v>277579.27829884511</v>
      </c>
      <c r="F936" s="26"/>
      <c r="G936" s="24">
        <f>IF((E936*(Utgifter!$E$4+Utgifter!$E$5)/12)&gt;$S$4,(E936*(Utgifter!$E$4+Utgifter!$E$5)/12),IF(E936&gt; 0,$S$4,0))</f>
        <v>1000</v>
      </c>
      <c r="I936" s="27">
        <f>IF((I935*(1+Utgifter!$E$5/12)-K935)&gt;0,I935*(1+Utgifter!$E$5/12)-K935,0)</f>
        <v>175663.1325900488</v>
      </c>
      <c r="J936" s="26"/>
      <c r="K936" s="24">
        <f>IF((I936*(Utgifter!$E$4+Utgifter!$E$5)/12)&gt;$S$4,(I936*(Utgifter!$E$4+Utgifter!$E$5)/12),IF(I936&gt; 0,$S$4,0))</f>
        <v>1000</v>
      </c>
    </row>
    <row r="937" spans="1:11" x14ac:dyDescent="0.35">
      <c r="A937" s="47"/>
      <c r="D937" s="28">
        <f t="shared" si="14"/>
        <v>933</v>
      </c>
      <c r="E937" s="27">
        <f>IF((E936*(1+Utgifter!$E$5/12)-G936)&gt;0,E936*(1+Utgifter!$E$5/12)-G936,0)</f>
        <v>277041.91042934317</v>
      </c>
      <c r="F937" s="26"/>
      <c r="G937" s="24">
        <f>IF((E937*(Utgifter!$E$4+Utgifter!$E$5)/12)&gt;$S$4,(E937*(Utgifter!$E$4+Utgifter!$E$5)/12),IF(E937&gt; 0,$S$4,0))</f>
        <v>1000</v>
      </c>
      <c r="I937" s="27">
        <f>IF((I936*(1+Utgifter!$E$5/12)-K936)&gt;0,I936*(1+Utgifter!$E$5/12)-K936,0)</f>
        <v>174955.9044776989</v>
      </c>
      <c r="J937" s="26"/>
      <c r="K937" s="24">
        <f>IF((I937*(Utgifter!$E$4+Utgifter!$E$5)/12)&gt;$S$4,(I937*(Utgifter!$E$4+Utgifter!$E$5)/12),IF(I937&gt; 0,$S$4,0))</f>
        <v>1000</v>
      </c>
    </row>
    <row r="938" spans="1:11" x14ac:dyDescent="0.35">
      <c r="A938" s="47"/>
      <c r="D938" s="28">
        <f t="shared" si="14"/>
        <v>934</v>
      </c>
      <c r="E938" s="27">
        <f>IF((E937*(1+Utgifter!$E$5/12)-G937)&gt;0,E937*(1+Utgifter!$E$5/12)-G937,0)</f>
        <v>276503.64694672544</v>
      </c>
      <c r="F938" s="26"/>
      <c r="G938" s="24">
        <f>IF((E938*(Utgifter!$E$4+Utgifter!$E$5)/12)&gt;$S$4,(E938*(Utgifter!$E$4+Utgifter!$E$5)/12),IF(E938&gt; 0,$S$4,0))</f>
        <v>1000</v>
      </c>
      <c r="I938" s="27">
        <f>IF((I937*(1+Utgifter!$E$5/12)-K937)&gt;0,I937*(1+Utgifter!$E$5/12)-K937,0)</f>
        <v>174247.49765182839</v>
      </c>
      <c r="J938" s="26"/>
      <c r="K938" s="24">
        <f>IF((I938*(Utgifter!$E$4+Utgifter!$E$5)/12)&gt;$S$4,(I938*(Utgifter!$E$4+Utgifter!$E$5)/12),IF(I938&gt; 0,$S$4,0))</f>
        <v>1000</v>
      </c>
    </row>
    <row r="939" spans="1:11" x14ac:dyDescent="0.35">
      <c r="A939" s="47"/>
      <c r="D939" s="28">
        <f t="shared" si="14"/>
        <v>935</v>
      </c>
      <c r="E939" s="27">
        <f>IF((E938*(1+Utgifter!$E$5/12)-G938)&gt;0,E938*(1+Utgifter!$E$5/12)-G938,0)</f>
        <v>275964.48635830334</v>
      </c>
      <c r="F939" s="26"/>
      <c r="G939" s="24">
        <f>IF((E939*(Utgifter!$E$4+Utgifter!$E$5)/12)&gt;$S$4,(E939*(Utgifter!$E$4+Utgifter!$E$5)/12),IF(E939&gt; 0,$S$4,0))</f>
        <v>1000</v>
      </c>
      <c r="I939" s="27">
        <f>IF((I938*(1+Utgifter!$E$5/12)-K938)&gt;0,I938*(1+Utgifter!$E$5/12)-K938,0)</f>
        <v>173537.91014791478</v>
      </c>
      <c r="J939" s="26"/>
      <c r="K939" s="24">
        <f>IF((I939*(Utgifter!$E$4+Utgifter!$E$5)/12)&gt;$S$4,(I939*(Utgifter!$E$4+Utgifter!$E$5)/12),IF(I939&gt; 0,$S$4,0))</f>
        <v>1000</v>
      </c>
    </row>
    <row r="940" spans="1:11" x14ac:dyDescent="0.35">
      <c r="A940" s="47"/>
      <c r="D940" s="28">
        <f t="shared" si="14"/>
        <v>936</v>
      </c>
      <c r="E940" s="27">
        <f>IF((E939*(1+Utgifter!$E$5/12)-G939)&gt;0,E939*(1+Utgifter!$E$5/12)-G939,0)</f>
        <v>275424.42716890055</v>
      </c>
      <c r="F940" s="26"/>
      <c r="G940" s="24">
        <f>IF((E940*(Utgifter!$E$4+Utgifter!$E$5)/12)&gt;$S$4,(E940*(Utgifter!$E$4+Utgifter!$E$5)/12),IF(E940&gt; 0,$S$4,0))</f>
        <v>1000</v>
      </c>
      <c r="I940" s="27">
        <f>IF((I939*(1+Utgifter!$E$5/12)-K939)&gt;0,I939*(1+Utgifter!$E$5/12)-K939,0)</f>
        <v>172827.13999816132</v>
      </c>
      <c r="J940" s="26"/>
      <c r="K940" s="24">
        <f>IF((I940*(Utgifter!$E$4+Utgifter!$E$5)/12)&gt;$S$4,(I940*(Utgifter!$E$4+Utgifter!$E$5)/12),IF(I940&gt; 0,$S$4,0))</f>
        <v>1000</v>
      </c>
    </row>
    <row r="941" spans="1:11" x14ac:dyDescent="0.35">
      <c r="A941" s="47">
        <v>2096</v>
      </c>
      <c r="D941" s="28">
        <f t="shared" si="14"/>
        <v>937</v>
      </c>
      <c r="E941" s="27">
        <f>IF((E940*(1+Utgifter!$E$5/12)-G940)&gt;0,E940*(1+Utgifter!$E$5/12)-G940,0)</f>
        <v>274883.46788084874</v>
      </c>
      <c r="F941" s="26"/>
      <c r="G941" s="24">
        <f>IF((E941*(Utgifter!$E$4+Utgifter!$E$5)/12)&gt;$S$4,(E941*(Utgifter!$E$4+Utgifter!$E$5)/12),IF(E941&gt; 0,$S$4,0))</f>
        <v>1000</v>
      </c>
      <c r="I941" s="27">
        <f>IF((I940*(1+Utgifter!$E$5/12)-K940)&gt;0,I940*(1+Utgifter!$E$5/12)-K940,0)</f>
        <v>172115.1852314916</v>
      </c>
      <c r="J941" s="26"/>
      <c r="K941" s="24">
        <f>IF((I941*(Utgifter!$E$4+Utgifter!$E$5)/12)&gt;$S$4,(I941*(Utgifter!$E$4+Utgifter!$E$5)/12),IF(I941&gt; 0,$S$4,0))</f>
        <v>1000</v>
      </c>
    </row>
    <row r="942" spans="1:11" x14ac:dyDescent="0.35">
      <c r="A942" s="47"/>
      <c r="D942" s="28">
        <f t="shared" si="14"/>
        <v>938</v>
      </c>
      <c r="E942" s="27">
        <f>IF((E941*(1+Utgifter!$E$5/12)-G941)&gt;0,E941*(1+Utgifter!$E$5/12)-G941,0)</f>
        <v>274341.6069939835</v>
      </c>
      <c r="F942" s="26"/>
      <c r="G942" s="24">
        <f>IF((E942*(Utgifter!$E$4+Utgifter!$E$5)/12)&gt;$S$4,(E942*(Utgifter!$E$4+Utgifter!$E$5)/12),IF(E942&gt; 0,$S$4,0))</f>
        <v>1000</v>
      </c>
      <c r="I942" s="27">
        <f>IF((I941*(1+Utgifter!$E$5/12)-K941)&gt;0,I941*(1+Utgifter!$E$5/12)-K941,0)</f>
        <v>171402.04387354408</v>
      </c>
      <c r="J942" s="26"/>
      <c r="K942" s="24">
        <f>IF((I942*(Utgifter!$E$4+Utgifter!$E$5)/12)&gt;$S$4,(I942*(Utgifter!$E$4+Utgifter!$E$5)/12),IF(I942&gt; 0,$S$4,0))</f>
        <v>1000</v>
      </c>
    </row>
    <row r="943" spans="1:11" x14ac:dyDescent="0.35">
      <c r="A943" s="47"/>
      <c r="D943" s="28">
        <f t="shared" si="14"/>
        <v>939</v>
      </c>
      <c r="E943" s="27">
        <f>IF((E942*(1+Utgifter!$E$5/12)-G942)&gt;0,E942*(1+Utgifter!$E$5/12)-G942,0)</f>
        <v>273798.84300564014</v>
      </c>
      <c r="F943" s="26"/>
      <c r="G943" s="24">
        <f>IF((E943*(Utgifter!$E$4+Utgifter!$E$5)/12)&gt;$S$4,(E943*(Utgifter!$E$4+Utgifter!$E$5)/12),IF(E943&gt; 0,$S$4,0))</f>
        <v>1000</v>
      </c>
      <c r="I943" s="27">
        <f>IF((I942*(1+Utgifter!$E$5/12)-K942)&gt;0,I942*(1+Utgifter!$E$5/12)-K942,0)</f>
        <v>170687.71394666666</v>
      </c>
      <c r="J943" s="26"/>
      <c r="K943" s="24">
        <f>IF((I943*(Utgifter!$E$4+Utgifter!$E$5)/12)&gt;$S$4,(I943*(Utgifter!$E$4+Utgifter!$E$5)/12),IF(I943&gt; 0,$S$4,0))</f>
        <v>1000</v>
      </c>
    </row>
    <row r="944" spans="1:11" x14ac:dyDescent="0.35">
      <c r="A944" s="47"/>
      <c r="D944" s="28">
        <f t="shared" si="14"/>
        <v>940</v>
      </c>
      <c r="E944" s="27">
        <f>IF((E943*(1+Utgifter!$E$5/12)-G943)&gt;0,E943*(1+Utgifter!$E$5/12)-G943,0)</f>
        <v>273255.17441064958</v>
      </c>
      <c r="F944" s="26"/>
      <c r="G944" s="24">
        <f>IF((E944*(Utgifter!$E$4+Utgifter!$E$5)/12)&gt;$S$4,(E944*(Utgifter!$E$4+Utgifter!$E$5)/12),IF(E944&gt; 0,$S$4,0))</f>
        <v>1000</v>
      </c>
      <c r="I944" s="27">
        <f>IF((I943*(1+Utgifter!$E$5/12)-K943)&gt;0,I943*(1+Utgifter!$E$5/12)-K943,0)</f>
        <v>169972.19346991112</v>
      </c>
      <c r="J944" s="26"/>
      <c r="K944" s="24">
        <f>IF((I944*(Utgifter!$E$4+Utgifter!$E$5)/12)&gt;$S$4,(I944*(Utgifter!$E$4+Utgifter!$E$5)/12),IF(I944&gt; 0,$S$4,0))</f>
        <v>1000</v>
      </c>
    </row>
    <row r="945" spans="1:11" x14ac:dyDescent="0.35">
      <c r="A945" s="47"/>
      <c r="D945" s="28">
        <f t="shared" si="14"/>
        <v>941</v>
      </c>
      <c r="E945" s="27">
        <f>IF((E944*(1+Utgifter!$E$5/12)-G944)&gt;0,E944*(1+Utgifter!$E$5/12)-G944,0)</f>
        <v>272710.59970133402</v>
      </c>
      <c r="F945" s="26"/>
      <c r="G945" s="24">
        <f>IF((E945*(Utgifter!$E$4+Utgifter!$E$5)/12)&gt;$S$4,(E945*(Utgifter!$E$4+Utgifter!$E$5)/12),IF(E945&gt; 0,$S$4,0))</f>
        <v>1000</v>
      </c>
      <c r="I945" s="27">
        <f>IF((I944*(1+Utgifter!$E$5/12)-K944)&gt;0,I944*(1+Utgifter!$E$5/12)-K944,0)</f>
        <v>169255.48045902763</v>
      </c>
      <c r="J945" s="26"/>
      <c r="K945" s="24">
        <f>IF((I945*(Utgifter!$E$4+Utgifter!$E$5)/12)&gt;$S$4,(I945*(Utgifter!$E$4+Utgifter!$E$5)/12),IF(I945&gt; 0,$S$4,0))</f>
        <v>1000</v>
      </c>
    </row>
    <row r="946" spans="1:11" x14ac:dyDescent="0.35">
      <c r="A946" s="47"/>
      <c r="D946" s="28">
        <f t="shared" si="14"/>
        <v>942</v>
      </c>
      <c r="E946" s="27">
        <f>IF((E945*(1+Utgifter!$E$5/12)-G945)&gt;0,E945*(1+Utgifter!$E$5/12)-G945,0)</f>
        <v>272165.11736750294</v>
      </c>
      <c r="F946" s="26"/>
      <c r="G946" s="24">
        <f>IF((E946*(Utgifter!$E$4+Utgifter!$E$5)/12)&gt;$S$4,(E946*(Utgifter!$E$4+Utgifter!$E$5)/12),IF(E946&gt; 0,$S$4,0))</f>
        <v>1000</v>
      </c>
      <c r="I946" s="27">
        <f>IF((I945*(1+Utgifter!$E$5/12)-K945)&gt;0,I945*(1+Utgifter!$E$5/12)-K945,0)</f>
        <v>168537.57292645934</v>
      </c>
      <c r="J946" s="26"/>
      <c r="K946" s="24">
        <f>IF((I946*(Utgifter!$E$4+Utgifter!$E$5)/12)&gt;$S$4,(I946*(Utgifter!$E$4+Utgifter!$E$5)/12),IF(I946&gt; 0,$S$4,0))</f>
        <v>1000</v>
      </c>
    </row>
    <row r="947" spans="1:11" x14ac:dyDescent="0.35">
      <c r="A947" s="47"/>
      <c r="D947" s="28">
        <f t="shared" si="14"/>
        <v>943</v>
      </c>
      <c r="E947" s="27">
        <f>IF((E946*(1+Utgifter!$E$5/12)-G946)&gt;0,E946*(1+Utgifter!$E$5/12)-G946,0)</f>
        <v>271618.72589644877</v>
      </c>
      <c r="F947" s="26"/>
      <c r="G947" s="24">
        <f>IF((E947*(Utgifter!$E$4+Utgifter!$E$5)/12)&gt;$S$4,(E947*(Utgifter!$E$4+Utgifter!$E$5)/12),IF(E947&gt; 0,$S$4,0))</f>
        <v>1000</v>
      </c>
      <c r="I947" s="27">
        <f>IF((I946*(1+Utgifter!$E$5/12)-K946)&gt;0,I946*(1+Utgifter!$E$5/12)-K946,0)</f>
        <v>167818.46888133677</v>
      </c>
      <c r="J947" s="26"/>
      <c r="K947" s="24">
        <f>IF((I947*(Utgifter!$E$4+Utgifter!$E$5)/12)&gt;$S$4,(I947*(Utgifter!$E$4+Utgifter!$E$5)/12),IF(I947&gt; 0,$S$4,0))</f>
        <v>1000</v>
      </c>
    </row>
    <row r="948" spans="1:11" x14ac:dyDescent="0.35">
      <c r="A948" s="47"/>
      <c r="D948" s="28">
        <f t="shared" si="14"/>
        <v>944</v>
      </c>
      <c r="E948" s="27">
        <f>IF((E947*(1+Utgifter!$E$5/12)-G947)&gt;0,E947*(1+Utgifter!$E$5/12)-G947,0)</f>
        <v>271071.42377294286</v>
      </c>
      <c r="F948" s="26"/>
      <c r="G948" s="24">
        <f>IF((E948*(Utgifter!$E$4+Utgifter!$E$5)/12)&gt;$S$4,(E948*(Utgifter!$E$4+Utgifter!$E$5)/12),IF(E948&gt; 0,$S$4,0))</f>
        <v>1000</v>
      </c>
      <c r="I948" s="27">
        <f>IF((I947*(1+Utgifter!$E$5/12)-K947)&gt;0,I947*(1+Utgifter!$E$5/12)-K947,0)</f>
        <v>167098.16632947233</v>
      </c>
      <c r="J948" s="26"/>
      <c r="K948" s="24">
        <f>IF((I948*(Utgifter!$E$4+Utgifter!$E$5)/12)&gt;$S$4,(I948*(Utgifter!$E$4+Utgifter!$E$5)/12),IF(I948&gt; 0,$S$4,0))</f>
        <v>1000</v>
      </c>
    </row>
    <row r="949" spans="1:11" x14ac:dyDescent="0.35">
      <c r="A949" s="47"/>
      <c r="D949" s="28">
        <f t="shared" si="14"/>
        <v>945</v>
      </c>
      <c r="E949" s="27">
        <f>IF((E948*(1+Utgifter!$E$5/12)-G948)&gt;0,E948*(1+Utgifter!$E$5/12)-G948,0)</f>
        <v>270523.2094792311</v>
      </c>
      <c r="F949" s="26"/>
      <c r="G949" s="24">
        <f>IF((E949*(Utgifter!$E$4+Utgifter!$E$5)/12)&gt;$S$4,(E949*(Utgifter!$E$4+Utgifter!$E$5)/12),IF(E949&gt; 0,$S$4,0))</f>
        <v>1000</v>
      </c>
      <c r="I949" s="27">
        <f>IF((I948*(1+Utgifter!$E$5/12)-K948)&gt;0,I948*(1+Utgifter!$E$5/12)-K948,0)</f>
        <v>166376.66327335479</v>
      </c>
      <c r="J949" s="26"/>
      <c r="K949" s="24">
        <f>IF((I949*(Utgifter!$E$4+Utgifter!$E$5)/12)&gt;$S$4,(I949*(Utgifter!$E$4+Utgifter!$E$5)/12),IF(I949&gt; 0,$S$4,0))</f>
        <v>1000</v>
      </c>
    </row>
    <row r="950" spans="1:11" x14ac:dyDescent="0.35">
      <c r="A950" s="47"/>
      <c r="D950" s="28">
        <f t="shared" si="14"/>
        <v>946</v>
      </c>
      <c r="E950" s="27">
        <f>IF((E949*(1+Utgifter!$E$5/12)-G949)&gt;0,E949*(1+Utgifter!$E$5/12)-G949,0)</f>
        <v>269974.08149502985</v>
      </c>
      <c r="F950" s="26"/>
      <c r="G950" s="24">
        <f>IF((E950*(Utgifter!$E$4+Utgifter!$E$5)/12)&gt;$S$4,(E950*(Utgifter!$E$4+Utgifter!$E$5)/12),IF(E950&gt; 0,$S$4,0))</f>
        <v>1000</v>
      </c>
      <c r="I950" s="27">
        <f>IF((I949*(1+Utgifter!$E$5/12)-K949)&gt;0,I949*(1+Utgifter!$E$5/12)-K949,0)</f>
        <v>165653.95771214372</v>
      </c>
      <c r="J950" s="26"/>
      <c r="K950" s="24">
        <f>IF((I950*(Utgifter!$E$4+Utgifter!$E$5)/12)&gt;$S$4,(I950*(Utgifter!$E$4+Utgifter!$E$5)/12),IF(I950&gt; 0,$S$4,0))</f>
        <v>1000</v>
      </c>
    </row>
    <row r="951" spans="1:11" x14ac:dyDescent="0.35">
      <c r="A951" s="47"/>
      <c r="D951" s="28">
        <f t="shared" si="14"/>
        <v>947</v>
      </c>
      <c r="E951" s="27">
        <f>IF((E950*(1+Utgifter!$E$5/12)-G950)&gt;0,E950*(1+Utgifter!$E$5/12)-G950,0)</f>
        <v>269424.03829752159</v>
      </c>
      <c r="F951" s="26"/>
      <c r="G951" s="24">
        <f>IF((E951*(Utgifter!$E$4+Utgifter!$E$5)/12)&gt;$S$4,(E951*(Utgifter!$E$4+Utgifter!$E$5)/12),IF(E951&gt; 0,$S$4,0))</f>
        <v>1000</v>
      </c>
      <c r="I951" s="27">
        <f>IF((I950*(1+Utgifter!$E$5/12)-K950)&gt;0,I950*(1+Utgifter!$E$5/12)-K950,0)</f>
        <v>164930.04764166396</v>
      </c>
      <c r="J951" s="26"/>
      <c r="K951" s="24">
        <f>IF((I951*(Utgifter!$E$4+Utgifter!$E$5)/12)&gt;$S$4,(I951*(Utgifter!$E$4+Utgifter!$E$5)/12),IF(I951&gt; 0,$S$4,0))</f>
        <v>1000</v>
      </c>
    </row>
    <row r="952" spans="1:11" x14ac:dyDescent="0.35">
      <c r="A952" s="47"/>
      <c r="D952" s="28">
        <f t="shared" si="14"/>
        <v>948</v>
      </c>
      <c r="E952" s="27">
        <f>IF((E951*(1+Utgifter!$E$5/12)-G951)&gt;0,E951*(1+Utgifter!$E$5/12)-G951,0)</f>
        <v>268873.07836135081</v>
      </c>
      <c r="F952" s="26"/>
      <c r="G952" s="24">
        <f>IF((E952*(Utgifter!$E$4+Utgifter!$E$5)/12)&gt;$S$4,(E952*(Utgifter!$E$4+Utgifter!$E$5)/12),IF(E952&gt; 0,$S$4,0))</f>
        <v>1000</v>
      </c>
      <c r="I952" s="27">
        <f>IF((I951*(1+Utgifter!$E$5/12)-K951)&gt;0,I951*(1+Utgifter!$E$5/12)-K951,0)</f>
        <v>164204.93105440008</v>
      </c>
      <c r="J952" s="26"/>
      <c r="K952" s="24">
        <f>IF((I952*(Utgifter!$E$4+Utgifter!$E$5)/12)&gt;$S$4,(I952*(Utgifter!$E$4+Utgifter!$E$5)/12),IF(I952&gt; 0,$S$4,0))</f>
        <v>1000</v>
      </c>
    </row>
    <row r="953" spans="1:11" x14ac:dyDescent="0.35">
      <c r="A953" s="47">
        <v>2097</v>
      </c>
      <c r="D953" s="28">
        <f t="shared" si="14"/>
        <v>949</v>
      </c>
      <c r="E953" s="27">
        <f>IF((E952*(1+Utgifter!$E$5/12)-G952)&gt;0,E952*(1+Utgifter!$E$5/12)-G952,0)</f>
        <v>268321.20015861973</v>
      </c>
      <c r="F953" s="26"/>
      <c r="G953" s="24">
        <f>IF((E953*(Utgifter!$E$4+Utgifter!$E$5)/12)&gt;$S$4,(E953*(Utgifter!$E$4+Utgifter!$E$5)/12),IF(E953&gt; 0,$S$4,0))</f>
        <v>1000</v>
      </c>
      <c r="I953" s="27">
        <f>IF((I952*(1+Utgifter!$E$5/12)-K952)&gt;0,I952*(1+Utgifter!$E$5/12)-K952,0)</f>
        <v>163478.60593949075</v>
      </c>
      <c r="J953" s="26"/>
      <c r="K953" s="24">
        <f>IF((I953*(Utgifter!$E$4+Utgifter!$E$5)/12)&gt;$S$4,(I953*(Utgifter!$E$4+Utgifter!$E$5)/12),IF(I953&gt; 0,$S$4,0))</f>
        <v>1000</v>
      </c>
    </row>
    <row r="954" spans="1:11" x14ac:dyDescent="0.35">
      <c r="A954" s="47"/>
      <c r="D954" s="28">
        <f t="shared" si="14"/>
        <v>950</v>
      </c>
      <c r="E954" s="27">
        <f>IF((E953*(1+Utgifter!$E$5/12)-G953)&gt;0,E953*(1+Utgifter!$E$5/12)-G953,0)</f>
        <v>267768.4021588841</v>
      </c>
      <c r="F954" s="26"/>
      <c r="G954" s="24">
        <f>IF((E954*(Utgifter!$E$4+Utgifter!$E$5)/12)&gt;$S$4,(E954*(Utgifter!$E$4+Utgifter!$E$5)/12),IF(E954&gt; 0,$S$4,0))</f>
        <v>1000</v>
      </c>
      <c r="I954" s="27">
        <f>IF((I953*(1+Utgifter!$E$5/12)-K953)&gt;0,I953*(1+Utgifter!$E$5/12)-K953,0)</f>
        <v>162751.07028272323</v>
      </c>
      <c r="J954" s="26"/>
      <c r="K954" s="24">
        <f>IF((I954*(Utgifter!$E$4+Utgifter!$E$5)/12)&gt;$S$4,(I954*(Utgifter!$E$4+Utgifter!$E$5)/12),IF(I954&gt; 0,$S$4,0))</f>
        <v>1000</v>
      </c>
    </row>
    <row r="955" spans="1:11" x14ac:dyDescent="0.35">
      <c r="A955" s="47"/>
      <c r="D955" s="28">
        <f t="shared" si="14"/>
        <v>951</v>
      </c>
      <c r="E955" s="27">
        <f>IF((E954*(1+Utgifter!$E$5/12)-G954)&gt;0,E954*(1+Utgifter!$E$5/12)-G954,0)</f>
        <v>267214.68282914889</v>
      </c>
      <c r="F955" s="26"/>
      <c r="G955" s="24">
        <f>IF((E955*(Utgifter!$E$4+Utgifter!$E$5)/12)&gt;$S$4,(E955*(Utgifter!$E$4+Utgifter!$E$5)/12),IF(E955&gt; 0,$S$4,0))</f>
        <v>1000</v>
      </c>
      <c r="I955" s="27">
        <f>IF((I954*(1+Utgifter!$E$5/12)-K954)&gt;0,I954*(1+Utgifter!$E$5/12)-K954,0)</f>
        <v>162022.32206652776</v>
      </c>
      <c r="J955" s="26"/>
      <c r="K955" s="24">
        <f>IF((I955*(Utgifter!$E$4+Utgifter!$E$5)/12)&gt;$S$4,(I955*(Utgifter!$E$4+Utgifter!$E$5)/12),IF(I955&gt; 0,$S$4,0))</f>
        <v>1000</v>
      </c>
    </row>
    <row r="956" spans="1:11" x14ac:dyDescent="0.35">
      <c r="A956" s="47"/>
      <c r="D956" s="28">
        <f t="shared" si="14"/>
        <v>952</v>
      </c>
      <c r="E956" s="27">
        <f>IF((E955*(1+Utgifter!$E$5/12)-G955)&gt;0,E955*(1+Utgifter!$E$5/12)-G955,0)</f>
        <v>266660.04063386418</v>
      </c>
      <c r="F956" s="26"/>
      <c r="G956" s="24">
        <f>IF((E956*(Utgifter!$E$4+Utgifter!$E$5)/12)&gt;$S$4,(E956*(Utgifter!$E$4+Utgifter!$E$5)/12),IF(E956&gt; 0,$S$4,0))</f>
        <v>1000</v>
      </c>
      <c r="I956" s="27">
        <f>IF((I955*(1+Utgifter!$E$5/12)-K955)&gt;0,I955*(1+Utgifter!$E$5/12)-K955,0)</f>
        <v>161292.35926997199</v>
      </c>
      <c r="J956" s="26"/>
      <c r="K956" s="24">
        <f>IF((I956*(Utgifter!$E$4+Utgifter!$E$5)/12)&gt;$S$4,(I956*(Utgifter!$E$4+Utgifter!$E$5)/12),IF(I956&gt; 0,$S$4,0))</f>
        <v>1000</v>
      </c>
    </row>
    <row r="957" spans="1:11" x14ac:dyDescent="0.35">
      <c r="A957" s="47"/>
      <c r="D957" s="28">
        <f t="shared" si="14"/>
        <v>953</v>
      </c>
      <c r="E957" s="27">
        <f>IF((E956*(1+Utgifter!$E$5/12)-G956)&gt;0,E956*(1+Utgifter!$E$5/12)-G956,0)</f>
        <v>266104.47403492063</v>
      </c>
      <c r="F957" s="26"/>
      <c r="G957" s="24">
        <f>IF((E957*(Utgifter!$E$4+Utgifter!$E$5)/12)&gt;$S$4,(E957*(Utgifter!$E$4+Utgifter!$E$5)/12),IF(E957&gt; 0,$S$4,0))</f>
        <v>1000</v>
      </c>
      <c r="I957" s="27">
        <f>IF((I956*(1+Utgifter!$E$5/12)-K956)&gt;0,I956*(1+Utgifter!$E$5/12)-K956,0)</f>
        <v>160561.17986875528</v>
      </c>
      <c r="J957" s="26"/>
      <c r="K957" s="24">
        <f>IF((I957*(Utgifter!$E$4+Utgifter!$E$5)/12)&gt;$S$4,(I957*(Utgifter!$E$4+Utgifter!$E$5)/12),IF(I957&gt; 0,$S$4,0))</f>
        <v>1000</v>
      </c>
    </row>
    <row r="958" spans="1:11" x14ac:dyDescent="0.35">
      <c r="A958" s="47"/>
      <c r="D958" s="28">
        <f t="shared" si="14"/>
        <v>954</v>
      </c>
      <c r="E958" s="27">
        <f>IF((E957*(1+Utgifter!$E$5/12)-G957)&gt;0,E957*(1+Utgifter!$E$5/12)-G957,0)</f>
        <v>265547.98149164551</v>
      </c>
      <c r="F958" s="26"/>
      <c r="G958" s="24">
        <f>IF((E958*(Utgifter!$E$4+Utgifter!$E$5)/12)&gt;$S$4,(E958*(Utgifter!$E$4+Utgifter!$E$5)/12),IF(E958&gt; 0,$S$4,0))</f>
        <v>1000</v>
      </c>
      <c r="I958" s="27">
        <f>IF((I957*(1+Utgifter!$E$5/12)-K957)&gt;0,I957*(1+Utgifter!$E$5/12)-K957,0)</f>
        <v>159828.7818352032</v>
      </c>
      <c r="J958" s="26"/>
      <c r="K958" s="24">
        <f>IF((I958*(Utgifter!$E$4+Utgifter!$E$5)/12)&gt;$S$4,(I958*(Utgifter!$E$4+Utgifter!$E$5)/12),IF(I958&gt; 0,$S$4,0))</f>
        <v>1000</v>
      </c>
    </row>
    <row r="959" spans="1:11" x14ac:dyDescent="0.35">
      <c r="A959" s="47"/>
      <c r="D959" s="28">
        <f t="shared" si="14"/>
        <v>955</v>
      </c>
      <c r="E959" s="27">
        <f>IF((E958*(1+Utgifter!$E$5/12)-G958)&gt;0,E958*(1+Utgifter!$E$5/12)-G958,0)</f>
        <v>264990.56146079826</v>
      </c>
      <c r="F959" s="26"/>
      <c r="G959" s="24">
        <f>IF((E959*(Utgifter!$E$4+Utgifter!$E$5)/12)&gt;$S$4,(E959*(Utgifter!$E$4+Utgifter!$E$5)/12),IF(E959&gt; 0,$S$4,0))</f>
        <v>1000</v>
      </c>
      <c r="I959" s="27">
        <f>IF((I958*(1+Utgifter!$E$5/12)-K958)&gt;0,I958*(1+Utgifter!$E$5/12)-K958,0)</f>
        <v>159095.16313826188</v>
      </c>
      <c r="J959" s="26"/>
      <c r="K959" s="24">
        <f>IF((I959*(Utgifter!$E$4+Utgifter!$E$5)/12)&gt;$S$4,(I959*(Utgifter!$E$4+Utgifter!$E$5)/12),IF(I959&gt; 0,$S$4,0))</f>
        <v>1000</v>
      </c>
    </row>
    <row r="960" spans="1:11" x14ac:dyDescent="0.35">
      <c r="A960" s="47"/>
      <c r="D960" s="28">
        <f t="shared" si="14"/>
        <v>956</v>
      </c>
      <c r="E960" s="27">
        <f>IF((E959*(1+Utgifter!$E$5/12)-G959)&gt;0,E959*(1+Utgifter!$E$5/12)-G959,0)</f>
        <v>264432.21239656629</v>
      </c>
      <c r="F960" s="26"/>
      <c r="G960" s="24">
        <f>IF((E960*(Utgifter!$E$4+Utgifter!$E$5)/12)&gt;$S$4,(E960*(Utgifter!$E$4+Utgifter!$E$5)/12),IF(E960&gt; 0,$S$4,0))</f>
        <v>1000</v>
      </c>
      <c r="I960" s="27">
        <f>IF((I959*(1+Utgifter!$E$5/12)-K959)&gt;0,I959*(1+Utgifter!$E$5/12)-K959,0)</f>
        <v>158360.32174349233</v>
      </c>
      <c r="J960" s="26"/>
      <c r="K960" s="24">
        <f>IF((I960*(Utgifter!$E$4+Utgifter!$E$5)/12)&gt;$S$4,(I960*(Utgifter!$E$4+Utgifter!$E$5)/12),IF(I960&gt; 0,$S$4,0))</f>
        <v>1000</v>
      </c>
    </row>
    <row r="961" spans="1:11" x14ac:dyDescent="0.35">
      <c r="A961" s="47"/>
      <c r="D961" s="28">
        <f t="shared" si="14"/>
        <v>957</v>
      </c>
      <c r="E961" s="27">
        <f>IF((E960*(1+Utgifter!$E$5/12)-G960)&gt;0,E960*(1+Utgifter!$E$5/12)-G960,0)</f>
        <v>263872.93275056058</v>
      </c>
      <c r="F961" s="26"/>
      <c r="G961" s="24">
        <f>IF((E961*(Utgifter!$E$4+Utgifter!$E$5)/12)&gt;$S$4,(E961*(Utgifter!$E$4+Utgifter!$E$5)/12),IF(E961&gt; 0,$S$4,0))</f>
        <v>1000</v>
      </c>
      <c r="I961" s="27">
        <f>IF((I960*(1+Utgifter!$E$5/12)-K960)&gt;0,I960*(1+Utgifter!$E$5/12)-K960,0)</f>
        <v>157624.25561306483</v>
      </c>
      <c r="J961" s="26"/>
      <c r="K961" s="24">
        <f>IF((I961*(Utgifter!$E$4+Utgifter!$E$5)/12)&gt;$S$4,(I961*(Utgifter!$E$4+Utgifter!$E$5)/12),IF(I961&gt; 0,$S$4,0))</f>
        <v>1000</v>
      </c>
    </row>
    <row r="962" spans="1:11" x14ac:dyDescent="0.35">
      <c r="A962" s="47"/>
      <c r="D962" s="28">
        <f t="shared" si="14"/>
        <v>958</v>
      </c>
      <c r="E962" s="27">
        <f>IF((E961*(1+Utgifter!$E$5/12)-G961)&gt;0,E961*(1+Utgifter!$E$5/12)-G961,0)</f>
        <v>263312.7209718115</v>
      </c>
      <c r="F962" s="26"/>
      <c r="G962" s="24">
        <f>IF((E962*(Utgifter!$E$4+Utgifter!$E$5)/12)&gt;$S$4,(E962*(Utgifter!$E$4+Utgifter!$E$5)/12),IF(E962&gt; 0,$S$4,0))</f>
        <v>1000</v>
      </c>
      <c r="I962" s="27">
        <f>IF((I961*(1+Utgifter!$E$5/12)-K961)&gt;0,I961*(1+Utgifter!$E$5/12)-K961,0)</f>
        <v>156886.96270575328</v>
      </c>
      <c r="J962" s="26"/>
      <c r="K962" s="24">
        <f>IF((I962*(Utgifter!$E$4+Utgifter!$E$5)/12)&gt;$S$4,(I962*(Utgifter!$E$4+Utgifter!$E$5)/12),IF(I962&gt; 0,$S$4,0))</f>
        <v>1000</v>
      </c>
    </row>
    <row r="963" spans="1:11" x14ac:dyDescent="0.35">
      <c r="A963" s="47"/>
      <c r="D963" s="28">
        <f t="shared" si="14"/>
        <v>959</v>
      </c>
      <c r="E963" s="27">
        <f>IF((E962*(1+Utgifter!$E$5/12)-G962)&gt;0,E962*(1+Utgifter!$E$5/12)-G962,0)</f>
        <v>262751.57550676452</v>
      </c>
      <c r="F963" s="26"/>
      <c r="G963" s="24">
        <f>IF((E963*(Utgifter!$E$4+Utgifter!$E$5)/12)&gt;$S$4,(E963*(Utgifter!$E$4+Utgifter!$E$5)/12),IF(E963&gt; 0,$S$4,0))</f>
        <v>1000</v>
      </c>
      <c r="I963" s="27">
        <f>IF((I962*(1+Utgifter!$E$5/12)-K962)&gt;0,I962*(1+Utgifter!$E$5/12)-K962,0)</f>
        <v>156148.44097692953</v>
      </c>
      <c r="J963" s="26"/>
      <c r="K963" s="24">
        <f>IF((I963*(Utgifter!$E$4+Utgifter!$E$5)/12)&gt;$S$4,(I963*(Utgifter!$E$4+Utgifter!$E$5)/12),IF(I963&gt; 0,$S$4,0))</f>
        <v>1000</v>
      </c>
    </row>
    <row r="964" spans="1:11" x14ac:dyDescent="0.35">
      <c r="A964" s="47"/>
      <c r="D964" s="28">
        <f t="shared" si="14"/>
        <v>960</v>
      </c>
      <c r="E964" s="27">
        <f>IF((E963*(1+Utgifter!$E$5/12)-G963)&gt;0,E963*(1+Utgifter!$E$5/12)-G963,0)</f>
        <v>262189.49479927582</v>
      </c>
      <c r="F964" s="26"/>
      <c r="G964" s="24">
        <f>IF((E964*(Utgifter!$E$4+Utgifter!$E$5)/12)&gt;$S$4,(E964*(Utgifter!$E$4+Utgifter!$E$5)/12),IF(E964&gt; 0,$S$4,0))</f>
        <v>1000</v>
      </c>
      <c r="I964" s="27">
        <f>IF((I963*(1+Utgifter!$E$5/12)-K963)&gt;0,I963*(1+Utgifter!$E$5/12)-K963,0)</f>
        <v>155408.68837855777</v>
      </c>
      <c r="J964" s="26"/>
      <c r="K964" s="24">
        <f>IF((I964*(Utgifter!$E$4+Utgifter!$E$5)/12)&gt;$S$4,(I964*(Utgifter!$E$4+Utgifter!$E$5)/12),IF(I964&gt; 0,$S$4,0))</f>
        <v>1000</v>
      </c>
    </row>
    <row r="965" spans="1:11" x14ac:dyDescent="0.35">
      <c r="A965" s="47">
        <v>2098</v>
      </c>
      <c r="D965" s="28">
        <f t="shared" si="14"/>
        <v>961</v>
      </c>
      <c r="E965" s="27">
        <f>IF((E964*(1+Utgifter!$E$5/12)-G964)&gt;0,E964*(1+Utgifter!$E$5/12)-G964,0)</f>
        <v>261626.47729060799</v>
      </c>
      <c r="F965" s="26"/>
      <c r="G965" s="24">
        <f>IF((E965*(Utgifter!$E$4+Utgifter!$E$5)/12)&gt;$S$4,(E965*(Utgifter!$E$4+Utgifter!$E$5)/12),IF(E965&gt; 0,$S$4,0))</f>
        <v>1000</v>
      </c>
      <c r="I965" s="27">
        <f>IF((I964*(1+Utgifter!$E$5/12)-K964)&gt;0,I964*(1+Utgifter!$E$5/12)-K964,0)</f>
        <v>154667.70285918869</v>
      </c>
      <c r="J965" s="26"/>
      <c r="K965" s="24">
        <f>IF((I965*(Utgifter!$E$4+Utgifter!$E$5)/12)&gt;$S$4,(I965*(Utgifter!$E$4+Utgifter!$E$5)/12),IF(I965&gt; 0,$S$4,0))</f>
        <v>1000</v>
      </c>
    </row>
    <row r="966" spans="1:11" x14ac:dyDescent="0.35">
      <c r="A966" s="47"/>
      <c r="D966" s="28">
        <f t="shared" si="14"/>
        <v>962</v>
      </c>
      <c r="E966" s="27">
        <f>IF((E965*(1+Utgifter!$E$5/12)-G965)&gt;0,E965*(1+Utgifter!$E$5/12)-G965,0)</f>
        <v>261062.52141942567</v>
      </c>
      <c r="F966" s="26"/>
      <c r="G966" s="24">
        <f>IF((E966*(Utgifter!$E$4+Utgifter!$E$5)/12)&gt;$S$4,(E966*(Utgifter!$E$4+Utgifter!$E$5)/12),IF(E966&gt; 0,$S$4,0))</f>
        <v>1000</v>
      </c>
      <c r="I966" s="27">
        <f>IF((I965*(1+Utgifter!$E$5/12)-K965)&gt;0,I965*(1+Utgifter!$E$5/12)-K965,0)</f>
        <v>153925.48236395401</v>
      </c>
      <c r="J966" s="26"/>
      <c r="K966" s="24">
        <f>IF((I966*(Utgifter!$E$4+Utgifter!$E$5)/12)&gt;$S$4,(I966*(Utgifter!$E$4+Utgifter!$E$5)/12),IF(I966&gt; 0,$S$4,0))</f>
        <v>1000</v>
      </c>
    </row>
    <row r="967" spans="1:11" x14ac:dyDescent="0.35">
      <c r="A967" s="47"/>
      <c r="D967" s="28">
        <f t="shared" ref="D967:D1030" si="15">IF(OR(E967&gt;0, I967&gt;0),D966+1,"")</f>
        <v>963</v>
      </c>
      <c r="E967" s="27">
        <f>IF((E966*(1+Utgifter!$E$5/12)-G966)&gt;0,E966*(1+Utgifter!$E$5/12)-G966,0)</f>
        <v>260497.62562179138</v>
      </c>
      <c r="F967" s="26"/>
      <c r="G967" s="24">
        <f>IF((E967*(Utgifter!$E$4+Utgifter!$E$5)/12)&gt;$S$4,(E967*(Utgifter!$E$4+Utgifter!$E$5)/12),IF(E967&gt; 0,$S$4,0))</f>
        <v>1000</v>
      </c>
      <c r="I967" s="27">
        <f>IF((I966*(1+Utgifter!$E$5/12)-K966)&gt;0,I966*(1+Utgifter!$E$5/12)-K966,0)</f>
        <v>153182.02483456061</v>
      </c>
      <c r="J967" s="26"/>
      <c r="K967" s="24">
        <f>IF((I967*(Utgifter!$E$4+Utgifter!$E$5)/12)&gt;$S$4,(I967*(Utgifter!$E$4+Utgifter!$E$5)/12),IF(I967&gt; 0,$S$4,0))</f>
        <v>1000</v>
      </c>
    </row>
    <row r="968" spans="1:11" x14ac:dyDescent="0.35">
      <c r="A968" s="47"/>
      <c r="D968" s="28">
        <f t="shared" si="15"/>
        <v>964</v>
      </c>
      <c r="E968" s="27">
        <f>IF((E967*(1+Utgifter!$E$5/12)-G967)&gt;0,E967*(1+Utgifter!$E$5/12)-G967,0)</f>
        <v>259931.78833116105</v>
      </c>
      <c r="F968" s="26"/>
      <c r="G968" s="24">
        <f>IF((E968*(Utgifter!$E$4+Utgifter!$E$5)/12)&gt;$S$4,(E968*(Utgifter!$E$4+Utgifter!$E$5)/12),IF(E968&gt; 0,$S$4,0))</f>
        <v>1000</v>
      </c>
      <c r="I968" s="27">
        <f>IF((I967*(1+Utgifter!$E$5/12)-K967)&gt;0,I967*(1+Utgifter!$E$5/12)-K967,0)</f>
        <v>152437.3282092849</v>
      </c>
      <c r="J968" s="26"/>
      <c r="K968" s="24">
        <f>IF((I968*(Utgifter!$E$4+Utgifter!$E$5)/12)&gt;$S$4,(I968*(Utgifter!$E$4+Utgifter!$E$5)/12),IF(I968&gt; 0,$S$4,0))</f>
        <v>1000</v>
      </c>
    </row>
    <row r="969" spans="1:11" x14ac:dyDescent="0.35">
      <c r="A969" s="47"/>
      <c r="D969" s="28">
        <f t="shared" si="15"/>
        <v>965</v>
      </c>
      <c r="E969" s="27">
        <f>IF((E968*(1+Utgifter!$E$5/12)-G968)&gt;0,E968*(1+Utgifter!$E$5/12)-G968,0)</f>
        <v>259365.00797837967</v>
      </c>
      <c r="F969" s="26"/>
      <c r="G969" s="24">
        <f>IF((E969*(Utgifter!$E$4+Utgifter!$E$5)/12)&gt;$S$4,(E969*(Utgifter!$E$4+Utgifter!$E$5)/12),IF(E969&gt; 0,$S$4,0))</f>
        <v>1000</v>
      </c>
      <c r="I969" s="27">
        <f>IF((I968*(1+Utgifter!$E$5/12)-K968)&gt;0,I968*(1+Utgifter!$E$5/12)-K968,0)</f>
        <v>151691.39042296703</v>
      </c>
      <c r="J969" s="26"/>
      <c r="K969" s="24">
        <f>IF((I969*(Utgifter!$E$4+Utgifter!$E$5)/12)&gt;$S$4,(I969*(Utgifter!$E$4+Utgifter!$E$5)/12),IF(I969&gt; 0,$S$4,0))</f>
        <v>1000</v>
      </c>
    </row>
    <row r="970" spans="1:11" x14ac:dyDescent="0.35">
      <c r="A970" s="47"/>
      <c r="D970" s="28">
        <f t="shared" si="15"/>
        <v>966</v>
      </c>
      <c r="E970" s="27">
        <f>IF((E969*(1+Utgifter!$E$5/12)-G969)&gt;0,E969*(1+Utgifter!$E$5/12)-G969,0)</f>
        <v>258797.28299167697</v>
      </c>
      <c r="F970" s="26"/>
      <c r="G970" s="24">
        <f>IF((E970*(Utgifter!$E$4+Utgifter!$E$5)/12)&gt;$S$4,(E970*(Utgifter!$E$4+Utgifter!$E$5)/12),IF(E970&gt; 0,$S$4,0))</f>
        <v>1000</v>
      </c>
      <c r="I970" s="27">
        <f>IF((I969*(1+Utgifter!$E$5/12)-K969)&gt;0,I969*(1+Utgifter!$E$5/12)-K969,0)</f>
        <v>150944.20940700531</v>
      </c>
      <c r="J970" s="26"/>
      <c r="K970" s="24">
        <f>IF((I970*(Utgifter!$E$4+Utgifter!$E$5)/12)&gt;$S$4,(I970*(Utgifter!$E$4+Utgifter!$E$5)/12),IF(I970&gt; 0,$S$4,0))</f>
        <v>1000</v>
      </c>
    </row>
    <row r="971" spans="1:11" x14ac:dyDescent="0.35">
      <c r="A971" s="47"/>
      <c r="D971" s="28">
        <f t="shared" si="15"/>
        <v>967</v>
      </c>
      <c r="E971" s="27">
        <f>IF((E970*(1+Utgifter!$E$5/12)-G970)&gt;0,E970*(1+Utgifter!$E$5/12)-G970,0)</f>
        <v>258228.61179666311</v>
      </c>
      <c r="F971" s="26"/>
      <c r="G971" s="24">
        <f>IF((E971*(Utgifter!$E$4+Utgifter!$E$5)/12)&gt;$S$4,(E971*(Utgifter!$E$4+Utgifter!$E$5)/12),IF(E971&gt; 0,$S$4,0))</f>
        <v>1000</v>
      </c>
      <c r="I971" s="27">
        <f>IF((I970*(1+Utgifter!$E$5/12)-K970)&gt;0,I970*(1+Utgifter!$E$5/12)-K970,0)</f>
        <v>150195.78308935033</v>
      </c>
      <c r="J971" s="26"/>
      <c r="K971" s="24">
        <f>IF((I971*(Utgifter!$E$4+Utgifter!$E$5)/12)&gt;$S$4,(I971*(Utgifter!$E$4+Utgifter!$E$5)/12),IF(I971&gt; 0,$S$4,0))</f>
        <v>1000</v>
      </c>
    </row>
    <row r="972" spans="1:11" x14ac:dyDescent="0.35">
      <c r="A972" s="47"/>
      <c r="D972" s="28">
        <f t="shared" si="15"/>
        <v>968</v>
      </c>
      <c r="E972" s="27">
        <f>IF((E971*(1+Utgifter!$E$5/12)-G971)&gt;0,E971*(1+Utgifter!$E$5/12)-G971,0)</f>
        <v>257658.99281632423</v>
      </c>
      <c r="F972" s="26"/>
      <c r="G972" s="24">
        <f>IF((E972*(Utgifter!$E$4+Utgifter!$E$5)/12)&gt;$S$4,(E972*(Utgifter!$E$4+Utgifter!$E$5)/12),IF(E972&gt; 0,$S$4,0))</f>
        <v>1000</v>
      </c>
      <c r="I972" s="27">
        <f>IF((I971*(1+Utgifter!$E$5/12)-K971)&gt;0,I971*(1+Utgifter!$E$5/12)-K971,0)</f>
        <v>149446.10939449925</v>
      </c>
      <c r="J972" s="26"/>
      <c r="K972" s="24">
        <f>IF((I972*(Utgifter!$E$4+Utgifter!$E$5)/12)&gt;$S$4,(I972*(Utgifter!$E$4+Utgifter!$E$5)/12),IF(I972&gt; 0,$S$4,0))</f>
        <v>1000</v>
      </c>
    </row>
    <row r="973" spans="1:11" x14ac:dyDescent="0.35">
      <c r="A973" s="47"/>
      <c r="D973" s="28">
        <f t="shared" si="15"/>
        <v>969</v>
      </c>
      <c r="E973" s="27">
        <f>IF((E972*(1+Utgifter!$E$5/12)-G972)&gt;0,E972*(1+Utgifter!$E$5/12)-G972,0)</f>
        <v>257088.42447101811</v>
      </c>
      <c r="F973" s="26"/>
      <c r="G973" s="24">
        <f>IF((E973*(Utgifter!$E$4+Utgifter!$E$5)/12)&gt;$S$4,(E973*(Utgifter!$E$4+Utgifter!$E$5)/12),IF(E973&gt; 0,$S$4,0))</f>
        <v>1000</v>
      </c>
      <c r="I973" s="27">
        <f>IF((I972*(1+Utgifter!$E$5/12)-K972)&gt;0,I972*(1+Utgifter!$E$5/12)-K972,0)</f>
        <v>148695.18624349008</v>
      </c>
      <c r="J973" s="26"/>
      <c r="K973" s="24">
        <f>IF((I973*(Utgifter!$E$4+Utgifter!$E$5)/12)&gt;$S$4,(I973*(Utgifter!$E$4+Utgifter!$E$5)/12),IF(I973&gt; 0,$S$4,0))</f>
        <v>1000</v>
      </c>
    </row>
    <row r="974" spans="1:11" x14ac:dyDescent="0.35">
      <c r="A974" s="47"/>
      <c r="D974" s="28">
        <f t="shared" si="15"/>
        <v>970</v>
      </c>
      <c r="E974" s="27">
        <f>IF((E973*(1+Utgifter!$E$5/12)-G973)&gt;0,E973*(1+Utgifter!$E$5/12)-G973,0)</f>
        <v>256516.90517846981</v>
      </c>
      <c r="F974" s="26"/>
      <c r="G974" s="24">
        <f>IF((E974*(Utgifter!$E$4+Utgifter!$E$5)/12)&gt;$S$4,(E974*(Utgifter!$E$4+Utgifter!$E$5)/12),IF(E974&gt; 0,$S$4,0))</f>
        <v>1000</v>
      </c>
      <c r="I974" s="27">
        <f>IF((I973*(1+Utgifter!$E$5/12)-K973)&gt;0,I973*(1+Utgifter!$E$5/12)-K973,0)</f>
        <v>147943.01155389589</v>
      </c>
      <c r="J974" s="26"/>
      <c r="K974" s="24">
        <f>IF((I974*(Utgifter!$E$4+Utgifter!$E$5)/12)&gt;$S$4,(I974*(Utgifter!$E$4+Utgifter!$E$5)/12),IF(I974&gt; 0,$S$4,0))</f>
        <v>1000</v>
      </c>
    </row>
    <row r="975" spans="1:11" x14ac:dyDescent="0.35">
      <c r="A975" s="47"/>
      <c r="D975" s="28">
        <f t="shared" si="15"/>
        <v>971</v>
      </c>
      <c r="E975" s="27">
        <f>IF((E974*(1+Utgifter!$E$5/12)-G974)&gt;0,E974*(1+Utgifter!$E$5/12)-G974,0)</f>
        <v>255944.43335376726</v>
      </c>
      <c r="F975" s="26"/>
      <c r="G975" s="24">
        <f>IF((E975*(Utgifter!$E$4+Utgifter!$E$5)/12)&gt;$S$4,(E975*(Utgifter!$E$4+Utgifter!$E$5)/12),IF(E975&gt; 0,$S$4,0))</f>
        <v>1000</v>
      </c>
      <c r="I975" s="27">
        <f>IF((I974*(1+Utgifter!$E$5/12)-K974)&gt;0,I974*(1+Utgifter!$E$5/12)-K974,0)</f>
        <v>147189.58323981907</v>
      </c>
      <c r="J975" s="26"/>
      <c r="K975" s="24">
        <f>IF((I975*(Utgifter!$E$4+Utgifter!$E$5)/12)&gt;$S$4,(I975*(Utgifter!$E$4+Utgifter!$E$5)/12),IF(I975&gt; 0,$S$4,0))</f>
        <v>1000</v>
      </c>
    </row>
    <row r="976" spans="1:11" x14ac:dyDescent="0.35">
      <c r="A976" s="47"/>
      <c r="D976" s="28">
        <f t="shared" si="15"/>
        <v>972</v>
      </c>
      <c r="E976" s="27">
        <f>IF((E975*(1+Utgifter!$E$5/12)-G975)&gt;0,E975*(1+Utgifter!$E$5/12)-G975,0)</f>
        <v>255371.00740935688</v>
      </c>
      <c r="F976" s="26"/>
      <c r="G976" s="24">
        <f>IF((E976*(Utgifter!$E$4+Utgifter!$E$5)/12)&gt;$S$4,(E976*(Utgifter!$E$4+Utgifter!$E$5)/12),IF(E976&gt; 0,$S$4,0))</f>
        <v>1000</v>
      </c>
      <c r="I976" s="27">
        <f>IF((I975*(1+Utgifter!$E$5/12)-K975)&gt;0,I975*(1+Utgifter!$E$5/12)-K975,0)</f>
        <v>146434.89921188544</v>
      </c>
      <c r="J976" s="26"/>
      <c r="K976" s="24">
        <f>IF((I976*(Utgifter!$E$4+Utgifter!$E$5)/12)&gt;$S$4,(I976*(Utgifter!$E$4+Utgifter!$E$5)/12),IF(I976&gt; 0,$S$4,0))</f>
        <v>1000</v>
      </c>
    </row>
    <row r="977" spans="1:11" x14ac:dyDescent="0.35">
      <c r="A977" s="47">
        <v>2099</v>
      </c>
      <c r="D977" s="28">
        <f t="shared" si="15"/>
        <v>973</v>
      </c>
      <c r="E977" s="27">
        <f>IF((E976*(1+Utgifter!$E$5/12)-G976)&gt;0,E976*(1+Utgifter!$E$5/12)-G976,0)</f>
        <v>254796.62575503916</v>
      </c>
      <c r="F977" s="26"/>
      <c r="G977" s="24">
        <f>IF((E977*(Utgifter!$E$4+Utgifter!$E$5)/12)&gt;$S$4,(E977*(Utgifter!$E$4+Utgifter!$E$5)/12),IF(E977&gt; 0,$S$4,0))</f>
        <v>1000</v>
      </c>
      <c r="I977" s="27">
        <f>IF((I976*(1+Utgifter!$E$5/12)-K976)&gt;0,I976*(1+Utgifter!$E$5/12)-K976,0)</f>
        <v>145678.95737723858</v>
      </c>
      <c r="J977" s="26"/>
      <c r="K977" s="24">
        <f>IF((I977*(Utgifter!$E$4+Utgifter!$E$5)/12)&gt;$S$4,(I977*(Utgifter!$E$4+Utgifter!$E$5)/12),IF(I977&gt; 0,$S$4,0))</f>
        <v>1000</v>
      </c>
    </row>
    <row r="978" spans="1:11" x14ac:dyDescent="0.35">
      <c r="A978" s="47"/>
      <c r="D978" s="28">
        <f t="shared" si="15"/>
        <v>974</v>
      </c>
      <c r="E978" s="27">
        <f>IF((E977*(1+Utgifter!$E$5/12)-G977)&gt;0,E977*(1+Utgifter!$E$5/12)-G977,0)</f>
        <v>254221.28679796425</v>
      </c>
      <c r="F978" s="26"/>
      <c r="G978" s="24">
        <f>IF((E978*(Utgifter!$E$4+Utgifter!$E$5)/12)&gt;$S$4,(E978*(Utgifter!$E$4+Utgifter!$E$5)/12),IF(E978&gt; 0,$S$4,0))</f>
        <v>1000</v>
      </c>
      <c r="I978" s="27">
        <f>IF((I977*(1+Utgifter!$E$5/12)-K977)&gt;0,I977*(1+Utgifter!$E$5/12)-K977,0)</f>
        <v>144921.75563953398</v>
      </c>
      <c r="J978" s="26"/>
      <c r="K978" s="24">
        <f>IF((I978*(Utgifter!$E$4+Utgifter!$E$5)/12)&gt;$S$4,(I978*(Utgifter!$E$4+Utgifter!$E$5)/12),IF(I978&gt; 0,$S$4,0))</f>
        <v>1000</v>
      </c>
    </row>
    <row r="979" spans="1:11" x14ac:dyDescent="0.35">
      <c r="A979" s="47"/>
      <c r="D979" s="28">
        <f t="shared" si="15"/>
        <v>975</v>
      </c>
      <c r="E979" s="27">
        <f>IF((E978*(1+Utgifter!$E$5/12)-G978)&gt;0,E978*(1+Utgifter!$E$5/12)-G978,0)</f>
        <v>253644.98894262753</v>
      </c>
      <c r="F979" s="26"/>
      <c r="G979" s="24">
        <f>IF((E979*(Utgifter!$E$4+Utgifter!$E$5)/12)&gt;$S$4,(E979*(Utgifter!$E$4+Utgifter!$E$5)/12),IF(E979&gt; 0,$S$4,0))</f>
        <v>1000</v>
      </c>
      <c r="I979" s="27">
        <f>IF((I978*(1+Utgifter!$E$5/12)-K978)&gt;0,I978*(1+Utgifter!$E$5/12)-K978,0)</f>
        <v>144163.29189893321</v>
      </c>
      <c r="J979" s="26"/>
      <c r="K979" s="24">
        <f>IF((I979*(Utgifter!$E$4+Utgifter!$E$5)/12)&gt;$S$4,(I979*(Utgifter!$E$4+Utgifter!$E$5)/12),IF(I979&gt; 0,$S$4,0))</f>
        <v>1000</v>
      </c>
    </row>
    <row r="980" spans="1:11" x14ac:dyDescent="0.35">
      <c r="A980" s="47"/>
      <c r="D980" s="28">
        <f t="shared" si="15"/>
        <v>976</v>
      </c>
      <c r="E980" s="27">
        <f>IF((E979*(1+Utgifter!$E$5/12)-G979)&gt;0,E979*(1+Utgifter!$E$5/12)-G979,0)</f>
        <v>253067.73059086525</v>
      </c>
      <c r="F980" s="26"/>
      <c r="G980" s="24">
        <f>IF((E980*(Utgifter!$E$4+Utgifter!$E$5)/12)&gt;$S$4,(E980*(Utgifter!$E$4+Utgifter!$E$5)/12),IF(E980&gt; 0,$S$4,0))</f>
        <v>1000</v>
      </c>
      <c r="I980" s="27">
        <f>IF((I979*(1+Utgifter!$E$5/12)-K979)&gt;0,I979*(1+Utgifter!$E$5/12)-K979,0)</f>
        <v>143403.56405209811</v>
      </c>
      <c r="J980" s="26"/>
      <c r="K980" s="24">
        <f>IF((I980*(Utgifter!$E$4+Utgifter!$E$5)/12)&gt;$S$4,(I980*(Utgifter!$E$4+Utgifter!$E$5)/12),IF(I980&gt; 0,$S$4,0))</f>
        <v>1000</v>
      </c>
    </row>
    <row r="981" spans="1:11" x14ac:dyDescent="0.35">
      <c r="A981" s="47"/>
      <c r="D981" s="28">
        <f t="shared" si="15"/>
        <v>977</v>
      </c>
      <c r="E981" s="27">
        <f>IF((E980*(1+Utgifter!$E$5/12)-G980)&gt;0,E980*(1+Utgifter!$E$5/12)-G980,0)</f>
        <v>252489.51014185004</v>
      </c>
      <c r="F981" s="26"/>
      <c r="G981" s="24">
        <f>IF((E981*(Utgifter!$E$4+Utgifter!$E$5)/12)&gt;$S$4,(E981*(Utgifter!$E$4+Utgifter!$E$5)/12),IF(E981&gt; 0,$S$4,0))</f>
        <v>1000</v>
      </c>
      <c r="I981" s="27">
        <f>IF((I980*(1+Utgifter!$E$5/12)-K980)&gt;0,I980*(1+Utgifter!$E$5/12)-K980,0)</f>
        <v>142642.56999218496</v>
      </c>
      <c r="J981" s="26"/>
      <c r="K981" s="24">
        <f>IF((I981*(Utgifter!$E$4+Utgifter!$E$5)/12)&gt;$S$4,(I981*(Utgifter!$E$4+Utgifter!$E$5)/12),IF(I981&gt; 0,$S$4,0))</f>
        <v>1000</v>
      </c>
    </row>
    <row r="982" spans="1:11" x14ac:dyDescent="0.35">
      <c r="A982" s="47"/>
      <c r="D982" s="28">
        <f t="shared" si="15"/>
        <v>978</v>
      </c>
      <c r="E982" s="27">
        <f>IF((E981*(1+Utgifter!$E$5/12)-G981)&gt;0,E981*(1+Utgifter!$E$5/12)-G981,0)</f>
        <v>251910.32599208647</v>
      </c>
      <c r="F982" s="26"/>
      <c r="G982" s="24">
        <f>IF((E982*(Utgifter!$E$4+Utgifter!$E$5)/12)&gt;$S$4,(E982*(Utgifter!$E$4+Utgifter!$E$5)/12),IF(E982&gt; 0,$S$4,0))</f>
        <v>1000</v>
      </c>
      <c r="I982" s="27">
        <f>IF((I981*(1+Utgifter!$E$5/12)-K981)&gt;0,I981*(1+Utgifter!$E$5/12)-K981,0)</f>
        <v>141880.3076088386</v>
      </c>
      <c r="J982" s="26"/>
      <c r="K982" s="24">
        <f>IF((I982*(Utgifter!$E$4+Utgifter!$E$5)/12)&gt;$S$4,(I982*(Utgifter!$E$4+Utgifter!$E$5)/12),IF(I982&gt; 0,$S$4,0))</f>
        <v>1000</v>
      </c>
    </row>
    <row r="983" spans="1:11" x14ac:dyDescent="0.35">
      <c r="A983" s="47"/>
      <c r="D983" s="28">
        <f t="shared" si="15"/>
        <v>979</v>
      </c>
      <c r="E983" s="27">
        <f>IF((E982*(1+Utgifter!$E$5/12)-G982)&gt;0,E982*(1+Utgifter!$E$5/12)-G982,0)</f>
        <v>251330.17653540662</v>
      </c>
      <c r="F983" s="26"/>
      <c r="G983" s="24">
        <f>IF((E983*(Utgifter!$E$4+Utgifter!$E$5)/12)&gt;$S$4,(E983*(Utgifter!$E$4+Utgifter!$E$5)/12),IF(E983&gt; 0,$S$4,0))</f>
        <v>1000</v>
      </c>
      <c r="I983" s="27">
        <f>IF((I982*(1+Utgifter!$E$5/12)-K982)&gt;0,I982*(1+Utgifter!$E$5/12)-K982,0)</f>
        <v>141116.77478818668</v>
      </c>
      <c r="J983" s="26"/>
      <c r="K983" s="24">
        <f>IF((I983*(Utgifter!$E$4+Utgifter!$E$5)/12)&gt;$S$4,(I983*(Utgifter!$E$4+Utgifter!$E$5)/12),IF(I983&gt; 0,$S$4,0))</f>
        <v>1000</v>
      </c>
    </row>
    <row r="984" spans="1:11" x14ac:dyDescent="0.35">
      <c r="A984" s="47"/>
      <c r="D984" s="28">
        <f t="shared" si="15"/>
        <v>980</v>
      </c>
      <c r="E984" s="27">
        <f>IF((E983*(1+Utgifter!$E$5/12)-G983)&gt;0,E983*(1+Utgifter!$E$5/12)-G983,0)</f>
        <v>250749.06016296564</v>
      </c>
      <c r="F984" s="26"/>
      <c r="G984" s="24">
        <f>IF((E984*(Utgifter!$E$4+Utgifter!$E$5)/12)&gt;$S$4,(E984*(Utgifter!$E$4+Utgifter!$E$5)/12),IF(E984&gt; 0,$S$4,0))</f>
        <v>1000</v>
      </c>
      <c r="I984" s="27">
        <f>IF((I983*(1+Utgifter!$E$5/12)-K983)&gt;0,I983*(1+Utgifter!$E$5/12)-K983,0)</f>
        <v>140351.96941283366</v>
      </c>
      <c r="J984" s="26"/>
      <c r="K984" s="24">
        <f>IF((I984*(Utgifter!$E$4+Utgifter!$E$5)/12)&gt;$S$4,(I984*(Utgifter!$E$4+Utgifter!$E$5)/12),IF(I984&gt; 0,$S$4,0))</f>
        <v>1000</v>
      </c>
    </row>
    <row r="985" spans="1:11" x14ac:dyDescent="0.35">
      <c r="A985" s="47"/>
      <c r="D985" s="28">
        <f t="shared" si="15"/>
        <v>981</v>
      </c>
      <c r="E985" s="27">
        <f>IF((E984*(1+Utgifter!$E$5/12)-G984)&gt;0,E984*(1+Utgifter!$E$5/12)-G984,0)</f>
        <v>250166.97526323725</v>
      </c>
      <c r="F985" s="26"/>
      <c r="G985" s="24">
        <f>IF((E985*(Utgifter!$E$4+Utgifter!$E$5)/12)&gt;$S$4,(E985*(Utgifter!$E$4+Utgifter!$E$5)/12),IF(E985&gt; 0,$S$4,0))</f>
        <v>1000</v>
      </c>
      <c r="I985" s="27">
        <f>IF((I984*(1+Utgifter!$E$5/12)-K984)&gt;0,I984*(1+Utgifter!$E$5/12)-K984,0)</f>
        <v>139585.88936185505</v>
      </c>
      <c r="J985" s="26"/>
      <c r="K985" s="24">
        <f>IF((I985*(Utgifter!$E$4+Utgifter!$E$5)/12)&gt;$S$4,(I985*(Utgifter!$E$4+Utgifter!$E$5)/12),IF(I985&gt; 0,$S$4,0))</f>
        <v>1000</v>
      </c>
    </row>
    <row r="986" spans="1:11" x14ac:dyDescent="0.35">
      <c r="A986" s="47"/>
      <c r="D986" s="28">
        <f t="shared" si="15"/>
        <v>982</v>
      </c>
      <c r="E986" s="27">
        <f>IF((E985*(1+Utgifter!$E$5/12)-G985)&gt;0,E985*(1+Utgifter!$E$5/12)-G985,0)</f>
        <v>249583.92022200933</v>
      </c>
      <c r="F986" s="26"/>
      <c r="G986" s="24">
        <f>IF((E986*(Utgifter!$E$4+Utgifter!$E$5)/12)&gt;$S$4,(E986*(Utgifter!$E$4+Utgifter!$E$5)/12),IF(E986&gt; 0,$S$4,0))</f>
        <v>1000</v>
      </c>
      <c r="I986" s="27">
        <f>IF((I985*(1+Utgifter!$E$5/12)-K985)&gt;0,I985*(1+Utgifter!$E$5/12)-K985,0)</f>
        <v>138818.53251079147</v>
      </c>
      <c r="J986" s="26"/>
      <c r="K986" s="24">
        <f>IF((I986*(Utgifter!$E$4+Utgifter!$E$5)/12)&gt;$S$4,(I986*(Utgifter!$E$4+Utgifter!$E$5)/12),IF(I986&gt; 0,$S$4,0))</f>
        <v>1000</v>
      </c>
    </row>
    <row r="987" spans="1:11" x14ac:dyDescent="0.35">
      <c r="A987" s="47"/>
      <c r="D987" s="28">
        <f t="shared" si="15"/>
        <v>983</v>
      </c>
      <c r="E987" s="27">
        <f>IF((E986*(1+Utgifter!$E$5/12)-G986)&gt;0,E986*(1+Utgifter!$E$5/12)-G986,0)</f>
        <v>248999.89342237936</v>
      </c>
      <c r="F987" s="26"/>
      <c r="G987" s="24">
        <f>IF((E987*(Utgifter!$E$4+Utgifter!$E$5)/12)&gt;$S$4,(E987*(Utgifter!$E$4+Utgifter!$E$5)/12),IF(E987&gt; 0,$S$4,0))</f>
        <v>1000</v>
      </c>
      <c r="I987" s="27">
        <f>IF((I986*(1+Utgifter!$E$5/12)-K986)&gt;0,I986*(1+Utgifter!$E$5/12)-K986,0)</f>
        <v>138049.8967316428</v>
      </c>
      <c r="J987" s="26"/>
      <c r="K987" s="24">
        <f>IF((I987*(Utgifter!$E$4+Utgifter!$E$5)/12)&gt;$S$4,(I987*(Utgifter!$E$4+Utgifter!$E$5)/12),IF(I987&gt; 0,$S$4,0))</f>
        <v>1000</v>
      </c>
    </row>
    <row r="988" spans="1:11" x14ac:dyDescent="0.35">
      <c r="A988" s="47"/>
      <c r="D988" s="28">
        <f t="shared" si="15"/>
        <v>984</v>
      </c>
      <c r="E988" s="27">
        <f>IF((E987*(1+Utgifter!$E$5/12)-G987)&gt;0,E987*(1+Utgifter!$E$5/12)-G987,0)</f>
        <v>248414.89324475001</v>
      </c>
      <c r="F988" s="26"/>
      <c r="G988" s="24">
        <f>IF((E988*(Utgifter!$E$4+Utgifter!$E$5)/12)&gt;$S$4,(E988*(Utgifter!$E$4+Utgifter!$E$5)/12),IF(E988&gt; 0,$S$4,0))</f>
        <v>1000</v>
      </c>
      <c r="I988" s="27">
        <f>IF((I987*(1+Utgifter!$E$5/12)-K987)&gt;0,I987*(1+Utgifter!$E$5/12)-K987,0)</f>
        <v>137279.9798928622</v>
      </c>
      <c r="J988" s="26"/>
      <c r="K988" s="24">
        <f>IF((I988*(Utgifter!$E$4+Utgifter!$E$5)/12)&gt;$S$4,(I988*(Utgifter!$E$4+Utgifter!$E$5)/12),IF(I988&gt; 0,$S$4,0))</f>
        <v>1000</v>
      </c>
    </row>
    <row r="989" spans="1:11" x14ac:dyDescent="0.35">
      <c r="A989" s="47">
        <v>2100</v>
      </c>
      <c r="D989" s="28">
        <f t="shared" si="15"/>
        <v>985</v>
      </c>
      <c r="E989" s="27">
        <f>IF((E988*(1+Utgifter!$E$5/12)-G988)&gt;0,E988*(1+Utgifter!$E$5/12)-G988,0)</f>
        <v>247828.91806682461</v>
      </c>
      <c r="F989" s="26"/>
      <c r="G989" s="24">
        <f>IF((E989*(Utgifter!$E$4+Utgifter!$E$5)/12)&gt;$S$4,(E989*(Utgifter!$E$4+Utgifter!$E$5)/12),IF(E989&gt; 0,$S$4,0))</f>
        <v>1000</v>
      </c>
      <c r="I989" s="27">
        <f>IF((I988*(1+Utgifter!$E$5/12)-K988)&gt;0,I988*(1+Utgifter!$E$5/12)-K988,0)</f>
        <v>136508.77985935032</v>
      </c>
      <c r="J989" s="26"/>
      <c r="K989" s="24">
        <f>IF((I989*(Utgifter!$E$4+Utgifter!$E$5)/12)&gt;$S$4,(I989*(Utgifter!$E$4+Utgifter!$E$5)/12),IF(I989&gt; 0,$S$4,0))</f>
        <v>1000</v>
      </c>
    </row>
    <row r="990" spans="1:11" x14ac:dyDescent="0.35">
      <c r="A990" s="47"/>
      <c r="D990" s="28">
        <f t="shared" si="15"/>
        <v>986</v>
      </c>
      <c r="E990" s="27">
        <f>IF((E989*(1+Utgifter!$E$5/12)-G989)&gt;0,E989*(1+Utgifter!$E$5/12)-G989,0)</f>
        <v>247241.96626360266</v>
      </c>
      <c r="F990" s="26"/>
      <c r="G990" s="24">
        <f>IF((E990*(Utgifter!$E$4+Utgifter!$E$5)/12)&gt;$S$4,(E990*(Utgifter!$E$4+Utgifter!$E$5)/12),IF(E990&gt; 0,$S$4,0))</f>
        <v>1000</v>
      </c>
      <c r="I990" s="27">
        <f>IF((I989*(1+Utgifter!$E$5/12)-K989)&gt;0,I989*(1+Utgifter!$E$5/12)-K989,0)</f>
        <v>135736.29449244923</v>
      </c>
      <c r="J990" s="26"/>
      <c r="K990" s="24">
        <f>IF((I990*(Utgifter!$E$4+Utgifter!$E$5)/12)&gt;$S$4,(I990*(Utgifter!$E$4+Utgifter!$E$5)/12),IF(I990&gt; 0,$S$4,0))</f>
        <v>1000</v>
      </c>
    </row>
    <row r="991" spans="1:11" x14ac:dyDescent="0.35">
      <c r="A991" s="47"/>
      <c r="D991" s="28">
        <f t="shared" si="15"/>
        <v>987</v>
      </c>
      <c r="E991" s="27">
        <f>IF((E990*(1+Utgifter!$E$5/12)-G990)&gt;0,E990*(1+Utgifter!$E$5/12)-G990,0)</f>
        <v>246654.03620737535</v>
      </c>
      <c r="F991" s="26"/>
      <c r="G991" s="24">
        <f>IF((E991*(Utgifter!$E$4+Utgifter!$E$5)/12)&gt;$S$4,(E991*(Utgifter!$E$4+Utgifter!$E$5)/12),IF(E991&gt; 0,$S$4,0))</f>
        <v>1000</v>
      </c>
      <c r="I991" s="27">
        <f>IF((I990*(1+Utgifter!$E$5/12)-K990)&gt;0,I990*(1+Utgifter!$E$5/12)-K990,0)</f>
        <v>134962.52164993665</v>
      </c>
      <c r="J991" s="26"/>
      <c r="K991" s="24">
        <f>IF((I991*(Utgifter!$E$4+Utgifter!$E$5)/12)&gt;$S$4,(I991*(Utgifter!$E$4+Utgifter!$E$5)/12),IF(I991&gt; 0,$S$4,0))</f>
        <v>1000</v>
      </c>
    </row>
    <row r="992" spans="1:11" x14ac:dyDescent="0.35">
      <c r="A992" s="47"/>
      <c r="D992" s="28">
        <f t="shared" si="15"/>
        <v>988</v>
      </c>
      <c r="E992" s="27">
        <f>IF((E991*(1+Utgifter!$E$5/12)-G991)&gt;0,E991*(1+Utgifter!$E$5/12)-G991,0)</f>
        <v>246065.12626772097</v>
      </c>
      <c r="F992" s="26"/>
      <c r="G992" s="24">
        <f>IF((E992*(Utgifter!$E$4+Utgifter!$E$5)/12)&gt;$S$4,(E992*(Utgifter!$E$4+Utgifter!$E$5)/12),IF(E992&gt; 0,$S$4,0))</f>
        <v>1000</v>
      </c>
      <c r="I992" s="27">
        <f>IF((I991*(1+Utgifter!$E$5/12)-K991)&gt;0,I991*(1+Utgifter!$E$5/12)-K991,0)</f>
        <v>134187.45918601987</v>
      </c>
      <c r="J992" s="26"/>
      <c r="K992" s="24">
        <f>IF((I992*(Utgifter!$E$4+Utgifter!$E$5)/12)&gt;$S$4,(I992*(Utgifter!$E$4+Utgifter!$E$5)/12),IF(I992&gt; 0,$S$4,0))</f>
        <v>1000</v>
      </c>
    </row>
    <row r="993" spans="1:11" x14ac:dyDescent="0.35">
      <c r="A993" s="47"/>
      <c r="D993" s="28">
        <f t="shared" si="15"/>
        <v>989</v>
      </c>
      <c r="E993" s="27">
        <f>IF((E992*(1+Utgifter!$E$5/12)-G992)&gt;0,E992*(1+Utgifter!$E$5/12)-G992,0)</f>
        <v>245475.23481150053</v>
      </c>
      <c r="F993" s="26"/>
      <c r="G993" s="24">
        <f>IF((E993*(Utgifter!$E$4+Utgifter!$E$5)/12)&gt;$S$4,(E993*(Utgifter!$E$4+Utgifter!$E$5)/12),IF(E993&gt; 0,$S$4,0))</f>
        <v>1000</v>
      </c>
      <c r="I993" s="27">
        <f>IF((I992*(1+Utgifter!$E$5/12)-K992)&gt;0,I992*(1+Utgifter!$E$5/12)-K992,0)</f>
        <v>133411.10495132991</v>
      </c>
      <c r="J993" s="26"/>
      <c r="K993" s="24">
        <f>IF((I993*(Utgifter!$E$4+Utgifter!$E$5)/12)&gt;$S$4,(I993*(Utgifter!$E$4+Utgifter!$E$5)/12),IF(I993&gt; 0,$S$4,0))</f>
        <v>1000</v>
      </c>
    </row>
    <row r="994" spans="1:11" x14ac:dyDescent="0.35">
      <c r="A994" s="47"/>
      <c r="D994" s="28">
        <f t="shared" si="15"/>
        <v>990</v>
      </c>
      <c r="E994" s="27">
        <f>IF((E993*(1+Utgifter!$E$5/12)-G993)&gt;0,E993*(1+Utgifter!$E$5/12)-G993,0)</f>
        <v>244884.36020285304</v>
      </c>
      <c r="F994" s="26"/>
      <c r="G994" s="24">
        <f>IF((E994*(Utgifter!$E$4+Utgifter!$E$5)/12)&gt;$S$4,(E994*(Utgifter!$E$4+Utgifter!$E$5)/12),IF(E994&gt; 0,$S$4,0))</f>
        <v>1000</v>
      </c>
      <c r="I994" s="27">
        <f>IF((I993*(1+Utgifter!$E$5/12)-K993)&gt;0,I993*(1+Utgifter!$E$5/12)-K993,0)</f>
        <v>132633.45679291547</v>
      </c>
      <c r="J994" s="26"/>
      <c r="K994" s="24">
        <f>IF((I994*(Utgifter!$E$4+Utgifter!$E$5)/12)&gt;$S$4,(I994*(Utgifter!$E$4+Utgifter!$E$5)/12),IF(I994&gt; 0,$S$4,0))</f>
        <v>1000</v>
      </c>
    </row>
    <row r="995" spans="1:11" x14ac:dyDescent="0.35">
      <c r="A995" s="47"/>
      <c r="D995" s="28">
        <f t="shared" si="15"/>
        <v>991</v>
      </c>
      <c r="E995" s="27">
        <f>IF((E994*(1+Utgifter!$E$5/12)-G994)&gt;0,E994*(1+Utgifter!$E$5/12)-G994,0)</f>
        <v>244292.50080319113</v>
      </c>
      <c r="F995" s="26"/>
      <c r="G995" s="24">
        <f>IF((E995*(Utgifter!$E$4+Utgifter!$E$5)/12)&gt;$S$4,(E995*(Utgifter!$E$4+Utgifter!$E$5)/12),IF(E995&gt; 0,$S$4,0))</f>
        <v>1000</v>
      </c>
      <c r="I995" s="27">
        <f>IF((I994*(1+Utgifter!$E$5/12)-K994)&gt;0,I994*(1+Utgifter!$E$5/12)-K994,0)</f>
        <v>131854.51255423701</v>
      </c>
      <c r="J995" s="26"/>
      <c r="K995" s="24">
        <f>IF((I995*(Utgifter!$E$4+Utgifter!$E$5)/12)&gt;$S$4,(I995*(Utgifter!$E$4+Utgifter!$E$5)/12),IF(I995&gt; 0,$S$4,0))</f>
        <v>1000</v>
      </c>
    </row>
    <row r="996" spans="1:11" x14ac:dyDescent="0.35">
      <c r="A996" s="47"/>
      <c r="D996" s="28">
        <f t="shared" si="15"/>
        <v>992</v>
      </c>
      <c r="E996" s="27">
        <f>IF((E995*(1+Utgifter!$E$5/12)-G995)&gt;0,E995*(1+Utgifter!$E$5/12)-G995,0)</f>
        <v>243699.65497119646</v>
      </c>
      <c r="F996" s="26"/>
      <c r="G996" s="24">
        <f>IF((E996*(Utgifter!$E$4+Utgifter!$E$5)/12)&gt;$S$4,(E996*(Utgifter!$E$4+Utgifter!$E$5)/12),IF(E996&gt; 0,$S$4,0))</f>
        <v>1000</v>
      </c>
      <c r="I996" s="27">
        <f>IF((I995*(1+Utgifter!$E$5/12)-K995)&gt;0,I995*(1+Utgifter!$E$5/12)-K995,0)</f>
        <v>131074.27007516075</v>
      </c>
      <c r="J996" s="26"/>
      <c r="K996" s="24">
        <f>IF((I996*(Utgifter!$E$4+Utgifter!$E$5)/12)&gt;$S$4,(I996*(Utgifter!$E$4+Utgifter!$E$5)/12),IF(I996&gt; 0,$S$4,0))</f>
        <v>1000</v>
      </c>
    </row>
    <row r="997" spans="1:11" x14ac:dyDescent="0.35">
      <c r="A997" s="47"/>
      <c r="D997" s="28">
        <f t="shared" si="15"/>
        <v>993</v>
      </c>
      <c r="E997" s="27">
        <f>IF((E996*(1+Utgifter!$E$5/12)-G996)&gt;0,E996*(1+Utgifter!$E$5/12)-G996,0)</f>
        <v>243105.82106281514</v>
      </c>
      <c r="F997" s="26"/>
      <c r="G997" s="24">
        <f>IF((E997*(Utgifter!$E$4+Utgifter!$E$5)/12)&gt;$S$4,(E997*(Utgifter!$E$4+Utgifter!$E$5)/12),IF(E997&gt; 0,$S$4,0))</f>
        <v>1000</v>
      </c>
      <c r="I997" s="27">
        <f>IF((I996*(1+Utgifter!$E$5/12)-K996)&gt;0,I996*(1+Utgifter!$E$5/12)-K996,0)</f>
        <v>130292.7271919527</v>
      </c>
      <c r="J997" s="26"/>
      <c r="K997" s="24">
        <f>IF((I997*(Utgifter!$E$4+Utgifter!$E$5)/12)&gt;$S$4,(I997*(Utgifter!$E$4+Utgifter!$E$5)/12),IF(I997&gt; 0,$S$4,0))</f>
        <v>1000</v>
      </c>
    </row>
    <row r="998" spans="1:11" x14ac:dyDescent="0.35">
      <c r="A998" s="47"/>
      <c r="D998" s="28">
        <f t="shared" si="15"/>
        <v>994</v>
      </c>
      <c r="E998" s="27">
        <f>IF((E997*(1+Utgifter!$E$5/12)-G997)&gt;0,E997*(1+Utgifter!$E$5/12)-G997,0)</f>
        <v>242510.99743125317</v>
      </c>
      <c r="F998" s="26"/>
      <c r="G998" s="24">
        <f>IF((E998*(Utgifter!$E$4+Utgifter!$E$5)/12)&gt;$S$4,(E998*(Utgifter!$E$4+Utgifter!$E$5)/12),IF(E998&gt; 0,$S$4,0))</f>
        <v>1000</v>
      </c>
      <c r="I998" s="27">
        <f>IF((I997*(1+Utgifter!$E$5/12)-K997)&gt;0,I997*(1+Utgifter!$E$5/12)-K997,0)</f>
        <v>129509.88173727262</v>
      </c>
      <c r="J998" s="26"/>
      <c r="K998" s="24">
        <f>IF((I998*(Utgifter!$E$4+Utgifter!$E$5)/12)&gt;$S$4,(I998*(Utgifter!$E$4+Utgifter!$E$5)/12),IF(I998&gt; 0,$S$4,0))</f>
        <v>1000</v>
      </c>
    </row>
    <row r="999" spans="1:11" x14ac:dyDescent="0.35">
      <c r="A999" s="47"/>
      <c r="D999" s="28">
        <f t="shared" si="15"/>
        <v>995</v>
      </c>
      <c r="E999" s="27">
        <f>IF((E998*(1+Utgifter!$E$5/12)-G998)&gt;0,E998*(1+Utgifter!$E$5/12)-G998,0)</f>
        <v>241915.18242697194</v>
      </c>
      <c r="F999" s="26"/>
      <c r="G999" s="24">
        <f>IF((E999*(Utgifter!$E$4+Utgifter!$E$5)/12)&gt;$S$4,(E999*(Utgifter!$E$4+Utgifter!$E$5)/12),IF(E999&gt; 0,$S$4,0))</f>
        <v>1000</v>
      </c>
      <c r="I999" s="27">
        <f>IF((I998*(1+Utgifter!$E$5/12)-K998)&gt;0,I998*(1+Utgifter!$E$5/12)-K998,0)</f>
        <v>128725.73154016808</v>
      </c>
      <c r="J999" s="26"/>
      <c r="K999" s="24">
        <f>IF((I999*(Utgifter!$E$4+Utgifter!$E$5)/12)&gt;$S$4,(I999*(Utgifter!$E$4+Utgifter!$E$5)/12),IF(I999&gt; 0,$S$4,0))</f>
        <v>1000</v>
      </c>
    </row>
    <row r="1000" spans="1:11" x14ac:dyDescent="0.35">
      <c r="A1000" s="47"/>
      <c r="D1000" s="28">
        <f t="shared" si="15"/>
        <v>996</v>
      </c>
      <c r="E1000" s="27">
        <f>IF((E999*(1+Utgifter!$E$5/12)-G999)&gt;0,E999*(1+Utgifter!$E$5/12)-G999,0)</f>
        <v>241318.37439768357</v>
      </c>
      <c r="F1000" s="26"/>
      <c r="G1000" s="24">
        <f>IF((E1000*(Utgifter!$E$4+Utgifter!$E$5)/12)&gt;$S$4,(E1000*(Utgifter!$E$4+Utgifter!$E$5)/12),IF(E1000&gt; 0,$S$4,0))</f>
        <v>1000</v>
      </c>
      <c r="I1000" s="27">
        <f>IF((I999*(1+Utgifter!$E$5/12)-K999)&gt;0,I999*(1+Utgifter!$E$5/12)-K999,0)</f>
        <v>127940.27442606837</v>
      </c>
      <c r="J1000" s="26"/>
      <c r="K1000" s="24">
        <f>IF((I1000*(Utgifter!$E$4+Utgifter!$E$5)/12)&gt;$S$4,(I1000*(Utgifter!$E$4+Utgifter!$E$5)/12),IF(I1000&gt; 0,$S$4,0))</f>
        <v>1000</v>
      </c>
    </row>
    <row r="1001" spans="1:11" x14ac:dyDescent="0.35">
      <c r="A1001" s="47">
        <v>2101</v>
      </c>
      <c r="D1001" s="28">
        <f t="shared" si="15"/>
        <v>997</v>
      </c>
      <c r="E1001" s="27">
        <f>IF((E1000*(1+Utgifter!$E$5/12)-G1000)&gt;0,E1000*(1+Utgifter!$E$5/12)-G1000,0)</f>
        <v>240720.57168834639</v>
      </c>
      <c r="F1001" s="26"/>
      <c r="G1001" s="24">
        <f>IF((E1001*(Utgifter!$E$4+Utgifter!$E$5)/12)&gt;$S$4,(E1001*(Utgifter!$E$4+Utgifter!$E$5)/12),IF(E1001&gt; 0,$S$4,0))</f>
        <v>1000</v>
      </c>
      <c r="I1001" s="27">
        <f>IF((I1000*(1+Utgifter!$E$5/12)-K1000)&gt;0,I1000*(1+Utgifter!$E$5/12)-K1000,0)</f>
        <v>127153.50821677849</v>
      </c>
      <c r="J1001" s="26"/>
      <c r="K1001" s="24">
        <f>IF((I1001*(Utgifter!$E$4+Utgifter!$E$5)/12)&gt;$S$4,(I1001*(Utgifter!$E$4+Utgifter!$E$5)/12),IF(I1001&gt; 0,$S$4,0))</f>
        <v>1000</v>
      </c>
    </row>
    <row r="1002" spans="1:11" x14ac:dyDescent="0.35">
      <c r="A1002" s="47"/>
      <c r="D1002" s="28">
        <f t="shared" si="15"/>
        <v>998</v>
      </c>
      <c r="E1002" s="27">
        <f>IF((E1001*(1+Utgifter!$E$5/12)-G1001)&gt;0,E1001*(1+Utgifter!$E$5/12)-G1001,0)</f>
        <v>240121.77264116032</v>
      </c>
      <c r="F1002" s="26"/>
      <c r="G1002" s="24">
        <f>IF((E1002*(Utgifter!$E$4+Utgifter!$E$5)/12)&gt;$S$4,(E1002*(Utgifter!$E$4+Utgifter!$E$5)/12),IF(E1002&gt; 0,$S$4,0))</f>
        <v>1000</v>
      </c>
      <c r="I1002" s="27">
        <f>IF((I1001*(1+Utgifter!$E$5/12)-K1001)&gt;0,I1001*(1+Utgifter!$E$5/12)-K1001,0)</f>
        <v>126365.43073047312</v>
      </c>
      <c r="J1002" s="26"/>
      <c r="K1002" s="24">
        <f>IF((I1002*(Utgifter!$E$4+Utgifter!$E$5)/12)&gt;$S$4,(I1002*(Utgifter!$E$4+Utgifter!$E$5)/12),IF(I1002&gt; 0,$S$4,0))</f>
        <v>1000</v>
      </c>
    </row>
    <row r="1003" spans="1:11" x14ac:dyDescent="0.35">
      <c r="A1003" s="47"/>
      <c r="D1003" s="28">
        <f t="shared" si="15"/>
        <v>999</v>
      </c>
      <c r="E1003" s="27">
        <f>IF((E1002*(1+Utgifter!$E$5/12)-G1002)&gt;0,E1002*(1+Utgifter!$E$5/12)-G1002,0)</f>
        <v>239521.97559556225</v>
      </c>
      <c r="F1003" s="26"/>
      <c r="G1003" s="24">
        <f>IF((E1003*(Utgifter!$E$4+Utgifter!$E$5)/12)&gt;$S$4,(E1003*(Utgifter!$E$4+Utgifter!$E$5)/12),IF(E1003&gt; 0,$S$4,0))</f>
        <v>1000</v>
      </c>
      <c r="I1003" s="27">
        <f>IF((I1002*(1+Utgifter!$E$5/12)-K1002)&gt;0,I1002*(1+Utgifter!$E$5/12)-K1002,0)</f>
        <v>125576.03978169058</v>
      </c>
      <c r="J1003" s="26"/>
      <c r="K1003" s="24">
        <f>IF((I1003*(Utgifter!$E$4+Utgifter!$E$5)/12)&gt;$S$4,(I1003*(Utgifter!$E$4+Utgifter!$E$5)/12),IF(I1003&gt; 0,$S$4,0))</f>
        <v>1000</v>
      </c>
    </row>
    <row r="1004" spans="1:11" x14ac:dyDescent="0.35">
      <c r="A1004" s="47"/>
      <c r="D1004" s="28">
        <f t="shared" si="15"/>
        <v>1000</v>
      </c>
      <c r="E1004" s="27">
        <f>IF((E1003*(1+Utgifter!$E$5/12)-G1003)&gt;0,E1003*(1+Utgifter!$E$5/12)-G1003,0)</f>
        <v>238921.17888822153</v>
      </c>
      <c r="F1004" s="26"/>
      <c r="G1004" s="24">
        <f>IF((E1004*(Utgifter!$E$4+Utgifter!$E$5)/12)&gt;$S$4,(E1004*(Utgifter!$E$4+Utgifter!$E$5)/12),IF(E1004&gt; 0,$S$4,0))</f>
        <v>1000</v>
      </c>
      <c r="I1004" s="27">
        <f>IF((I1003*(1+Utgifter!$E$5/12)-K1003)&gt;0,I1003*(1+Utgifter!$E$5/12)-K1003,0)</f>
        <v>124785.33318132673</v>
      </c>
      <c r="J1004" s="26"/>
      <c r="K1004" s="24">
        <f>IF((I1004*(Utgifter!$E$4+Utgifter!$E$5)/12)&gt;$S$4,(I1004*(Utgifter!$E$4+Utgifter!$E$5)/12),IF(I1004&gt; 0,$S$4,0))</f>
        <v>1000</v>
      </c>
    </row>
    <row r="1005" spans="1:11" x14ac:dyDescent="0.35">
      <c r="A1005" s="47"/>
      <c r="D1005" s="28">
        <f t="shared" si="15"/>
        <v>1001</v>
      </c>
      <c r="E1005" s="27">
        <f>IF((E1004*(1+Utgifter!$E$5/12)-G1004)&gt;0,E1004*(1+Utgifter!$E$5/12)-G1004,0)</f>
        <v>238319.38085303525</v>
      </c>
      <c r="F1005" s="26"/>
      <c r="G1005" s="24">
        <f>IF((E1005*(Utgifter!$E$4+Utgifter!$E$5)/12)&gt;$S$4,(E1005*(Utgifter!$E$4+Utgifter!$E$5)/12),IF(E1005&gt; 0,$S$4,0))</f>
        <v>1000</v>
      </c>
      <c r="I1005" s="27">
        <f>IF((I1004*(1+Utgifter!$E$5/12)-K1004)&gt;0,I1004*(1+Utgifter!$E$5/12)-K1004,0)</f>
        <v>123993.30873662894</v>
      </c>
      <c r="J1005" s="26"/>
      <c r="K1005" s="24">
        <f>IF((I1005*(Utgifter!$E$4+Utgifter!$E$5)/12)&gt;$S$4,(I1005*(Utgifter!$E$4+Utgifter!$E$5)/12),IF(I1005&gt; 0,$S$4,0))</f>
        <v>1000</v>
      </c>
    </row>
    <row r="1006" spans="1:11" x14ac:dyDescent="0.35">
      <c r="A1006" s="47"/>
      <c r="D1006" s="28">
        <f t="shared" si="15"/>
        <v>1002</v>
      </c>
      <c r="E1006" s="27">
        <f>IF((E1005*(1+Utgifter!$E$5/12)-G1005)&gt;0,E1005*(1+Utgifter!$E$5/12)-G1005,0)</f>
        <v>237716.57982112365</v>
      </c>
      <c r="F1006" s="26"/>
      <c r="G1006" s="24">
        <f>IF((E1006*(Utgifter!$E$4+Utgifter!$E$5)/12)&gt;$S$4,(E1006*(Utgifter!$E$4+Utgifter!$E$5)/12),IF(E1006&gt; 0,$S$4,0))</f>
        <v>1000</v>
      </c>
      <c r="I1006" s="27">
        <f>IF((I1005*(1+Utgifter!$E$5/12)-K1005)&gt;0,I1005*(1+Utgifter!$E$5/12)-K1005,0)</f>
        <v>123199.96425118999</v>
      </c>
      <c r="J1006" s="26"/>
      <c r="K1006" s="24">
        <f>IF((I1006*(Utgifter!$E$4+Utgifter!$E$5)/12)&gt;$S$4,(I1006*(Utgifter!$E$4+Utgifter!$E$5)/12),IF(I1006&gt; 0,$S$4,0))</f>
        <v>1000</v>
      </c>
    </row>
    <row r="1007" spans="1:11" x14ac:dyDescent="0.35">
      <c r="A1007" s="47"/>
      <c r="D1007" s="28">
        <f t="shared" si="15"/>
        <v>1003</v>
      </c>
      <c r="E1007" s="27">
        <f>IF((E1006*(1+Utgifter!$E$5/12)-G1006)&gt;0,E1006*(1+Utgifter!$E$5/12)-G1006,0)</f>
        <v>237112.77412082555</v>
      </c>
      <c r="F1007" s="26"/>
      <c r="G1007" s="24">
        <f>IF((E1007*(Utgifter!$E$4+Utgifter!$E$5)/12)&gt;$S$4,(E1007*(Utgifter!$E$4+Utgifter!$E$5)/12),IF(E1007&gt; 0,$S$4,0))</f>
        <v>1000</v>
      </c>
      <c r="I1007" s="27">
        <f>IF((I1006*(1+Utgifter!$E$5/12)-K1006)&gt;0,I1006*(1+Utgifter!$E$5/12)-K1006,0)</f>
        <v>122405.29752494197</v>
      </c>
      <c r="J1007" s="26"/>
      <c r="K1007" s="24">
        <f>IF((I1007*(Utgifter!$E$4+Utgifter!$E$5)/12)&gt;$S$4,(I1007*(Utgifter!$E$4+Utgifter!$E$5)/12),IF(I1007&gt; 0,$S$4,0))</f>
        <v>1000</v>
      </c>
    </row>
    <row r="1008" spans="1:11" x14ac:dyDescent="0.35">
      <c r="A1008" s="47"/>
      <c r="D1008" s="28">
        <f t="shared" si="15"/>
        <v>1004</v>
      </c>
      <c r="E1008" s="27">
        <f>IF((E1007*(1+Utgifter!$E$5/12)-G1007)&gt;0,E1007*(1+Utgifter!$E$5/12)-G1007,0)</f>
        <v>236507.96207769361</v>
      </c>
      <c r="F1008" s="26"/>
      <c r="G1008" s="24">
        <f>IF((E1008*(Utgifter!$E$4+Utgifter!$E$5)/12)&gt;$S$4,(E1008*(Utgifter!$E$4+Utgifter!$E$5)/12),IF(E1008&gt; 0,$S$4,0))</f>
        <v>1000</v>
      </c>
      <c r="I1008" s="27">
        <f>IF((I1007*(1+Utgifter!$E$5/12)-K1007)&gt;0,I1007*(1+Utgifter!$E$5/12)-K1007,0)</f>
        <v>121609.30635415021</v>
      </c>
      <c r="J1008" s="26"/>
      <c r="K1008" s="24">
        <f>IF((I1008*(Utgifter!$E$4+Utgifter!$E$5)/12)&gt;$S$4,(I1008*(Utgifter!$E$4+Utgifter!$E$5)/12),IF(I1008&gt; 0,$S$4,0))</f>
        <v>1000</v>
      </c>
    </row>
    <row r="1009" spans="1:11" x14ac:dyDescent="0.35">
      <c r="A1009" s="47"/>
      <c r="D1009" s="28">
        <f t="shared" si="15"/>
        <v>1005</v>
      </c>
      <c r="E1009" s="27">
        <f>IF((E1008*(1+Utgifter!$E$5/12)-G1008)&gt;0,E1008*(1+Utgifter!$E$5/12)-G1008,0)</f>
        <v>235902.14201448977</v>
      </c>
      <c r="F1009" s="26"/>
      <c r="G1009" s="24">
        <f>IF((E1009*(Utgifter!$E$4+Utgifter!$E$5)/12)&gt;$S$4,(E1009*(Utgifter!$E$4+Utgifter!$E$5)/12),IF(E1009&gt; 0,$S$4,0))</f>
        <v>1000</v>
      </c>
      <c r="I1009" s="27">
        <f>IF((I1008*(1+Utgifter!$E$5/12)-K1008)&gt;0,I1008*(1+Utgifter!$E$5/12)-K1008,0)</f>
        <v>120811.98853140713</v>
      </c>
      <c r="J1009" s="26"/>
      <c r="K1009" s="24">
        <f>IF((I1009*(Utgifter!$E$4+Utgifter!$E$5)/12)&gt;$S$4,(I1009*(Utgifter!$E$4+Utgifter!$E$5)/12),IF(I1009&gt; 0,$S$4,0))</f>
        <v>1000</v>
      </c>
    </row>
    <row r="1010" spans="1:11" x14ac:dyDescent="0.35">
      <c r="A1010" s="47"/>
      <c r="D1010" s="28">
        <f t="shared" si="15"/>
        <v>1006</v>
      </c>
      <c r="E1010" s="27">
        <f>IF((E1009*(1+Utgifter!$E$5/12)-G1009)&gt;0,E1009*(1+Utgifter!$E$5/12)-G1009,0)</f>
        <v>235295.31225118059</v>
      </c>
      <c r="F1010" s="26"/>
      <c r="G1010" s="24">
        <f>IF((E1010*(Utgifter!$E$4+Utgifter!$E$5)/12)&gt;$S$4,(E1010*(Utgifter!$E$4+Utgifter!$E$5)/12),IF(E1010&gt; 0,$S$4,0))</f>
        <v>1000</v>
      </c>
      <c r="I1010" s="27">
        <f>IF((I1009*(1+Utgifter!$E$5/12)-K1009)&gt;0,I1009*(1+Utgifter!$E$5/12)-K1009,0)</f>
        <v>120013.34184562614</v>
      </c>
      <c r="J1010" s="26"/>
      <c r="K1010" s="24">
        <f>IF((I1010*(Utgifter!$E$4+Utgifter!$E$5)/12)&gt;$S$4,(I1010*(Utgifter!$E$4+Utgifter!$E$5)/12),IF(I1010&gt; 0,$S$4,0))</f>
        <v>1000</v>
      </c>
    </row>
    <row r="1011" spans="1:11" x14ac:dyDescent="0.35">
      <c r="A1011" s="47"/>
      <c r="D1011" s="28">
        <f t="shared" si="15"/>
        <v>1007</v>
      </c>
      <c r="E1011" s="27">
        <f>IF((E1010*(1+Utgifter!$E$5/12)-G1010)&gt;0,E1010*(1+Utgifter!$E$5/12)-G1010,0)</f>
        <v>234687.47110493257</v>
      </c>
      <c r="F1011" s="26"/>
      <c r="G1011" s="24">
        <f>IF((E1011*(Utgifter!$E$4+Utgifter!$E$5)/12)&gt;$S$4,(E1011*(Utgifter!$E$4+Utgifter!$E$5)/12),IF(E1011&gt; 0,$S$4,0))</f>
        <v>1000</v>
      </c>
      <c r="I1011" s="27">
        <f>IF((I1010*(1+Utgifter!$E$5/12)-K1010)&gt;0,I1010*(1+Utgifter!$E$5/12)-K1010,0)</f>
        <v>119213.36408203552</v>
      </c>
      <c r="J1011" s="26"/>
      <c r="K1011" s="24">
        <f>IF((I1011*(Utgifter!$E$4+Utgifter!$E$5)/12)&gt;$S$4,(I1011*(Utgifter!$E$4+Utgifter!$E$5)/12),IF(I1011&gt; 0,$S$4,0))</f>
        <v>1000</v>
      </c>
    </row>
    <row r="1012" spans="1:11" x14ac:dyDescent="0.35">
      <c r="A1012" s="47"/>
      <c r="D1012" s="28">
        <f t="shared" si="15"/>
        <v>1008</v>
      </c>
      <c r="E1012" s="27">
        <f>IF((E1011*(1+Utgifter!$E$5/12)-G1011)&gt;0,E1011*(1+Utgifter!$E$5/12)-G1011,0)</f>
        <v>234078.61689010746</v>
      </c>
      <c r="F1012" s="26"/>
      <c r="G1012" s="24">
        <f>IF((E1012*(Utgifter!$E$4+Utgifter!$E$5)/12)&gt;$S$4,(E1012*(Utgifter!$E$4+Utgifter!$E$5)/12),IF(E1012&gt; 0,$S$4,0))</f>
        <v>1000</v>
      </c>
      <c r="I1012" s="27">
        <f>IF((I1011*(1+Utgifter!$E$5/12)-K1011)&gt;0,I1011*(1+Utgifter!$E$5/12)-K1011,0)</f>
        <v>118412.05302217226</v>
      </c>
      <c r="J1012" s="26"/>
      <c r="K1012" s="24">
        <f>IF((I1012*(Utgifter!$E$4+Utgifter!$E$5)/12)&gt;$S$4,(I1012*(Utgifter!$E$4+Utgifter!$E$5)/12),IF(I1012&gt; 0,$S$4,0))</f>
        <v>1000</v>
      </c>
    </row>
    <row r="1013" spans="1:11" x14ac:dyDescent="0.35">
      <c r="A1013" s="47">
        <v>2102</v>
      </c>
      <c r="D1013" s="28">
        <f t="shared" si="15"/>
        <v>1009</v>
      </c>
      <c r="E1013" s="27">
        <f>IF((E1012*(1+Utgifter!$E$5/12)-G1012)&gt;0,E1012*(1+Utgifter!$E$5/12)-G1012,0)</f>
        <v>233468.74791825764</v>
      </c>
      <c r="F1013" s="26"/>
      <c r="G1013" s="24">
        <f>IF((E1013*(Utgifter!$E$4+Utgifter!$E$5)/12)&gt;$S$4,(E1013*(Utgifter!$E$4+Utgifter!$E$5)/12),IF(E1013&gt; 0,$S$4,0))</f>
        <v>1000</v>
      </c>
      <c r="I1013" s="27">
        <f>IF((I1012*(1+Utgifter!$E$5/12)-K1012)&gt;0,I1012*(1+Utgifter!$E$5/12)-K1012,0)</f>
        <v>117609.40644387588</v>
      </c>
      <c r="J1013" s="26"/>
      <c r="K1013" s="24">
        <f>IF((I1013*(Utgifter!$E$4+Utgifter!$E$5)/12)&gt;$S$4,(I1013*(Utgifter!$E$4+Utgifter!$E$5)/12),IF(I1013&gt; 0,$S$4,0))</f>
        <v>1000</v>
      </c>
    </row>
    <row r="1014" spans="1:11" x14ac:dyDescent="0.35">
      <c r="A1014" s="47"/>
      <c r="D1014" s="28">
        <f t="shared" si="15"/>
        <v>1010</v>
      </c>
      <c r="E1014" s="27">
        <f>IF((E1013*(1+Utgifter!$E$5/12)-G1013)&gt;0,E1013*(1+Utgifter!$E$5/12)-G1013,0)</f>
        <v>232857.86249812139</v>
      </c>
      <c r="F1014" s="26"/>
      <c r="G1014" s="24">
        <f>IF((E1014*(Utgifter!$E$4+Utgifter!$E$5)/12)&gt;$S$4,(E1014*(Utgifter!$E$4+Utgifter!$E$5)/12),IF(E1014&gt; 0,$S$4,0))</f>
        <v>1000</v>
      </c>
      <c r="I1014" s="27">
        <f>IF((I1013*(1+Utgifter!$E$5/12)-K1013)&gt;0,I1013*(1+Utgifter!$E$5/12)-K1013,0)</f>
        <v>116805.42212128235</v>
      </c>
      <c r="J1014" s="26"/>
      <c r="K1014" s="24">
        <f>IF((I1014*(Utgifter!$E$4+Utgifter!$E$5)/12)&gt;$S$4,(I1014*(Utgifter!$E$4+Utgifter!$E$5)/12),IF(I1014&gt; 0,$S$4,0))</f>
        <v>1000</v>
      </c>
    </row>
    <row r="1015" spans="1:11" x14ac:dyDescent="0.35">
      <c r="A1015" s="47"/>
      <c r="D1015" s="28">
        <f t="shared" si="15"/>
        <v>1011</v>
      </c>
      <c r="E1015" s="27">
        <f>IF((E1014*(1+Utgifter!$E$5/12)-G1014)&gt;0,E1014*(1+Utgifter!$E$5/12)-G1014,0)</f>
        <v>232245.95893561828</v>
      </c>
      <c r="F1015" s="26"/>
      <c r="G1015" s="24">
        <f>IF((E1015*(Utgifter!$E$4+Utgifter!$E$5)/12)&gt;$S$4,(E1015*(Utgifter!$E$4+Utgifter!$E$5)/12),IF(E1015&gt; 0,$S$4,0))</f>
        <v>1000</v>
      </c>
      <c r="I1015" s="27">
        <f>IF((I1014*(1+Utgifter!$E$5/12)-K1014)&gt;0,I1014*(1+Utgifter!$E$5/12)-K1014,0)</f>
        <v>116000.09782481783</v>
      </c>
      <c r="J1015" s="26"/>
      <c r="K1015" s="24">
        <f>IF((I1015*(Utgifter!$E$4+Utgifter!$E$5)/12)&gt;$S$4,(I1015*(Utgifter!$E$4+Utgifter!$E$5)/12),IF(I1015&gt; 0,$S$4,0))</f>
        <v>1000</v>
      </c>
    </row>
    <row r="1016" spans="1:11" x14ac:dyDescent="0.35">
      <c r="A1016" s="47"/>
      <c r="D1016" s="28">
        <f t="shared" si="15"/>
        <v>1012</v>
      </c>
      <c r="E1016" s="27">
        <f>IF((E1015*(1+Utgifter!$E$5/12)-G1015)&gt;0,E1015*(1+Utgifter!$E$5/12)-G1015,0)</f>
        <v>231633.03553384432</v>
      </c>
      <c r="F1016" s="26"/>
      <c r="G1016" s="24">
        <f>IF((E1016*(Utgifter!$E$4+Utgifter!$E$5)/12)&gt;$S$4,(E1016*(Utgifter!$E$4+Utgifter!$E$5)/12),IF(E1016&gt; 0,$S$4,0))</f>
        <v>1000</v>
      </c>
      <c r="I1016" s="27">
        <f>IF((I1015*(1+Utgifter!$E$5/12)-K1015)&gt;0,I1015*(1+Utgifter!$E$5/12)-K1015,0)</f>
        <v>115193.43132119253</v>
      </c>
      <c r="J1016" s="26"/>
      <c r="K1016" s="24">
        <f>IF((I1016*(Utgifter!$E$4+Utgifter!$E$5)/12)&gt;$S$4,(I1016*(Utgifter!$E$4+Utgifter!$E$5)/12),IF(I1016&gt; 0,$S$4,0))</f>
        <v>1000</v>
      </c>
    </row>
    <row r="1017" spans="1:11" x14ac:dyDescent="0.35">
      <c r="A1017" s="47"/>
      <c r="D1017" s="28">
        <f t="shared" si="15"/>
        <v>1013</v>
      </c>
      <c r="E1017" s="27">
        <f>IF((E1016*(1+Utgifter!$E$5/12)-G1016)&gt;0,E1016*(1+Utgifter!$E$5/12)-G1016,0)</f>
        <v>231019.09059306741</v>
      </c>
      <c r="F1017" s="26"/>
      <c r="G1017" s="24">
        <f>IF((E1017*(Utgifter!$E$4+Utgifter!$E$5)/12)&gt;$S$4,(E1017*(Utgifter!$E$4+Utgifter!$E$5)/12),IF(E1017&gt; 0,$S$4,0))</f>
        <v>1000</v>
      </c>
      <c r="I1017" s="27">
        <f>IF((I1016*(1+Utgifter!$E$5/12)-K1016)&gt;0,I1016*(1+Utgifter!$E$5/12)-K1016,0)</f>
        <v>114385.42037339452</v>
      </c>
      <c r="J1017" s="26"/>
      <c r="K1017" s="24">
        <f>IF((I1017*(Utgifter!$E$4+Utgifter!$E$5)/12)&gt;$S$4,(I1017*(Utgifter!$E$4+Utgifter!$E$5)/12),IF(I1017&gt; 0,$S$4,0))</f>
        <v>1000</v>
      </c>
    </row>
    <row r="1018" spans="1:11" x14ac:dyDescent="0.35">
      <c r="A1018" s="47"/>
      <c r="D1018" s="28">
        <f t="shared" si="15"/>
        <v>1014</v>
      </c>
      <c r="E1018" s="27">
        <f>IF((E1017*(1+Utgifter!$E$5/12)-G1017)&gt;0,E1017*(1+Utgifter!$E$5/12)-G1017,0)</f>
        <v>230404.12241072251</v>
      </c>
      <c r="F1018" s="26"/>
      <c r="G1018" s="24">
        <f>IF((E1018*(Utgifter!$E$4+Utgifter!$E$5)/12)&gt;$S$4,(E1018*(Utgifter!$E$4+Utgifter!$E$5)/12),IF(E1018&gt; 0,$S$4,0))</f>
        <v>1000</v>
      </c>
      <c r="I1018" s="27">
        <f>IF((I1017*(1+Utgifter!$E$5/12)-K1017)&gt;0,I1017*(1+Utgifter!$E$5/12)-K1017,0)</f>
        <v>113576.06274068351</v>
      </c>
      <c r="J1018" s="26"/>
      <c r="K1018" s="24">
        <f>IF((I1018*(Utgifter!$E$4+Utgifter!$E$5)/12)&gt;$S$4,(I1018*(Utgifter!$E$4+Utgifter!$E$5)/12),IF(I1018&gt; 0,$S$4,0))</f>
        <v>1000</v>
      </c>
    </row>
    <row r="1019" spans="1:11" x14ac:dyDescent="0.35">
      <c r="A1019" s="47"/>
      <c r="D1019" s="28">
        <f t="shared" si="15"/>
        <v>1015</v>
      </c>
      <c r="E1019" s="27">
        <f>IF((E1018*(1+Utgifter!$E$5/12)-G1018)&gt;0,E1018*(1+Utgifter!$E$5/12)-G1018,0)</f>
        <v>229788.12928140705</v>
      </c>
      <c r="F1019" s="26"/>
      <c r="G1019" s="24">
        <f>IF((E1019*(Utgifter!$E$4+Utgifter!$E$5)/12)&gt;$S$4,(E1019*(Utgifter!$E$4+Utgifter!$E$5)/12),IF(E1019&gt; 0,$S$4,0))</f>
        <v>1000</v>
      </c>
      <c r="I1019" s="27">
        <f>IF((I1018*(1+Utgifter!$E$5/12)-K1018)&gt;0,I1018*(1+Utgifter!$E$5/12)-K1018,0)</f>
        <v>112765.35617858465</v>
      </c>
      <c r="J1019" s="26"/>
      <c r="K1019" s="24">
        <f>IF((I1019*(Utgifter!$E$4+Utgifter!$E$5)/12)&gt;$S$4,(I1019*(Utgifter!$E$4+Utgifter!$E$5)/12),IF(I1019&gt; 0,$S$4,0))</f>
        <v>1000</v>
      </c>
    </row>
    <row r="1020" spans="1:11" x14ac:dyDescent="0.35">
      <c r="A1020" s="47"/>
      <c r="D1020" s="28">
        <f t="shared" si="15"/>
        <v>1016</v>
      </c>
      <c r="E1020" s="27">
        <f>IF((E1019*(1+Utgifter!$E$5/12)-G1019)&gt;0,E1019*(1+Utgifter!$E$5/12)-G1019,0)</f>
        <v>229171.10949687607</v>
      </c>
      <c r="F1020" s="26"/>
      <c r="G1020" s="24">
        <f>IF((E1020*(Utgifter!$E$4+Utgifter!$E$5)/12)&gt;$S$4,(E1020*(Utgifter!$E$4+Utgifter!$E$5)/12),IF(E1020&gt; 0,$S$4,0))</f>
        <v>1000</v>
      </c>
      <c r="I1020" s="27">
        <f>IF((I1019*(1+Utgifter!$E$5/12)-K1019)&gt;0,I1019*(1+Utgifter!$E$5/12)-K1019,0)</f>
        <v>111953.2984388823</v>
      </c>
      <c r="J1020" s="26"/>
      <c r="K1020" s="24">
        <f>IF((I1020*(Utgifter!$E$4+Utgifter!$E$5)/12)&gt;$S$4,(I1020*(Utgifter!$E$4+Utgifter!$E$5)/12),IF(I1020&gt; 0,$S$4,0))</f>
        <v>1000</v>
      </c>
    </row>
    <row r="1021" spans="1:11" x14ac:dyDescent="0.35">
      <c r="A1021" s="47"/>
      <c r="D1021" s="28">
        <f t="shared" si="15"/>
        <v>1017</v>
      </c>
      <c r="E1021" s="27">
        <f>IF((E1020*(1+Utgifter!$E$5/12)-G1020)&gt;0,E1020*(1+Utgifter!$E$5/12)-G1020,0)</f>
        <v>228553.06134603755</v>
      </c>
      <c r="F1021" s="26"/>
      <c r="G1021" s="24">
        <f>IF((E1021*(Utgifter!$E$4+Utgifter!$E$5)/12)&gt;$S$4,(E1021*(Utgifter!$E$4+Utgifter!$E$5)/12),IF(E1021&gt; 0,$S$4,0))</f>
        <v>1000</v>
      </c>
      <c r="I1021" s="27">
        <f>IF((I1020*(1+Utgifter!$E$5/12)-K1020)&gt;0,I1020*(1+Utgifter!$E$5/12)-K1020,0)</f>
        <v>111139.88726961377</v>
      </c>
      <c r="J1021" s="26"/>
      <c r="K1021" s="24">
        <f>IF((I1021*(Utgifter!$E$4+Utgifter!$E$5)/12)&gt;$S$4,(I1021*(Utgifter!$E$4+Utgifter!$E$5)/12),IF(I1021&gt; 0,$S$4,0))</f>
        <v>1000</v>
      </c>
    </row>
    <row r="1022" spans="1:11" x14ac:dyDescent="0.35">
      <c r="A1022" s="47"/>
      <c r="D1022" s="28">
        <f t="shared" si="15"/>
        <v>1018</v>
      </c>
      <c r="E1022" s="27">
        <f>IF((E1021*(1+Utgifter!$E$5/12)-G1021)&gt;0,E1021*(1+Utgifter!$E$5/12)-G1021,0)</f>
        <v>227933.98311494762</v>
      </c>
      <c r="F1022" s="26"/>
      <c r="G1022" s="24">
        <f>IF((E1022*(Utgifter!$E$4+Utgifter!$E$5)/12)&gt;$S$4,(E1022*(Utgifter!$E$4+Utgifter!$E$5)/12),IF(E1022&gt; 0,$S$4,0))</f>
        <v>1000</v>
      </c>
      <c r="I1022" s="27">
        <f>IF((I1021*(1+Utgifter!$E$5/12)-K1021)&gt;0,I1021*(1+Utgifter!$E$5/12)-K1021,0)</f>
        <v>110325.12041506312</v>
      </c>
      <c r="J1022" s="26"/>
      <c r="K1022" s="24">
        <f>IF((I1022*(Utgifter!$E$4+Utgifter!$E$5)/12)&gt;$S$4,(I1022*(Utgifter!$E$4+Utgifter!$E$5)/12),IF(I1022&gt; 0,$S$4,0))</f>
        <v>1000</v>
      </c>
    </row>
    <row r="1023" spans="1:11" x14ac:dyDescent="0.35">
      <c r="A1023" s="47"/>
      <c r="D1023" s="28">
        <f t="shared" si="15"/>
        <v>1019</v>
      </c>
      <c r="E1023" s="27">
        <f>IF((E1022*(1+Utgifter!$E$5/12)-G1022)&gt;0,E1022*(1+Utgifter!$E$5/12)-G1022,0)</f>
        <v>227313.87308680589</v>
      </c>
      <c r="F1023" s="26"/>
      <c r="G1023" s="24">
        <f>IF((E1023*(Utgifter!$E$4+Utgifter!$E$5)/12)&gt;$S$4,(E1023*(Utgifter!$E$4+Utgifter!$E$5)/12),IF(E1023&gt; 0,$S$4,0))</f>
        <v>1000</v>
      </c>
      <c r="I1023" s="27">
        <f>IF((I1022*(1+Utgifter!$E$5/12)-K1022)&gt;0,I1022*(1+Utgifter!$E$5/12)-K1022,0)</f>
        <v>109508.9956157549</v>
      </c>
      <c r="J1023" s="26"/>
      <c r="K1023" s="24">
        <f>IF((I1023*(Utgifter!$E$4+Utgifter!$E$5)/12)&gt;$S$4,(I1023*(Utgifter!$E$4+Utgifter!$E$5)/12),IF(I1023&gt; 0,$S$4,0))</f>
        <v>1000</v>
      </c>
    </row>
    <row r="1024" spans="1:11" x14ac:dyDescent="0.35">
      <c r="A1024" s="47"/>
      <c r="D1024" s="28">
        <f t="shared" si="15"/>
        <v>1020</v>
      </c>
      <c r="E1024" s="27">
        <f>IF((E1023*(1+Utgifter!$E$5/12)-G1023)&gt;0,E1023*(1+Utgifter!$E$5/12)-G1023,0)</f>
        <v>226692.72954195057</v>
      </c>
      <c r="F1024" s="26"/>
      <c r="G1024" s="24">
        <f>IF((E1024*(Utgifter!$E$4+Utgifter!$E$5)/12)&gt;$S$4,(E1024*(Utgifter!$E$4+Utgifter!$E$5)/12),IF(E1024&gt; 0,$S$4,0))</f>
        <v>1000</v>
      </c>
      <c r="I1024" s="27">
        <f>IF((I1023*(1+Utgifter!$E$5/12)-K1023)&gt;0,I1023*(1+Utgifter!$E$5/12)-K1023,0)</f>
        <v>108691.51060844783</v>
      </c>
      <c r="J1024" s="26"/>
      <c r="K1024" s="24">
        <f>IF((I1024*(Utgifter!$E$4+Utgifter!$E$5)/12)&gt;$S$4,(I1024*(Utgifter!$E$4+Utgifter!$E$5)/12),IF(I1024&gt; 0,$S$4,0))</f>
        <v>1000</v>
      </c>
    </row>
    <row r="1025" spans="1:11" x14ac:dyDescent="0.35">
      <c r="A1025" s="47">
        <v>2103</v>
      </c>
      <c r="D1025" s="28">
        <f t="shared" si="15"/>
        <v>1021</v>
      </c>
      <c r="E1025" s="27">
        <f>IF((E1024*(1+Utgifter!$E$5/12)-G1024)&gt;0,E1024*(1+Utgifter!$E$5/12)-G1024,0)</f>
        <v>226070.55075785384</v>
      </c>
      <c r="F1025" s="26"/>
      <c r="G1025" s="24">
        <f>IF((E1025*(Utgifter!$E$4+Utgifter!$E$5)/12)&gt;$S$4,(E1025*(Utgifter!$E$4+Utgifter!$E$5)/12),IF(E1025&gt; 0,$S$4,0))</f>
        <v>1000</v>
      </c>
      <c r="I1025" s="27">
        <f>IF((I1024*(1+Utgifter!$E$5/12)-K1024)&gt;0,I1024*(1+Utgifter!$E$5/12)-K1024,0)</f>
        <v>107872.66312612858</v>
      </c>
      <c r="J1025" s="26"/>
      <c r="K1025" s="24">
        <f>IF((I1025*(Utgifter!$E$4+Utgifter!$E$5)/12)&gt;$S$4,(I1025*(Utgifter!$E$4+Utgifter!$E$5)/12),IF(I1025&gt; 0,$S$4,0))</f>
        <v>1000</v>
      </c>
    </row>
    <row r="1026" spans="1:11" x14ac:dyDescent="0.35">
      <c r="A1026" s="47"/>
      <c r="D1026" s="28">
        <f t="shared" si="15"/>
        <v>1022</v>
      </c>
      <c r="E1026" s="27">
        <f>IF((E1025*(1+Utgifter!$E$5/12)-G1025)&gt;0,E1025*(1+Utgifter!$E$5/12)-G1025,0)</f>
        <v>225447.33500911694</v>
      </c>
      <c r="F1026" s="26"/>
      <c r="G1026" s="24">
        <f>IF((E1026*(Utgifter!$E$4+Utgifter!$E$5)/12)&gt;$S$4,(E1026*(Utgifter!$E$4+Utgifter!$E$5)/12),IF(E1026&gt; 0,$S$4,0))</f>
        <v>1000</v>
      </c>
      <c r="I1026" s="27">
        <f>IF((I1025*(1+Utgifter!$E$5/12)-K1025)&gt;0,I1025*(1+Utgifter!$E$5/12)-K1025,0)</f>
        <v>107052.45089800547</v>
      </c>
      <c r="J1026" s="26"/>
      <c r="K1026" s="24">
        <f>IF((I1026*(Utgifter!$E$4+Utgifter!$E$5)/12)&gt;$S$4,(I1026*(Utgifter!$E$4+Utgifter!$E$5)/12),IF(I1026&gt; 0,$S$4,0))</f>
        <v>1000</v>
      </c>
    </row>
    <row r="1027" spans="1:11" x14ac:dyDescent="0.35">
      <c r="A1027" s="47"/>
      <c r="D1027" s="28">
        <f t="shared" si="15"/>
        <v>1023</v>
      </c>
      <c r="E1027" s="27">
        <f>IF((E1026*(1+Utgifter!$E$5/12)-G1026)&gt;0,E1026*(1+Utgifter!$E$5/12)-G1026,0)</f>
        <v>224823.08056746548</v>
      </c>
      <c r="F1027" s="26"/>
      <c r="G1027" s="24">
        <f>IF((E1027*(Utgifter!$E$4+Utgifter!$E$5)/12)&gt;$S$4,(E1027*(Utgifter!$E$4+Utgifter!$E$5)/12),IF(E1027&gt; 0,$S$4,0))</f>
        <v>1000</v>
      </c>
      <c r="I1027" s="27">
        <f>IF((I1026*(1+Utgifter!$E$5/12)-K1026)&gt;0,I1026*(1+Utgifter!$E$5/12)-K1026,0)</f>
        <v>106230.87164950215</v>
      </c>
      <c r="J1027" s="26"/>
      <c r="K1027" s="24">
        <f>IF((I1027*(Utgifter!$E$4+Utgifter!$E$5)/12)&gt;$S$4,(I1027*(Utgifter!$E$4+Utgifter!$E$5)/12),IF(I1027&gt; 0,$S$4,0))</f>
        <v>1000</v>
      </c>
    </row>
    <row r="1028" spans="1:11" x14ac:dyDescent="0.35">
      <c r="A1028" s="47"/>
      <c r="D1028" s="28">
        <f t="shared" si="15"/>
        <v>1024</v>
      </c>
      <c r="E1028" s="27">
        <f>IF((E1027*(1+Utgifter!$E$5/12)-G1027)&gt;0,E1027*(1+Utgifter!$E$5/12)-G1027,0)</f>
        <v>224197.78570174461</v>
      </c>
      <c r="F1028" s="26"/>
      <c r="G1028" s="24">
        <f>IF((E1028*(Utgifter!$E$4+Utgifter!$E$5)/12)&gt;$S$4,(E1028*(Utgifter!$E$4+Utgifter!$E$5)/12),IF(E1028&gt; 0,$S$4,0))</f>
        <v>1000</v>
      </c>
      <c r="I1028" s="27">
        <f>IF((I1027*(1+Utgifter!$E$5/12)-K1027)&gt;0,I1027*(1+Utgifter!$E$5/12)-K1027,0)</f>
        <v>105407.92310225133</v>
      </c>
      <c r="J1028" s="26"/>
      <c r="K1028" s="24">
        <f>IF((I1028*(Utgifter!$E$4+Utgifter!$E$5)/12)&gt;$S$4,(I1028*(Utgifter!$E$4+Utgifter!$E$5)/12),IF(I1028&gt; 0,$S$4,0))</f>
        <v>1000</v>
      </c>
    </row>
    <row r="1029" spans="1:11" x14ac:dyDescent="0.35">
      <c r="A1029" s="47"/>
      <c r="D1029" s="28">
        <f t="shared" si="15"/>
        <v>1025</v>
      </c>
      <c r="E1029" s="27">
        <f>IF((E1028*(1+Utgifter!$E$5/12)-G1028)&gt;0,E1028*(1+Utgifter!$E$5/12)-G1028,0)</f>
        <v>223571.44867791419</v>
      </c>
      <c r="F1029" s="26"/>
      <c r="G1029" s="24">
        <f>IF((E1029*(Utgifter!$E$4+Utgifter!$E$5)/12)&gt;$S$4,(E1029*(Utgifter!$E$4+Utgifter!$E$5)/12),IF(E1029&gt; 0,$S$4,0))</f>
        <v>1000</v>
      </c>
      <c r="I1029" s="27">
        <f>IF((I1028*(1+Utgifter!$E$5/12)-K1028)&gt;0,I1028*(1+Utgifter!$E$5/12)-K1028,0)</f>
        <v>104583.60297408841</v>
      </c>
      <c r="J1029" s="26"/>
      <c r="K1029" s="24">
        <f>IF((I1029*(Utgifter!$E$4+Utgifter!$E$5)/12)&gt;$S$4,(I1029*(Utgifter!$E$4+Utgifter!$E$5)/12),IF(I1029&gt; 0,$S$4,0))</f>
        <v>1000</v>
      </c>
    </row>
    <row r="1030" spans="1:11" x14ac:dyDescent="0.35">
      <c r="A1030" s="47"/>
      <c r="D1030" s="28">
        <f t="shared" si="15"/>
        <v>1026</v>
      </c>
      <c r="E1030" s="27">
        <f>IF((E1029*(1+Utgifter!$E$5/12)-G1029)&gt;0,E1029*(1+Utgifter!$E$5/12)-G1029,0)</f>
        <v>222944.06775904406</v>
      </c>
      <c r="F1030" s="26"/>
      <c r="G1030" s="24">
        <f>IF((E1030*(Utgifter!$E$4+Utgifter!$E$5)/12)&gt;$S$4,(E1030*(Utgifter!$E$4+Utgifter!$E$5)/12),IF(E1030&gt; 0,$S$4,0))</f>
        <v>1000</v>
      </c>
      <c r="I1030" s="27">
        <f>IF((I1029*(1+Utgifter!$E$5/12)-K1029)&gt;0,I1029*(1+Utgifter!$E$5/12)-K1029,0)</f>
        <v>103757.90897904523</v>
      </c>
      <c r="J1030" s="26"/>
      <c r="K1030" s="24">
        <f>IF((I1030*(Utgifter!$E$4+Utgifter!$E$5)/12)&gt;$S$4,(I1030*(Utgifter!$E$4+Utgifter!$E$5)/12),IF(I1030&gt; 0,$S$4,0))</f>
        <v>1000</v>
      </c>
    </row>
    <row r="1031" spans="1:11" x14ac:dyDescent="0.35">
      <c r="A1031" s="47"/>
      <c r="D1031" s="28">
        <f t="shared" ref="D1031:D1094" si="16">IF(OR(E1031&gt;0, I1031&gt;0),D1030+1,"")</f>
        <v>1027</v>
      </c>
      <c r="E1031" s="27">
        <f>IF((E1030*(1+Utgifter!$E$5/12)-G1030)&gt;0,E1030*(1+Utgifter!$E$5/12)-G1030,0)</f>
        <v>222315.64120530913</v>
      </c>
      <c r="F1031" s="26"/>
      <c r="G1031" s="24">
        <f>IF((E1031*(Utgifter!$E$4+Utgifter!$E$5)/12)&gt;$S$4,(E1031*(Utgifter!$E$4+Utgifter!$E$5)/12),IF(E1031&gt; 0,$S$4,0))</f>
        <v>1000</v>
      </c>
      <c r="I1031" s="27">
        <f>IF((I1030*(1+Utgifter!$E$5/12)-K1030)&gt;0,I1030*(1+Utgifter!$E$5/12)-K1030,0)</f>
        <v>102930.83882734364</v>
      </c>
      <c r="J1031" s="26"/>
      <c r="K1031" s="24">
        <f>IF((I1031*(Utgifter!$E$4+Utgifter!$E$5)/12)&gt;$S$4,(I1031*(Utgifter!$E$4+Utgifter!$E$5)/12),IF(I1031&gt; 0,$S$4,0))</f>
        <v>1000</v>
      </c>
    </row>
    <row r="1032" spans="1:11" x14ac:dyDescent="0.35">
      <c r="A1032" s="47"/>
      <c r="D1032" s="28">
        <f t="shared" si="16"/>
        <v>1028</v>
      </c>
      <c r="E1032" s="27">
        <f>IF((E1031*(1+Utgifter!$E$5/12)-G1031)&gt;0,E1031*(1+Utgifter!$E$5/12)-G1031,0)</f>
        <v>221686.16727398467</v>
      </c>
      <c r="F1032" s="26"/>
      <c r="G1032" s="24">
        <f>IF((E1032*(Utgifter!$E$4+Utgifter!$E$5)/12)&gt;$S$4,(E1032*(Utgifter!$E$4+Utgifter!$E$5)/12),IF(E1032&gt; 0,$S$4,0))</f>
        <v>1000</v>
      </c>
      <c r="I1032" s="27">
        <f>IF((I1031*(1+Utgifter!$E$5/12)-K1031)&gt;0,I1031*(1+Utgifter!$E$5/12)-K1031,0)</f>
        <v>102102.39022538922</v>
      </c>
      <c r="J1032" s="26"/>
      <c r="K1032" s="24">
        <f>IF((I1032*(Utgifter!$E$4+Utgifter!$E$5)/12)&gt;$S$4,(I1032*(Utgifter!$E$4+Utgifter!$E$5)/12),IF(I1032&gt; 0,$S$4,0))</f>
        <v>1000</v>
      </c>
    </row>
    <row r="1033" spans="1:11" x14ac:dyDescent="0.35">
      <c r="A1033" s="47"/>
      <c r="D1033" s="28">
        <f t="shared" si="16"/>
        <v>1029</v>
      </c>
      <c r="E1033" s="27">
        <f>IF((E1032*(1+Utgifter!$E$5/12)-G1032)&gt;0,E1032*(1+Utgifter!$E$5/12)-G1032,0)</f>
        <v>221055.64421944131</v>
      </c>
      <c r="F1033" s="26"/>
      <c r="G1033" s="24">
        <f>IF((E1033*(Utgifter!$E$4+Utgifter!$E$5)/12)&gt;$S$4,(E1033*(Utgifter!$E$4+Utgifter!$E$5)/12),IF(E1033&gt; 0,$S$4,0))</f>
        <v>1000</v>
      </c>
      <c r="I1033" s="27">
        <f>IF((I1032*(1+Utgifter!$E$5/12)-K1032)&gt;0,I1032*(1+Utgifter!$E$5/12)-K1032,0)</f>
        <v>101272.56087576487</v>
      </c>
      <c r="J1033" s="26"/>
      <c r="K1033" s="24">
        <f>IF((I1033*(Utgifter!$E$4+Utgifter!$E$5)/12)&gt;$S$4,(I1033*(Utgifter!$E$4+Utgifter!$E$5)/12),IF(I1033&gt; 0,$S$4,0))</f>
        <v>1000</v>
      </c>
    </row>
    <row r="1034" spans="1:11" x14ac:dyDescent="0.35">
      <c r="A1034" s="47"/>
      <c r="D1034" s="28">
        <f t="shared" si="16"/>
        <v>1030</v>
      </c>
      <c r="E1034" s="27">
        <f>IF((E1033*(1+Utgifter!$E$5/12)-G1033)&gt;0,E1033*(1+Utgifter!$E$5/12)-G1033,0)</f>
        <v>220424.07029314039</v>
      </c>
      <c r="F1034" s="26"/>
      <c r="G1034" s="24">
        <f>IF((E1034*(Utgifter!$E$4+Utgifter!$E$5)/12)&gt;$S$4,(E1034*(Utgifter!$E$4+Utgifter!$E$5)/12),IF(E1034&gt; 0,$S$4,0))</f>
        <v>1000</v>
      </c>
      <c r="I1034" s="27">
        <f>IF((I1033*(1+Utgifter!$E$5/12)-K1033)&gt;0,I1033*(1+Utgifter!$E$5/12)-K1033,0)</f>
        <v>100441.34847722448</v>
      </c>
      <c r="J1034" s="26"/>
      <c r="K1034" s="24">
        <f>IF((I1034*(Utgifter!$E$4+Utgifter!$E$5)/12)&gt;$S$4,(I1034*(Utgifter!$E$4+Utgifter!$E$5)/12),IF(I1034&gt; 0,$S$4,0))</f>
        <v>1000</v>
      </c>
    </row>
    <row r="1035" spans="1:11" x14ac:dyDescent="0.35">
      <c r="A1035" s="47"/>
      <c r="D1035" s="28">
        <f t="shared" si="16"/>
        <v>1031</v>
      </c>
      <c r="E1035" s="27">
        <f>IF((E1034*(1+Utgifter!$E$5/12)-G1034)&gt;0,E1034*(1+Utgifter!$E$5/12)-G1034,0)</f>
        <v>219791.44374362897</v>
      </c>
      <c r="F1035" s="26"/>
      <c r="G1035" s="24">
        <f>IF((E1035*(Utgifter!$E$4+Utgifter!$E$5)/12)&gt;$S$4,(E1035*(Utgifter!$E$4+Utgifter!$E$5)/12),IF(E1035&gt; 0,$S$4,0))</f>
        <v>1000</v>
      </c>
      <c r="I1035" s="27">
        <f>IF((I1034*(1+Utgifter!$E$5/12)-K1034)&gt;0,I1034*(1+Utgifter!$E$5/12)-K1034,0)</f>
        <v>99608.750724686528</v>
      </c>
      <c r="J1035" s="26"/>
      <c r="K1035" s="24">
        <f>IF((I1035*(Utgifter!$E$4+Utgifter!$E$5)/12)&gt;$S$4,(I1035*(Utgifter!$E$4+Utgifter!$E$5)/12),IF(I1035&gt; 0,$S$4,0))</f>
        <v>1000</v>
      </c>
    </row>
    <row r="1036" spans="1:11" x14ac:dyDescent="0.35">
      <c r="A1036" s="47"/>
      <c r="D1036" s="28">
        <f t="shared" si="16"/>
        <v>1032</v>
      </c>
      <c r="E1036" s="27">
        <f>IF((E1035*(1+Utgifter!$E$5/12)-G1035)&gt;0,E1035*(1+Utgifter!$E$5/12)-G1035,0)</f>
        <v>219157.76281653502</v>
      </c>
      <c r="F1036" s="26"/>
      <c r="G1036" s="24">
        <f>IF((E1036*(Utgifter!$E$4+Utgifter!$E$5)/12)&gt;$S$4,(E1036*(Utgifter!$E$4+Utgifter!$E$5)/12),IF(E1036&gt; 0,$S$4,0))</f>
        <v>1000</v>
      </c>
      <c r="I1036" s="27">
        <f>IF((I1035*(1+Utgifter!$E$5/12)-K1035)&gt;0,I1035*(1+Utgifter!$E$5/12)-K1035,0)</f>
        <v>98774.765309227674</v>
      </c>
      <c r="J1036" s="26"/>
      <c r="K1036" s="24">
        <f>IF((I1036*(Utgifter!$E$4+Utgifter!$E$5)/12)&gt;$S$4,(I1036*(Utgifter!$E$4+Utgifter!$E$5)/12),IF(I1036&gt; 0,$S$4,0))</f>
        <v>1000</v>
      </c>
    </row>
    <row r="1037" spans="1:11" x14ac:dyDescent="0.35">
      <c r="A1037" s="47">
        <v>2104</v>
      </c>
      <c r="D1037" s="28">
        <f t="shared" si="16"/>
        <v>1033</v>
      </c>
      <c r="E1037" s="27">
        <f>IF((E1036*(1+Utgifter!$E$5/12)-G1036)&gt;0,E1036*(1+Utgifter!$E$5/12)-G1036,0)</f>
        <v>218523.02575456258</v>
      </c>
      <c r="F1037" s="26"/>
      <c r="G1037" s="24">
        <f>IF((E1037*(Utgifter!$E$4+Utgifter!$E$5)/12)&gt;$S$4,(E1037*(Utgifter!$E$4+Utgifter!$E$5)/12),IF(E1037&gt; 0,$S$4,0))</f>
        <v>1000</v>
      </c>
      <c r="I1037" s="27">
        <f>IF((I1036*(1+Utgifter!$E$5/12)-K1036)&gt;0,I1036*(1+Utgifter!$E$5/12)-K1036,0)</f>
        <v>97939.389918076384</v>
      </c>
      <c r="J1037" s="26"/>
      <c r="K1037" s="24">
        <f>IF((I1037*(Utgifter!$E$4+Utgifter!$E$5)/12)&gt;$S$4,(I1037*(Utgifter!$E$4+Utgifter!$E$5)/12),IF(I1037&gt; 0,$S$4,0))</f>
        <v>1000</v>
      </c>
    </row>
    <row r="1038" spans="1:11" x14ac:dyDescent="0.35">
      <c r="A1038" s="47"/>
      <c r="D1038" s="28">
        <f t="shared" si="16"/>
        <v>1034</v>
      </c>
      <c r="E1038" s="27">
        <f>IF((E1037*(1+Utgifter!$E$5/12)-G1037)&gt;0,E1037*(1+Utgifter!$E$5/12)-G1037,0)</f>
        <v>217887.23079748685</v>
      </c>
      <c r="F1038" s="26"/>
      <c r="G1038" s="24">
        <f>IF((E1038*(Utgifter!$E$4+Utgifter!$E$5)/12)&gt;$S$4,(E1038*(Utgifter!$E$4+Utgifter!$E$5)/12),IF(E1038&gt; 0,$S$4,0))</f>
        <v>1000</v>
      </c>
      <c r="I1038" s="27">
        <f>IF((I1037*(1+Utgifter!$E$5/12)-K1037)&gt;0,I1037*(1+Utgifter!$E$5/12)-K1037,0)</f>
        <v>97102.622234606519</v>
      </c>
      <c r="J1038" s="26"/>
      <c r="K1038" s="24">
        <f>IF((I1038*(Utgifter!$E$4+Utgifter!$E$5)/12)&gt;$S$4,(I1038*(Utgifter!$E$4+Utgifter!$E$5)/12),IF(I1038&gt; 0,$S$4,0))</f>
        <v>1000</v>
      </c>
    </row>
    <row r="1039" spans="1:11" x14ac:dyDescent="0.35">
      <c r="A1039" s="47"/>
      <c r="D1039" s="28">
        <f t="shared" si="16"/>
        <v>1035</v>
      </c>
      <c r="E1039" s="27">
        <f>IF((E1038*(1+Utgifter!$E$5/12)-G1038)&gt;0,E1038*(1+Utgifter!$E$5/12)-G1038,0)</f>
        <v>217250.37618214934</v>
      </c>
      <c r="F1039" s="26"/>
      <c r="G1039" s="24">
        <f>IF((E1039*(Utgifter!$E$4+Utgifter!$E$5)/12)&gt;$S$4,(E1039*(Utgifter!$E$4+Utgifter!$E$5)/12),IF(E1039&gt; 0,$S$4,0))</f>
        <v>1000</v>
      </c>
      <c r="I1039" s="27">
        <f>IF((I1038*(1+Utgifter!$E$5/12)-K1038)&gt;0,I1038*(1+Utgifter!$E$5/12)-K1038,0)</f>
        <v>96264.459938330867</v>
      </c>
      <c r="J1039" s="26"/>
      <c r="K1039" s="24">
        <f>IF((I1039*(Utgifter!$E$4+Utgifter!$E$5)/12)&gt;$S$4,(I1039*(Utgifter!$E$4+Utgifter!$E$5)/12),IF(I1039&gt; 0,$S$4,0))</f>
        <v>1000</v>
      </c>
    </row>
    <row r="1040" spans="1:11" x14ac:dyDescent="0.35">
      <c r="A1040" s="47"/>
      <c r="D1040" s="28">
        <f t="shared" si="16"/>
        <v>1036</v>
      </c>
      <c r="E1040" s="27">
        <f>IF((E1039*(1+Utgifter!$E$5/12)-G1039)&gt;0,E1039*(1+Utgifter!$E$5/12)-G1039,0)</f>
        <v>216612.46014245294</v>
      </c>
      <c r="F1040" s="26"/>
      <c r="G1040" s="24">
        <f>IF((E1040*(Utgifter!$E$4+Utgifter!$E$5)/12)&gt;$S$4,(E1040*(Utgifter!$E$4+Utgifter!$E$5)/12),IF(E1040&gt; 0,$S$4,0))</f>
        <v>1000</v>
      </c>
      <c r="I1040" s="27">
        <f>IF((I1039*(1+Utgifter!$E$5/12)-K1039)&gt;0,I1039*(1+Utgifter!$E$5/12)-K1039,0)</f>
        <v>95424.900704894753</v>
      </c>
      <c r="J1040" s="26"/>
      <c r="K1040" s="24">
        <f>IF((I1040*(Utgifter!$E$4+Utgifter!$E$5)/12)&gt;$S$4,(I1040*(Utgifter!$E$4+Utgifter!$E$5)/12),IF(I1040&gt; 0,$S$4,0))</f>
        <v>1000</v>
      </c>
    </row>
    <row r="1041" spans="1:11" x14ac:dyDescent="0.35">
      <c r="A1041" s="47"/>
      <c r="D1041" s="28">
        <f t="shared" si="16"/>
        <v>1037</v>
      </c>
      <c r="E1041" s="27">
        <f>IF((E1040*(1+Utgifter!$E$5/12)-G1040)&gt;0,E1040*(1+Utgifter!$E$5/12)-G1040,0)</f>
        <v>215973.48090935702</v>
      </c>
      <c r="F1041" s="26"/>
      <c r="G1041" s="24">
        <f>IF((E1041*(Utgifter!$E$4+Utgifter!$E$5)/12)&gt;$S$4,(E1041*(Utgifter!$E$4+Utgifter!$E$5)/12),IF(E1041&gt; 0,$S$4,0))</f>
        <v>1000</v>
      </c>
      <c r="I1041" s="27">
        <f>IF((I1040*(1+Utgifter!$E$5/12)-K1040)&gt;0,I1040*(1+Utgifter!$E$5/12)-K1040,0)</f>
        <v>94583.94220606958</v>
      </c>
      <c r="J1041" s="26"/>
      <c r="K1041" s="24">
        <f>IF((I1041*(Utgifter!$E$4+Utgifter!$E$5)/12)&gt;$S$4,(I1041*(Utgifter!$E$4+Utgifter!$E$5)/12),IF(I1041&gt; 0,$S$4,0))</f>
        <v>1000</v>
      </c>
    </row>
    <row r="1042" spans="1:11" x14ac:dyDescent="0.35">
      <c r="A1042" s="47"/>
      <c r="D1042" s="28">
        <f t="shared" si="16"/>
        <v>1038</v>
      </c>
      <c r="E1042" s="27">
        <f>IF((E1041*(1+Utgifter!$E$5/12)-G1041)&gt;0,E1041*(1+Utgifter!$E$5/12)-G1041,0)</f>
        <v>215333.43671087263</v>
      </c>
      <c r="F1042" s="26"/>
      <c r="G1042" s="24">
        <f>IF((E1042*(Utgifter!$E$4+Utgifter!$E$5)/12)&gt;$S$4,(E1042*(Utgifter!$E$4+Utgifter!$E$5)/12),IF(E1042&gt; 0,$S$4,0))</f>
        <v>1000</v>
      </c>
      <c r="I1042" s="27">
        <f>IF((I1041*(1+Utgifter!$E$5/12)-K1041)&gt;0,I1041*(1+Utgifter!$E$5/12)-K1041,0)</f>
        <v>93741.582109746363</v>
      </c>
      <c r="J1042" s="26"/>
      <c r="K1042" s="24">
        <f>IF((I1042*(Utgifter!$E$4+Utgifter!$E$5)/12)&gt;$S$4,(I1042*(Utgifter!$E$4+Utgifter!$E$5)/12),IF(I1042&gt; 0,$S$4,0))</f>
        <v>1000</v>
      </c>
    </row>
    <row r="1043" spans="1:11" x14ac:dyDescent="0.35">
      <c r="A1043" s="47"/>
      <c r="D1043" s="28">
        <f t="shared" si="16"/>
        <v>1039</v>
      </c>
      <c r="E1043" s="27">
        <f>IF((E1042*(1+Utgifter!$E$5/12)-G1042)&gt;0,E1042*(1+Utgifter!$E$5/12)-G1042,0)</f>
        <v>214692.32577205743</v>
      </c>
      <c r="F1043" s="26"/>
      <c r="G1043" s="24">
        <f>IF((E1043*(Utgifter!$E$4+Utgifter!$E$5)/12)&gt;$S$4,(E1043*(Utgifter!$E$4+Utgifter!$E$5)/12),IF(E1043&gt; 0,$S$4,0))</f>
        <v>1000</v>
      </c>
      <c r="I1043" s="27">
        <f>IF((I1042*(1+Utgifter!$E$5/12)-K1042)&gt;0,I1042*(1+Utgifter!$E$5/12)-K1042,0)</f>
        <v>92897.818079929275</v>
      </c>
      <c r="J1043" s="26"/>
      <c r="K1043" s="24">
        <f>IF((I1043*(Utgifter!$E$4+Utgifter!$E$5)/12)&gt;$S$4,(I1043*(Utgifter!$E$4+Utgifter!$E$5)/12),IF(I1043&gt; 0,$S$4,0))</f>
        <v>1000</v>
      </c>
    </row>
    <row r="1044" spans="1:11" x14ac:dyDescent="0.35">
      <c r="A1044" s="47"/>
      <c r="D1044" s="28">
        <f t="shared" si="16"/>
        <v>1040</v>
      </c>
      <c r="E1044" s="27">
        <f>IF((E1043*(1+Utgifter!$E$5/12)-G1043)&gt;0,E1043*(1+Utgifter!$E$5/12)-G1043,0)</f>
        <v>214050.14631501088</v>
      </c>
      <c r="F1044" s="26"/>
      <c r="G1044" s="24">
        <f>IF((E1044*(Utgifter!$E$4+Utgifter!$E$5)/12)&gt;$S$4,(E1044*(Utgifter!$E$4+Utgifter!$E$5)/12),IF(E1044&gt; 0,$S$4,0))</f>
        <v>1000</v>
      </c>
      <c r="I1044" s="27">
        <f>IF((I1043*(1+Utgifter!$E$5/12)-K1043)&gt;0,I1043*(1+Utgifter!$E$5/12)-K1043,0)</f>
        <v>92052.647776729165</v>
      </c>
      <c r="J1044" s="26"/>
      <c r="K1044" s="24">
        <f>IF((I1044*(Utgifter!$E$4+Utgifter!$E$5)/12)&gt;$S$4,(I1044*(Utgifter!$E$4+Utgifter!$E$5)/12),IF(I1044&gt; 0,$S$4,0))</f>
        <v>1000</v>
      </c>
    </row>
    <row r="1045" spans="1:11" x14ac:dyDescent="0.35">
      <c r="A1045" s="47"/>
      <c r="D1045" s="28">
        <f t="shared" si="16"/>
        <v>1041</v>
      </c>
      <c r="E1045" s="27">
        <f>IF((E1044*(1+Utgifter!$E$5/12)-G1044)&gt;0,E1044*(1+Utgifter!$E$5/12)-G1044,0)</f>
        <v>213406.89655886922</v>
      </c>
      <c r="F1045" s="26"/>
      <c r="G1045" s="24">
        <f>IF((E1045*(Utgifter!$E$4+Utgifter!$E$5)/12)&gt;$S$4,(E1045*(Utgifter!$E$4+Utgifter!$E$5)/12),IF(E1045&gt; 0,$S$4,0))</f>
        <v>1000</v>
      </c>
      <c r="I1045" s="27">
        <f>IF((I1044*(1+Utgifter!$E$5/12)-K1044)&gt;0,I1044*(1+Utgifter!$E$5/12)-K1044,0)</f>
        <v>91206.068856357044</v>
      </c>
      <c r="J1045" s="26"/>
      <c r="K1045" s="24">
        <f>IF((I1045*(Utgifter!$E$4+Utgifter!$E$5)/12)&gt;$S$4,(I1045*(Utgifter!$E$4+Utgifter!$E$5)/12),IF(I1045&gt; 0,$S$4,0))</f>
        <v>1000</v>
      </c>
    </row>
    <row r="1046" spans="1:11" x14ac:dyDescent="0.35">
      <c r="A1046" s="47"/>
      <c r="D1046" s="28">
        <f t="shared" si="16"/>
        <v>1042</v>
      </c>
      <c r="E1046" s="27">
        <f>IF((E1045*(1+Utgifter!$E$5/12)-G1045)&gt;0,E1045*(1+Utgifter!$E$5/12)-G1045,0)</f>
        <v>212762.57471980067</v>
      </c>
      <c r="F1046" s="26"/>
      <c r="G1046" s="24">
        <f>IF((E1046*(Utgifter!$E$4+Utgifter!$E$5)/12)&gt;$S$4,(E1046*(Utgifter!$E$4+Utgifter!$E$5)/12),IF(E1046&gt; 0,$S$4,0))</f>
        <v>1000</v>
      </c>
      <c r="I1046" s="27">
        <f>IF((I1045*(1+Utgifter!$E$5/12)-K1045)&gt;0,I1045*(1+Utgifter!$E$5/12)-K1045,0)</f>
        <v>90358.078971117648</v>
      </c>
      <c r="J1046" s="26"/>
      <c r="K1046" s="24">
        <f>IF((I1046*(Utgifter!$E$4+Utgifter!$E$5)/12)&gt;$S$4,(I1046*(Utgifter!$E$4+Utgifter!$E$5)/12),IF(I1046&gt; 0,$S$4,0))</f>
        <v>1000</v>
      </c>
    </row>
    <row r="1047" spans="1:11" x14ac:dyDescent="0.35">
      <c r="A1047" s="47"/>
      <c r="D1047" s="28">
        <f t="shared" si="16"/>
        <v>1043</v>
      </c>
      <c r="E1047" s="27">
        <f>IF((E1046*(1+Utgifter!$E$5/12)-G1046)&gt;0,E1046*(1+Utgifter!$E$5/12)-G1046,0)</f>
        <v>212117.17901100035</v>
      </c>
      <c r="F1047" s="26"/>
      <c r="G1047" s="24">
        <f>IF((E1047*(Utgifter!$E$4+Utgifter!$E$5)/12)&gt;$S$4,(E1047*(Utgifter!$E$4+Utgifter!$E$5)/12),IF(E1047&gt; 0,$S$4,0))</f>
        <v>1000</v>
      </c>
      <c r="I1047" s="27">
        <f>IF((I1046*(1+Utgifter!$E$5/12)-K1046)&gt;0,I1046*(1+Utgifter!$E$5/12)-K1046,0)</f>
        <v>89508.675769402849</v>
      </c>
      <c r="J1047" s="26"/>
      <c r="K1047" s="24">
        <f>IF((I1047*(Utgifter!$E$4+Utgifter!$E$5)/12)&gt;$S$4,(I1047*(Utgifter!$E$4+Utgifter!$E$5)/12),IF(I1047&gt; 0,$S$4,0))</f>
        <v>1000</v>
      </c>
    </row>
    <row r="1048" spans="1:11" x14ac:dyDescent="0.35">
      <c r="A1048" s="47"/>
      <c r="D1048" s="28">
        <f t="shared" si="16"/>
        <v>1044</v>
      </c>
      <c r="E1048" s="27">
        <f>IF((E1047*(1+Utgifter!$E$5/12)-G1047)&gt;0,E1047*(1+Utgifter!$E$5/12)-G1047,0)</f>
        <v>211470.70764268536</v>
      </c>
      <c r="F1048" s="26"/>
      <c r="G1048" s="24">
        <f>IF((E1048*(Utgifter!$E$4+Utgifter!$E$5)/12)&gt;$S$4,(E1048*(Utgifter!$E$4+Utgifter!$E$5)/12),IF(E1048&gt; 0,$S$4,0))</f>
        <v>1000</v>
      </c>
      <c r="I1048" s="27">
        <f>IF((I1047*(1+Utgifter!$E$5/12)-K1047)&gt;0,I1047*(1+Utgifter!$E$5/12)-K1047,0)</f>
        <v>88657.856895685196</v>
      </c>
      <c r="J1048" s="26"/>
      <c r="K1048" s="24">
        <f>IF((I1048*(Utgifter!$E$4+Utgifter!$E$5)/12)&gt;$S$4,(I1048*(Utgifter!$E$4+Utgifter!$E$5)/12),IF(I1048&gt; 0,$S$4,0))</f>
        <v>1000</v>
      </c>
    </row>
    <row r="1049" spans="1:11" x14ac:dyDescent="0.35">
      <c r="A1049" s="47">
        <v>2105</v>
      </c>
      <c r="D1049" s="28">
        <f t="shared" si="16"/>
        <v>1045</v>
      </c>
      <c r="E1049" s="27">
        <f>IF((E1048*(1+Utgifter!$E$5/12)-G1048)&gt;0,E1048*(1+Utgifter!$E$5/12)-G1048,0)</f>
        <v>210823.15882208984</v>
      </c>
      <c r="F1049" s="26"/>
      <c r="G1049" s="24">
        <f>IF((E1049*(Utgifter!$E$4+Utgifter!$E$5)/12)&gt;$S$4,(E1049*(Utgifter!$E$4+Utgifter!$E$5)/12),IF(E1049&gt; 0,$S$4,0))</f>
        <v>1000</v>
      </c>
      <c r="I1049" s="27">
        <f>IF((I1048*(1+Utgifter!$E$5/12)-K1048)&gt;0,I1048*(1+Utgifter!$E$5/12)-K1048,0)</f>
        <v>87805.619990511346</v>
      </c>
      <c r="J1049" s="26"/>
      <c r="K1049" s="24">
        <f>IF((I1049*(Utgifter!$E$4+Utgifter!$E$5)/12)&gt;$S$4,(I1049*(Utgifter!$E$4+Utgifter!$E$5)/12),IF(I1049&gt; 0,$S$4,0))</f>
        <v>1000</v>
      </c>
    </row>
    <row r="1050" spans="1:11" x14ac:dyDescent="0.35">
      <c r="A1050" s="47"/>
      <c r="D1050" s="28">
        <f t="shared" si="16"/>
        <v>1046</v>
      </c>
      <c r="E1050" s="27">
        <f>IF((E1049*(1+Utgifter!$E$5/12)-G1049)&gt;0,E1049*(1+Utgifter!$E$5/12)-G1049,0)</f>
        <v>210174.53075345999</v>
      </c>
      <c r="F1050" s="26"/>
      <c r="G1050" s="24">
        <f>IF((E1050*(Utgifter!$E$4+Utgifter!$E$5)/12)&gt;$S$4,(E1050*(Utgifter!$E$4+Utgifter!$E$5)/12),IF(E1050&gt; 0,$S$4,0))</f>
        <v>1000</v>
      </c>
      <c r="I1050" s="27">
        <f>IF((I1049*(1+Utgifter!$E$5/12)-K1049)&gt;0,I1049*(1+Utgifter!$E$5/12)-K1049,0)</f>
        <v>86951.962690495537</v>
      </c>
      <c r="J1050" s="26"/>
      <c r="K1050" s="24">
        <f>IF((I1050*(Utgifter!$E$4+Utgifter!$E$5)/12)&gt;$S$4,(I1050*(Utgifter!$E$4+Utgifter!$E$5)/12),IF(I1050&gt; 0,$S$4,0))</f>
        <v>1000</v>
      </c>
    </row>
    <row r="1051" spans="1:11" x14ac:dyDescent="0.35">
      <c r="A1051" s="47"/>
      <c r="D1051" s="28">
        <f t="shared" si="16"/>
        <v>1047</v>
      </c>
      <c r="E1051" s="27">
        <f>IF((E1050*(1+Utgifter!$E$5/12)-G1050)&gt;0,E1050*(1+Utgifter!$E$5/12)-G1050,0)</f>
        <v>209524.82163804909</v>
      </c>
      <c r="F1051" s="26"/>
      <c r="G1051" s="24">
        <f>IF((E1051*(Utgifter!$E$4+Utgifter!$E$5)/12)&gt;$S$4,(E1051*(Utgifter!$E$4+Utgifter!$E$5)/12),IF(E1051&gt; 0,$S$4,0))</f>
        <v>1000</v>
      </c>
      <c r="I1051" s="27">
        <f>IF((I1050*(1+Utgifter!$E$5/12)-K1050)&gt;0,I1050*(1+Utgifter!$E$5/12)-K1050,0)</f>
        <v>86096.882628313033</v>
      </c>
      <c r="J1051" s="26"/>
      <c r="K1051" s="24">
        <f>IF((I1051*(Utgifter!$E$4+Utgifter!$E$5)/12)&gt;$S$4,(I1051*(Utgifter!$E$4+Utgifter!$E$5)/12),IF(I1051&gt; 0,$S$4,0))</f>
        <v>1000</v>
      </c>
    </row>
    <row r="1052" spans="1:11" x14ac:dyDescent="0.35">
      <c r="A1052" s="47"/>
      <c r="D1052" s="28">
        <f t="shared" si="16"/>
        <v>1048</v>
      </c>
      <c r="E1052" s="27">
        <f>IF((E1051*(1+Utgifter!$E$5/12)-G1051)&gt;0,E1051*(1+Utgifter!$E$5/12)-G1051,0)</f>
        <v>208874.02967411251</v>
      </c>
      <c r="F1052" s="26"/>
      <c r="G1052" s="24">
        <f>IF((E1052*(Utgifter!$E$4+Utgifter!$E$5)/12)&gt;$S$4,(E1052*(Utgifter!$E$4+Utgifter!$E$5)/12),IF(E1052&gt; 0,$S$4,0))</f>
        <v>1000</v>
      </c>
      <c r="I1052" s="27">
        <f>IF((I1051*(1+Utgifter!$E$5/12)-K1051)&gt;0,I1051*(1+Utgifter!$E$5/12)-K1051,0)</f>
        <v>85240.377432693553</v>
      </c>
      <c r="J1052" s="26"/>
      <c r="K1052" s="24">
        <f>IF((I1052*(Utgifter!$E$4+Utgifter!$E$5)/12)&gt;$S$4,(I1052*(Utgifter!$E$4+Utgifter!$E$5)/12),IF(I1052&gt; 0,$S$4,0))</f>
        <v>1000</v>
      </c>
    </row>
    <row r="1053" spans="1:11" x14ac:dyDescent="0.35">
      <c r="A1053" s="47"/>
      <c r="D1053" s="28">
        <f t="shared" si="16"/>
        <v>1049</v>
      </c>
      <c r="E1053" s="27">
        <f>IF((E1052*(1+Utgifter!$E$5/12)-G1052)&gt;0,E1052*(1+Utgifter!$E$5/12)-G1052,0)</f>
        <v>208222.15305690269</v>
      </c>
      <c r="F1053" s="26"/>
      <c r="G1053" s="24">
        <f>IF((E1053*(Utgifter!$E$4+Utgifter!$E$5)/12)&gt;$S$4,(E1053*(Utgifter!$E$4+Utgifter!$E$5)/12),IF(E1053&gt; 0,$S$4,0))</f>
        <v>1000</v>
      </c>
      <c r="I1053" s="27">
        <f>IF((I1052*(1+Utgifter!$E$5/12)-K1052)&gt;0,I1052*(1+Utgifter!$E$5/12)-K1052,0)</f>
        <v>84382.444728414717</v>
      </c>
      <c r="J1053" s="26"/>
      <c r="K1053" s="24">
        <f>IF((I1053*(Utgifter!$E$4+Utgifter!$E$5)/12)&gt;$S$4,(I1053*(Utgifter!$E$4+Utgifter!$E$5)/12),IF(I1053&gt; 0,$S$4,0))</f>
        <v>1000</v>
      </c>
    </row>
    <row r="1054" spans="1:11" x14ac:dyDescent="0.35">
      <c r="A1054" s="47"/>
      <c r="D1054" s="28">
        <f t="shared" si="16"/>
        <v>1050</v>
      </c>
      <c r="E1054" s="27">
        <f>IF((E1053*(1+Utgifter!$E$5/12)-G1053)&gt;0,E1053*(1+Utgifter!$E$5/12)-G1053,0)</f>
        <v>207569.18997866422</v>
      </c>
      <c r="F1054" s="26"/>
      <c r="G1054" s="24">
        <f>IF((E1054*(Utgifter!$E$4+Utgifter!$E$5)/12)&gt;$S$4,(E1054*(Utgifter!$E$4+Utgifter!$E$5)/12),IF(E1054&gt; 0,$S$4,0))</f>
        <v>1000</v>
      </c>
      <c r="I1054" s="27">
        <f>IF((I1053*(1+Utgifter!$E$5/12)-K1053)&gt;0,I1053*(1+Utgifter!$E$5/12)-K1053,0)</f>
        <v>83523.082136295416</v>
      </c>
      <c r="J1054" s="26"/>
      <c r="K1054" s="24">
        <f>IF((I1054*(Utgifter!$E$4+Utgifter!$E$5)/12)&gt;$S$4,(I1054*(Utgifter!$E$4+Utgifter!$E$5)/12),IF(I1054&gt; 0,$S$4,0))</f>
        <v>1000</v>
      </c>
    </row>
    <row r="1055" spans="1:11" x14ac:dyDescent="0.35">
      <c r="A1055" s="47"/>
      <c r="D1055" s="28">
        <f t="shared" si="16"/>
        <v>1051</v>
      </c>
      <c r="E1055" s="27">
        <f>IF((E1054*(1+Utgifter!$E$5/12)-G1054)&gt;0,E1054*(1+Utgifter!$E$5/12)-G1054,0)</f>
        <v>206915.13862862866</v>
      </c>
      <c r="F1055" s="26"/>
      <c r="G1055" s="24">
        <f>IF((E1055*(Utgifter!$E$4+Utgifter!$E$5)/12)&gt;$S$4,(E1055*(Utgifter!$E$4+Utgifter!$E$5)/12),IF(E1055&gt; 0,$S$4,0))</f>
        <v>1000</v>
      </c>
      <c r="I1055" s="27">
        <f>IF((I1054*(1+Utgifter!$E$5/12)-K1054)&gt;0,I1054*(1+Utgifter!$E$5/12)-K1054,0)</f>
        <v>82662.287273189242</v>
      </c>
      <c r="J1055" s="26"/>
      <c r="K1055" s="24">
        <f>IF((I1055*(Utgifter!$E$4+Utgifter!$E$5)/12)&gt;$S$4,(I1055*(Utgifter!$E$4+Utgifter!$E$5)/12),IF(I1055&gt; 0,$S$4,0))</f>
        <v>1000</v>
      </c>
    </row>
    <row r="1056" spans="1:11" x14ac:dyDescent="0.35">
      <c r="A1056" s="47"/>
      <c r="D1056" s="28">
        <f t="shared" si="16"/>
        <v>1052</v>
      </c>
      <c r="E1056" s="27">
        <f>IF((E1055*(1+Utgifter!$E$5/12)-G1055)&gt;0,E1055*(1+Utgifter!$E$5/12)-G1055,0)</f>
        <v>206259.99719300971</v>
      </c>
      <c r="F1056" s="26"/>
      <c r="G1056" s="24">
        <f>IF((E1056*(Utgifter!$E$4+Utgifter!$E$5)/12)&gt;$S$4,(E1056*(Utgifter!$E$4+Utgifter!$E$5)/12),IF(E1056&gt; 0,$S$4,0))</f>
        <v>1000</v>
      </c>
      <c r="I1056" s="27">
        <f>IF((I1055*(1+Utgifter!$E$5/12)-K1055)&gt;0,I1055*(1+Utgifter!$E$5/12)-K1055,0)</f>
        <v>81800.057751977889</v>
      </c>
      <c r="J1056" s="26"/>
      <c r="K1056" s="24">
        <f>IF((I1056*(Utgifter!$E$4+Utgifter!$E$5)/12)&gt;$S$4,(I1056*(Utgifter!$E$4+Utgifter!$E$5)/12),IF(I1056&gt; 0,$S$4,0))</f>
        <v>1000</v>
      </c>
    </row>
    <row r="1057" spans="1:11" x14ac:dyDescent="0.35">
      <c r="A1057" s="47"/>
      <c r="D1057" s="28">
        <f t="shared" si="16"/>
        <v>1053</v>
      </c>
      <c r="E1057" s="27">
        <f>IF((E1056*(1+Utgifter!$E$5/12)-G1056)&gt;0,E1056*(1+Utgifter!$E$5/12)-G1056,0)</f>
        <v>205603.76385499808</v>
      </c>
      <c r="F1057" s="26"/>
      <c r="G1057" s="24">
        <f>IF((E1057*(Utgifter!$E$4+Utgifter!$E$5)/12)&gt;$S$4,(E1057*(Utgifter!$E$4+Utgifter!$E$5)/12),IF(E1057&gt; 0,$S$4,0))</f>
        <v>1000</v>
      </c>
      <c r="I1057" s="27">
        <f>IF((I1056*(1+Utgifter!$E$5/12)-K1056)&gt;0,I1056*(1+Utgifter!$E$5/12)-K1056,0)</f>
        <v>80936.391181564526</v>
      </c>
      <c r="J1057" s="26"/>
      <c r="K1057" s="24">
        <f>IF((I1057*(Utgifter!$E$4+Utgifter!$E$5)/12)&gt;$S$4,(I1057*(Utgifter!$E$4+Utgifter!$E$5)/12),IF(I1057&gt; 0,$S$4,0))</f>
        <v>1000</v>
      </c>
    </row>
    <row r="1058" spans="1:11" x14ac:dyDescent="0.35">
      <c r="A1058" s="47"/>
      <c r="D1058" s="28">
        <f t="shared" si="16"/>
        <v>1054</v>
      </c>
      <c r="E1058" s="27">
        <f>IF((E1057*(1+Utgifter!$E$5/12)-G1057)&gt;0,E1057*(1+Utgifter!$E$5/12)-G1057,0)</f>
        <v>204946.43679475642</v>
      </c>
      <c r="F1058" s="26"/>
      <c r="G1058" s="24">
        <f>IF((E1058*(Utgifter!$E$4+Utgifter!$E$5)/12)&gt;$S$4,(E1058*(Utgifter!$E$4+Utgifter!$E$5)/12),IF(E1058&gt; 0,$S$4,0))</f>
        <v>1000</v>
      </c>
      <c r="I1058" s="27">
        <f>IF((I1057*(1+Utgifter!$E$5/12)-K1057)&gt;0,I1057*(1+Utgifter!$E$5/12)-K1057,0)</f>
        <v>80071.285166867136</v>
      </c>
      <c r="J1058" s="26"/>
      <c r="K1058" s="24">
        <f>IF((I1058*(Utgifter!$E$4+Utgifter!$E$5)/12)&gt;$S$4,(I1058*(Utgifter!$E$4+Utgifter!$E$5)/12),IF(I1058&gt; 0,$S$4,0))</f>
        <v>1000</v>
      </c>
    </row>
    <row r="1059" spans="1:11" x14ac:dyDescent="0.35">
      <c r="A1059" s="47"/>
      <c r="D1059" s="28">
        <f t="shared" si="16"/>
        <v>1055</v>
      </c>
      <c r="E1059" s="27">
        <f>IF((E1058*(1+Utgifter!$E$5/12)-G1058)&gt;0,E1058*(1+Utgifter!$E$5/12)-G1058,0)</f>
        <v>204288.01418941436</v>
      </c>
      <c r="F1059" s="26"/>
      <c r="G1059" s="24">
        <f>IF((E1059*(Utgifter!$E$4+Utgifter!$E$5)/12)&gt;$S$4,(E1059*(Utgifter!$E$4+Utgifter!$E$5)/12),IF(E1059&gt; 0,$S$4,0))</f>
        <v>1000</v>
      </c>
      <c r="I1059" s="27">
        <f>IF((I1058*(1+Utgifter!$E$5/12)-K1058)&gt;0,I1058*(1+Utgifter!$E$5/12)-K1058,0)</f>
        <v>79204.73730881192</v>
      </c>
      <c r="J1059" s="26"/>
      <c r="K1059" s="24">
        <f>IF((I1059*(Utgifter!$E$4+Utgifter!$E$5)/12)&gt;$S$4,(I1059*(Utgifter!$E$4+Utgifter!$E$5)/12),IF(I1059&gt; 0,$S$4,0))</f>
        <v>1000</v>
      </c>
    </row>
    <row r="1060" spans="1:11" x14ac:dyDescent="0.35">
      <c r="A1060" s="47"/>
      <c r="D1060" s="28">
        <f t="shared" si="16"/>
        <v>1056</v>
      </c>
      <c r="E1060" s="27">
        <f>IF((E1059*(1+Utgifter!$E$5/12)-G1059)&gt;0,E1059*(1+Utgifter!$E$5/12)-G1059,0)</f>
        <v>203628.49421306339</v>
      </c>
      <c r="F1060" s="26"/>
      <c r="G1060" s="24">
        <f>IF((E1060*(Utgifter!$E$4+Utgifter!$E$5)/12)&gt;$S$4,(E1060*(Utgifter!$E$4+Utgifter!$E$5)/12),IF(E1060&gt; 0,$S$4,0))</f>
        <v>1000</v>
      </c>
      <c r="I1060" s="27">
        <f>IF((I1059*(1+Utgifter!$E$5/12)-K1059)&gt;0,I1059*(1+Utgifter!$E$5/12)-K1059,0)</f>
        <v>78336.745204326609</v>
      </c>
      <c r="J1060" s="26"/>
      <c r="K1060" s="24">
        <f>IF((I1060*(Utgifter!$E$4+Utgifter!$E$5)/12)&gt;$S$4,(I1060*(Utgifter!$E$4+Utgifter!$E$5)/12),IF(I1060&gt; 0,$S$4,0))</f>
        <v>1000</v>
      </c>
    </row>
    <row r="1061" spans="1:11" x14ac:dyDescent="0.35">
      <c r="A1061" s="47">
        <v>2106</v>
      </c>
      <c r="D1061" s="28">
        <f t="shared" si="16"/>
        <v>1057</v>
      </c>
      <c r="E1061" s="27">
        <f>IF((E1060*(1+Utgifter!$E$5/12)-G1060)&gt;0,E1060*(1+Utgifter!$E$5/12)-G1060,0)</f>
        <v>202967.87503675182</v>
      </c>
      <c r="F1061" s="26"/>
      <c r="G1061" s="24">
        <f>IF((E1061*(Utgifter!$E$4+Utgifter!$E$5)/12)&gt;$S$4,(E1061*(Utgifter!$E$4+Utgifter!$E$5)/12),IF(E1061&gt; 0,$S$4,0))</f>
        <v>1000</v>
      </c>
      <c r="I1061" s="27">
        <f>IF((I1060*(1+Utgifter!$E$5/12)-K1060)&gt;0,I1060*(1+Utgifter!$E$5/12)-K1060,0)</f>
        <v>77467.306446333823</v>
      </c>
      <c r="J1061" s="26"/>
      <c r="K1061" s="24">
        <f>IF((I1061*(Utgifter!$E$4+Utgifter!$E$5)/12)&gt;$S$4,(I1061*(Utgifter!$E$4+Utgifter!$E$5)/12),IF(I1061&gt; 0,$S$4,0))</f>
        <v>1000</v>
      </c>
    </row>
    <row r="1062" spans="1:11" x14ac:dyDescent="0.35">
      <c r="A1062" s="47"/>
      <c r="D1062" s="28">
        <f t="shared" si="16"/>
        <v>1058</v>
      </c>
      <c r="E1062" s="27">
        <f>IF((E1061*(1+Utgifter!$E$5/12)-G1061)&gt;0,E1061*(1+Utgifter!$E$5/12)-G1061,0)</f>
        <v>202306.15482847975</v>
      </c>
      <c r="F1062" s="26"/>
      <c r="G1062" s="24">
        <f>IF((E1062*(Utgifter!$E$4+Utgifter!$E$5)/12)&gt;$S$4,(E1062*(Utgifter!$E$4+Utgifter!$E$5)/12),IF(E1062&gt; 0,$S$4,0))</f>
        <v>1000</v>
      </c>
      <c r="I1062" s="27">
        <f>IF((I1061*(1+Utgifter!$E$5/12)-K1061)&gt;0,I1061*(1+Utgifter!$E$5/12)-K1061,0)</f>
        <v>76596.418623744379</v>
      </c>
      <c r="J1062" s="26"/>
      <c r="K1062" s="24">
        <f>IF((I1062*(Utgifter!$E$4+Utgifter!$E$5)/12)&gt;$S$4,(I1062*(Utgifter!$E$4+Utgifter!$E$5)/12),IF(I1062&gt; 0,$S$4,0))</f>
        <v>1000</v>
      </c>
    </row>
    <row r="1063" spans="1:11" x14ac:dyDescent="0.35">
      <c r="A1063" s="47"/>
      <c r="D1063" s="28">
        <f t="shared" si="16"/>
        <v>1059</v>
      </c>
      <c r="E1063" s="27">
        <f>IF((E1062*(1+Utgifter!$E$5/12)-G1062)&gt;0,E1062*(1+Utgifter!$E$5/12)-G1062,0)</f>
        <v>201643.3317531939</v>
      </c>
      <c r="F1063" s="26"/>
      <c r="G1063" s="24">
        <f>IF((E1063*(Utgifter!$E$4+Utgifter!$E$5)/12)&gt;$S$4,(E1063*(Utgifter!$E$4+Utgifter!$E$5)/12),IF(E1063&gt; 0,$S$4,0))</f>
        <v>1000</v>
      </c>
      <c r="I1063" s="27">
        <f>IF((I1062*(1+Utgifter!$E$5/12)-K1062)&gt;0,I1062*(1+Utgifter!$E$5/12)-K1062,0)</f>
        <v>75724.079321450627</v>
      </c>
      <c r="J1063" s="26"/>
      <c r="K1063" s="24">
        <f>IF((I1063*(Utgifter!$E$4+Utgifter!$E$5)/12)&gt;$S$4,(I1063*(Utgifter!$E$4+Utgifter!$E$5)/12),IF(I1063&gt; 0,$S$4,0))</f>
        <v>1000</v>
      </c>
    </row>
    <row r="1064" spans="1:11" x14ac:dyDescent="0.35">
      <c r="A1064" s="47"/>
      <c r="D1064" s="28">
        <f t="shared" si="16"/>
        <v>1060</v>
      </c>
      <c r="E1064" s="27">
        <f>IF((E1063*(1+Utgifter!$E$5/12)-G1063)&gt;0,E1063*(1+Utgifter!$E$5/12)-G1063,0)</f>
        <v>200979.40397278257</v>
      </c>
      <c r="F1064" s="26"/>
      <c r="G1064" s="24">
        <f>IF((E1064*(Utgifter!$E$4+Utgifter!$E$5)/12)&gt;$S$4,(E1064*(Utgifter!$E$4+Utgifter!$E$5)/12),IF(E1064&gt; 0,$S$4,0))</f>
        <v>1000</v>
      </c>
      <c r="I1064" s="27">
        <f>IF((I1063*(1+Utgifter!$E$5/12)-K1063)&gt;0,I1063*(1+Utgifter!$E$5/12)-K1063,0)</f>
        <v>74850.28612031971</v>
      </c>
      <c r="J1064" s="26"/>
      <c r="K1064" s="24">
        <f>IF((I1064*(Utgifter!$E$4+Utgifter!$E$5)/12)&gt;$S$4,(I1064*(Utgifter!$E$4+Utgifter!$E$5)/12),IF(I1064&gt; 0,$S$4,0))</f>
        <v>1000</v>
      </c>
    </row>
    <row r="1065" spans="1:11" x14ac:dyDescent="0.35">
      <c r="A1065" s="47"/>
      <c r="D1065" s="28">
        <f t="shared" si="16"/>
        <v>1061</v>
      </c>
      <c r="E1065" s="27">
        <f>IF((E1064*(1+Utgifter!$E$5/12)-G1064)&gt;0,E1064*(1+Utgifter!$E$5/12)-G1064,0)</f>
        <v>200314.36964607055</v>
      </c>
      <c r="F1065" s="26"/>
      <c r="G1065" s="24">
        <f>IF((E1065*(Utgifter!$E$4+Utgifter!$E$5)/12)&gt;$S$4,(E1065*(Utgifter!$E$4+Utgifter!$E$5)/12),IF(E1065&gt; 0,$S$4,0))</f>
        <v>1000</v>
      </c>
      <c r="I1065" s="27">
        <f>IF((I1064*(1+Utgifter!$E$5/12)-K1064)&gt;0,I1064*(1+Utgifter!$E$5/12)-K1064,0)</f>
        <v>73975.036597186918</v>
      </c>
      <c r="J1065" s="26"/>
      <c r="K1065" s="24">
        <f>IF((I1065*(Utgifter!$E$4+Utgifter!$E$5)/12)&gt;$S$4,(I1065*(Utgifter!$E$4+Utgifter!$E$5)/12),IF(I1065&gt; 0,$S$4,0))</f>
        <v>1000</v>
      </c>
    </row>
    <row r="1066" spans="1:11" x14ac:dyDescent="0.35">
      <c r="A1066" s="47"/>
      <c r="D1066" s="28">
        <f t="shared" si="16"/>
        <v>1062</v>
      </c>
      <c r="E1066" s="27">
        <f>IF((E1065*(1+Utgifter!$E$5/12)-G1065)&gt;0,E1065*(1+Utgifter!$E$5/12)-G1065,0)</f>
        <v>199648.22692881402</v>
      </c>
      <c r="F1066" s="26"/>
      <c r="G1066" s="24">
        <f>IF((E1066*(Utgifter!$E$4+Utgifter!$E$5)/12)&gt;$S$4,(E1066*(Utgifter!$E$4+Utgifter!$E$5)/12),IF(E1066&gt; 0,$S$4,0))</f>
        <v>1000</v>
      </c>
      <c r="I1066" s="27">
        <f>IF((I1065*(1+Utgifter!$E$5/12)-K1065)&gt;0,I1065*(1+Utgifter!$E$5/12)-K1065,0)</f>
        <v>73098.328324848902</v>
      </c>
      <c r="J1066" s="26"/>
      <c r="K1066" s="24">
        <f>IF((I1066*(Utgifter!$E$4+Utgifter!$E$5)/12)&gt;$S$4,(I1066*(Utgifter!$E$4+Utgifter!$E$5)/12),IF(I1066&gt; 0,$S$4,0))</f>
        <v>1000</v>
      </c>
    </row>
    <row r="1067" spans="1:11" x14ac:dyDescent="0.35">
      <c r="A1067" s="47"/>
      <c r="D1067" s="28">
        <f t="shared" si="16"/>
        <v>1063</v>
      </c>
      <c r="E1067" s="27">
        <f>IF((E1066*(1+Utgifter!$E$5/12)-G1066)&gt;0,E1066*(1+Utgifter!$E$5/12)-G1066,0)</f>
        <v>198980.97397369539</v>
      </c>
      <c r="F1067" s="26"/>
      <c r="G1067" s="24">
        <f>IF((E1067*(Utgifter!$E$4+Utgifter!$E$5)/12)&gt;$S$4,(E1067*(Utgifter!$E$4+Utgifter!$E$5)/12),IF(E1067&gt; 0,$S$4,0))</f>
        <v>1000</v>
      </c>
      <c r="I1067" s="27">
        <f>IF((I1066*(1+Utgifter!$E$5/12)-K1066)&gt;0,I1066*(1+Utgifter!$E$5/12)-K1066,0)</f>
        <v>72220.158872056985</v>
      </c>
      <c r="J1067" s="26"/>
      <c r="K1067" s="24">
        <f>IF((I1067*(Utgifter!$E$4+Utgifter!$E$5)/12)&gt;$S$4,(I1067*(Utgifter!$E$4+Utgifter!$E$5)/12),IF(I1067&gt; 0,$S$4,0))</f>
        <v>1000</v>
      </c>
    </row>
    <row r="1068" spans="1:11" x14ac:dyDescent="0.35">
      <c r="A1068" s="47"/>
      <c r="D1068" s="28">
        <f t="shared" si="16"/>
        <v>1064</v>
      </c>
      <c r="E1068" s="27">
        <f>IF((E1067*(1+Utgifter!$E$5/12)-G1067)&gt;0,E1067*(1+Utgifter!$E$5/12)-G1067,0)</f>
        <v>198312.60893031824</v>
      </c>
      <c r="F1068" s="26"/>
      <c r="G1068" s="24">
        <f>IF((E1068*(Utgifter!$E$4+Utgifter!$E$5)/12)&gt;$S$4,(E1068*(Utgifter!$E$4+Utgifter!$E$5)/12),IF(E1068&gt; 0,$S$4,0))</f>
        <v>1000</v>
      </c>
      <c r="I1068" s="27">
        <f>IF((I1067*(1+Utgifter!$E$5/12)-K1067)&gt;0,I1067*(1+Utgifter!$E$5/12)-K1067,0)</f>
        <v>71340.52580351042</v>
      </c>
      <c r="J1068" s="26"/>
      <c r="K1068" s="24">
        <f>IF((I1068*(Utgifter!$E$4+Utgifter!$E$5)/12)&gt;$S$4,(I1068*(Utgifter!$E$4+Utgifter!$E$5)/12),IF(I1068&gt; 0,$S$4,0))</f>
        <v>1000</v>
      </c>
    </row>
    <row r="1069" spans="1:11" x14ac:dyDescent="0.35">
      <c r="A1069" s="47"/>
      <c r="D1069" s="28">
        <f t="shared" si="16"/>
        <v>1065</v>
      </c>
      <c r="E1069" s="27">
        <f>IF((E1068*(1+Utgifter!$E$5/12)-G1068)&gt;0,E1068*(1+Utgifter!$E$5/12)-G1068,0)</f>
        <v>197643.12994520212</v>
      </c>
      <c r="F1069" s="26"/>
      <c r="G1069" s="24">
        <f>IF((E1069*(Utgifter!$E$4+Utgifter!$E$5)/12)&gt;$S$4,(E1069*(Utgifter!$E$4+Utgifter!$E$5)/12),IF(E1069&gt; 0,$S$4,0))</f>
        <v>1000</v>
      </c>
      <c r="I1069" s="27">
        <f>IF((I1068*(1+Utgifter!$E$5/12)-K1068)&gt;0,I1068*(1+Utgifter!$E$5/12)-K1068,0)</f>
        <v>70459.42667984961</v>
      </c>
      <c r="J1069" s="26"/>
      <c r="K1069" s="24">
        <f>IF((I1069*(Utgifter!$E$4+Utgifter!$E$5)/12)&gt;$S$4,(I1069*(Utgifter!$E$4+Utgifter!$E$5)/12),IF(I1069&gt; 0,$S$4,0))</f>
        <v>1000</v>
      </c>
    </row>
    <row r="1070" spans="1:11" x14ac:dyDescent="0.35">
      <c r="A1070" s="47"/>
      <c r="D1070" s="28">
        <f t="shared" si="16"/>
        <v>1066</v>
      </c>
      <c r="E1070" s="27">
        <f>IF((E1069*(1+Utgifter!$E$5/12)-G1069)&gt;0,E1069*(1+Utgifter!$E$5/12)-G1069,0)</f>
        <v>196972.53516177746</v>
      </c>
      <c r="F1070" s="26"/>
      <c r="G1070" s="24">
        <f>IF((E1070*(Utgifter!$E$4+Utgifter!$E$5)/12)&gt;$S$4,(E1070*(Utgifter!$E$4+Utgifter!$E$5)/12),IF(E1070&gt; 0,$S$4,0))</f>
        <v>1000</v>
      </c>
      <c r="I1070" s="27">
        <f>IF((I1069*(1+Utgifter!$E$5/12)-K1069)&gt;0,I1069*(1+Utgifter!$E$5/12)-K1069,0)</f>
        <v>69576.859057649359</v>
      </c>
      <c r="J1070" s="26"/>
      <c r="K1070" s="24">
        <f>IF((I1070*(Utgifter!$E$4+Utgifter!$E$5)/12)&gt;$S$4,(I1070*(Utgifter!$E$4+Utgifter!$E$5)/12),IF(I1070&gt; 0,$S$4,0))</f>
        <v>1000</v>
      </c>
    </row>
    <row r="1071" spans="1:11" x14ac:dyDescent="0.35">
      <c r="A1071" s="47"/>
      <c r="D1071" s="28">
        <f t="shared" si="16"/>
        <v>1067</v>
      </c>
      <c r="E1071" s="27">
        <f>IF((E1070*(1+Utgifter!$E$5/12)-G1070)&gt;0,E1070*(1+Utgifter!$E$5/12)-G1070,0)</f>
        <v>196300.82272038044</v>
      </c>
      <c r="F1071" s="26"/>
      <c r="G1071" s="24">
        <f>IF((E1071*(Utgifter!$E$4+Utgifter!$E$5)/12)&gt;$S$4,(E1071*(Utgifter!$E$4+Utgifter!$E$5)/12),IF(E1071&gt; 0,$S$4,0))</f>
        <v>1000</v>
      </c>
      <c r="I1071" s="27">
        <f>IF((I1070*(1+Utgifter!$E$5/12)-K1070)&gt;0,I1070*(1+Utgifter!$E$5/12)-K1070,0)</f>
        <v>68692.820489412115</v>
      </c>
      <c r="J1071" s="26"/>
      <c r="K1071" s="24">
        <f>IF((I1071*(Utgifter!$E$4+Utgifter!$E$5)/12)&gt;$S$4,(I1071*(Utgifter!$E$4+Utgifter!$E$5)/12),IF(I1071&gt; 0,$S$4,0))</f>
        <v>1000</v>
      </c>
    </row>
    <row r="1072" spans="1:11" x14ac:dyDescent="0.35">
      <c r="A1072" s="47"/>
      <c r="D1072" s="28">
        <f t="shared" si="16"/>
        <v>1068</v>
      </c>
      <c r="E1072" s="27">
        <f>IF((E1071*(1+Utgifter!$E$5/12)-G1071)&gt;0,E1071*(1+Utgifter!$E$5/12)-G1071,0)</f>
        <v>195627.99075824776</v>
      </c>
      <c r="F1072" s="26"/>
      <c r="G1072" s="24">
        <f>IF((E1072*(Utgifter!$E$4+Utgifter!$E$5)/12)&gt;$S$4,(E1072*(Utgifter!$E$4+Utgifter!$E$5)/12),IF(E1072&gt; 0,$S$4,0))</f>
        <v>1000</v>
      </c>
      <c r="I1072" s="27">
        <f>IF((I1071*(1+Utgifter!$E$5/12)-K1071)&gt;0,I1071*(1+Utgifter!$E$5/12)-K1071,0)</f>
        <v>67807.308523561136</v>
      </c>
      <c r="J1072" s="26"/>
      <c r="K1072" s="24">
        <f>IF((I1072*(Utgifter!$E$4+Utgifter!$E$5)/12)&gt;$S$4,(I1072*(Utgifter!$E$4+Utgifter!$E$5)/12),IF(I1072&gt; 0,$S$4,0))</f>
        <v>1000</v>
      </c>
    </row>
    <row r="1073" spans="1:11" x14ac:dyDescent="0.35">
      <c r="A1073" s="47">
        <v>2107</v>
      </c>
      <c r="D1073" s="28">
        <f t="shared" si="16"/>
        <v>1069</v>
      </c>
      <c r="E1073" s="27">
        <f>IF((E1072*(1+Utgifter!$E$5/12)-G1072)&gt;0,E1072*(1+Utgifter!$E$5/12)-G1072,0)</f>
        <v>194954.03740951151</v>
      </c>
      <c r="F1073" s="26"/>
      <c r="G1073" s="24">
        <f>IF((E1073*(Utgifter!$E$4+Utgifter!$E$5)/12)&gt;$S$4,(E1073*(Utgifter!$E$4+Utgifter!$E$5)/12),IF(E1073&gt; 0,$S$4,0))</f>
        <v>1000</v>
      </c>
      <c r="I1073" s="27">
        <f>IF((I1072*(1+Utgifter!$E$5/12)-K1072)&gt;0,I1072*(1+Utgifter!$E$5/12)-K1072,0)</f>
        <v>66920.320704433747</v>
      </c>
      <c r="J1073" s="26"/>
      <c r="K1073" s="24">
        <f>IF((I1073*(Utgifter!$E$4+Utgifter!$E$5)/12)&gt;$S$4,(I1073*(Utgifter!$E$4+Utgifter!$E$5)/12),IF(I1073&gt; 0,$S$4,0))</f>
        <v>1000</v>
      </c>
    </row>
    <row r="1074" spans="1:11" x14ac:dyDescent="0.35">
      <c r="A1074" s="47"/>
      <c r="D1074" s="28">
        <f t="shared" si="16"/>
        <v>1070</v>
      </c>
      <c r="E1074" s="27">
        <f>IF((E1073*(1+Utgifter!$E$5/12)-G1073)&gt;0,E1073*(1+Utgifter!$E$5/12)-G1073,0)</f>
        <v>194278.96080519404</v>
      </c>
      <c r="F1074" s="26"/>
      <c r="G1074" s="24">
        <f>IF((E1074*(Utgifter!$E$4+Utgifter!$E$5)/12)&gt;$S$4,(E1074*(Utgifter!$E$4+Utgifter!$E$5)/12),IF(E1074&gt; 0,$S$4,0))</f>
        <v>1000</v>
      </c>
      <c r="I1074" s="27">
        <f>IF((I1073*(1+Utgifter!$E$5/12)-K1073)&gt;0,I1073*(1+Utgifter!$E$5/12)-K1073,0)</f>
        <v>66031.854572274475</v>
      </c>
      <c r="J1074" s="26"/>
      <c r="K1074" s="24">
        <f>IF((I1074*(Utgifter!$E$4+Utgifter!$E$5)/12)&gt;$S$4,(I1074*(Utgifter!$E$4+Utgifter!$E$5)/12),IF(I1074&gt; 0,$S$4,0))</f>
        <v>1000</v>
      </c>
    </row>
    <row r="1075" spans="1:11" x14ac:dyDescent="0.35">
      <c r="A1075" s="47"/>
      <c r="D1075" s="28">
        <f t="shared" si="16"/>
        <v>1071</v>
      </c>
      <c r="E1075" s="27">
        <f>IF((E1074*(1+Utgifter!$E$5/12)-G1074)&gt;0,E1074*(1+Utgifter!$E$5/12)-G1074,0)</f>
        <v>193602.7590732027</v>
      </c>
      <c r="F1075" s="26"/>
      <c r="G1075" s="24">
        <f>IF((E1075*(Utgifter!$E$4+Utgifter!$E$5)/12)&gt;$S$4,(E1075*(Utgifter!$E$4+Utgifter!$E$5)/12),IF(E1075&gt; 0,$S$4,0))</f>
        <v>1000</v>
      </c>
      <c r="I1075" s="27">
        <f>IF((I1074*(1+Utgifter!$E$5/12)-K1074)&gt;0,I1074*(1+Utgifter!$E$5/12)-K1074,0)</f>
        <v>65141.907663228267</v>
      </c>
      <c r="J1075" s="26"/>
      <c r="K1075" s="24">
        <f>IF((I1075*(Utgifter!$E$4+Utgifter!$E$5)/12)&gt;$S$4,(I1075*(Utgifter!$E$4+Utgifter!$E$5)/12),IF(I1075&gt; 0,$S$4,0))</f>
        <v>1000</v>
      </c>
    </row>
    <row r="1076" spans="1:11" x14ac:dyDescent="0.35">
      <c r="A1076" s="47"/>
      <c r="D1076" s="28">
        <f t="shared" si="16"/>
        <v>1072</v>
      </c>
      <c r="E1076" s="27">
        <f>IF((E1075*(1+Utgifter!$E$5/12)-G1075)&gt;0,E1075*(1+Utgifter!$E$5/12)-G1075,0)</f>
        <v>192925.43033832472</v>
      </c>
      <c r="F1076" s="26"/>
      <c r="G1076" s="24">
        <f>IF((E1076*(Utgifter!$E$4+Utgifter!$E$5)/12)&gt;$S$4,(E1076*(Utgifter!$E$4+Utgifter!$E$5)/12),IF(E1076&gt; 0,$S$4,0))</f>
        <v>1000</v>
      </c>
      <c r="I1076" s="27">
        <f>IF((I1075*(1+Utgifter!$E$5/12)-K1075)&gt;0,I1075*(1+Utgifter!$E$5/12)-K1075,0)</f>
        <v>64250.47750933365</v>
      </c>
      <c r="J1076" s="26"/>
      <c r="K1076" s="24">
        <f>IF((I1076*(Utgifter!$E$4+Utgifter!$E$5)/12)&gt;$S$4,(I1076*(Utgifter!$E$4+Utgifter!$E$5)/12),IF(I1076&gt; 0,$S$4,0))</f>
        <v>1000</v>
      </c>
    </row>
    <row r="1077" spans="1:11" x14ac:dyDescent="0.35">
      <c r="A1077" s="47"/>
      <c r="D1077" s="28">
        <f t="shared" si="16"/>
        <v>1073</v>
      </c>
      <c r="E1077" s="27">
        <f>IF((E1076*(1+Utgifter!$E$5/12)-G1076)&gt;0,E1076*(1+Utgifter!$E$5/12)-G1076,0)</f>
        <v>192246.97272222192</v>
      </c>
      <c r="F1077" s="26"/>
      <c r="G1077" s="24">
        <f>IF((E1077*(Utgifter!$E$4+Utgifter!$E$5)/12)&gt;$S$4,(E1077*(Utgifter!$E$4+Utgifter!$E$5)/12),IF(E1077&gt; 0,$S$4,0))</f>
        <v>1000</v>
      </c>
      <c r="I1077" s="27">
        <f>IF((I1076*(1+Utgifter!$E$5/12)-K1076)&gt;0,I1076*(1+Utgifter!$E$5/12)-K1076,0)</f>
        <v>63357.561638515872</v>
      </c>
      <c r="J1077" s="26"/>
      <c r="K1077" s="24">
        <f>IF((I1077*(Utgifter!$E$4+Utgifter!$E$5)/12)&gt;$S$4,(I1077*(Utgifter!$E$4+Utgifter!$E$5)/12),IF(I1077&gt; 0,$S$4,0))</f>
        <v>1000</v>
      </c>
    </row>
    <row r="1078" spans="1:11" x14ac:dyDescent="0.35">
      <c r="A1078" s="47"/>
      <c r="D1078" s="28">
        <f t="shared" si="16"/>
        <v>1074</v>
      </c>
      <c r="E1078" s="27">
        <f>IF((E1077*(1+Utgifter!$E$5/12)-G1077)&gt;0,E1077*(1+Utgifter!$E$5/12)-G1077,0)</f>
        <v>191567.38434342563</v>
      </c>
      <c r="F1078" s="26"/>
      <c r="G1078" s="24">
        <f>IF((E1078*(Utgifter!$E$4+Utgifter!$E$5)/12)&gt;$S$4,(E1078*(Utgifter!$E$4+Utgifter!$E$5)/12),IF(E1078&gt; 0,$S$4,0))</f>
        <v>1000</v>
      </c>
      <c r="I1078" s="27">
        <f>IF((I1077*(1+Utgifter!$E$5/12)-K1077)&gt;0,I1077*(1+Utgifter!$E$5/12)-K1077,0)</f>
        <v>62463.157574580066</v>
      </c>
      <c r="J1078" s="26"/>
      <c r="K1078" s="24">
        <f>IF((I1078*(Utgifter!$E$4+Utgifter!$E$5)/12)&gt;$S$4,(I1078*(Utgifter!$E$4+Utgifter!$E$5)/12),IF(I1078&gt; 0,$S$4,0))</f>
        <v>1000</v>
      </c>
    </row>
    <row r="1079" spans="1:11" x14ac:dyDescent="0.35">
      <c r="A1079" s="47"/>
      <c r="D1079" s="28">
        <f t="shared" si="16"/>
        <v>1075</v>
      </c>
      <c r="E1079" s="27">
        <f>IF((E1078*(1+Utgifter!$E$5/12)-G1078)&gt;0,E1078*(1+Utgifter!$E$5/12)-G1078,0)</f>
        <v>190886.66331733135</v>
      </c>
      <c r="F1079" s="26"/>
      <c r="G1079" s="24">
        <f>IF((E1079*(Utgifter!$E$4+Utgifter!$E$5)/12)&gt;$S$4,(E1079*(Utgifter!$E$4+Utgifter!$E$5)/12),IF(E1079&gt; 0,$S$4,0))</f>
        <v>1000</v>
      </c>
      <c r="I1079" s="27">
        <f>IF((I1078*(1+Utgifter!$E$5/12)-K1078)&gt;0,I1078*(1+Utgifter!$E$5/12)-K1078,0)</f>
        <v>61567.262837204369</v>
      </c>
      <c r="J1079" s="26"/>
      <c r="K1079" s="24">
        <f>IF((I1079*(Utgifter!$E$4+Utgifter!$E$5)/12)&gt;$S$4,(I1079*(Utgifter!$E$4+Utgifter!$E$5)/12),IF(I1079&gt; 0,$S$4,0))</f>
        <v>1000</v>
      </c>
    </row>
    <row r="1080" spans="1:11" x14ac:dyDescent="0.35">
      <c r="A1080" s="47"/>
      <c r="D1080" s="28">
        <f t="shared" si="16"/>
        <v>1076</v>
      </c>
      <c r="E1080" s="27">
        <f>IF((E1079*(1+Utgifter!$E$5/12)-G1079)&gt;0,E1079*(1+Utgifter!$E$5/12)-G1079,0)</f>
        <v>190204.80775619356</v>
      </c>
      <c r="F1080" s="26"/>
      <c r="G1080" s="24">
        <f>IF((E1080*(Utgifter!$E$4+Utgifter!$E$5)/12)&gt;$S$4,(E1080*(Utgifter!$E$4+Utgifter!$E$5)/12),IF(E1080&gt; 0,$S$4,0))</f>
        <v>1000</v>
      </c>
      <c r="I1080" s="27">
        <f>IF((I1079*(1+Utgifter!$E$5/12)-K1079)&gt;0,I1079*(1+Utgifter!$E$5/12)-K1079,0)</f>
        <v>60669.874941933049</v>
      </c>
      <c r="J1080" s="26"/>
      <c r="K1080" s="24">
        <f>IF((I1080*(Utgifter!$E$4+Utgifter!$E$5)/12)&gt;$S$4,(I1080*(Utgifter!$E$4+Utgifter!$E$5)/12),IF(I1080&gt; 0,$S$4,0))</f>
        <v>1000</v>
      </c>
    </row>
    <row r="1081" spans="1:11" x14ac:dyDescent="0.35">
      <c r="A1081" s="47"/>
      <c r="D1081" s="28">
        <f t="shared" si="16"/>
        <v>1077</v>
      </c>
      <c r="E1081" s="27">
        <f>IF((E1080*(1+Utgifter!$E$5/12)-G1080)&gt;0,E1080*(1+Utgifter!$E$5/12)-G1080,0)</f>
        <v>189521.81576912056</v>
      </c>
      <c r="F1081" s="26"/>
      <c r="G1081" s="24">
        <f>IF((E1081*(Utgifter!$E$4+Utgifter!$E$5)/12)&gt;$S$4,(E1081*(Utgifter!$E$4+Utgifter!$E$5)/12),IF(E1081&gt; 0,$S$4,0))</f>
        <v>1000</v>
      </c>
      <c r="I1081" s="27">
        <f>IF((I1080*(1+Utgifter!$E$5/12)-K1080)&gt;0,I1080*(1+Utgifter!$E$5/12)-K1080,0)</f>
        <v>59770.991400169609</v>
      </c>
      <c r="J1081" s="26"/>
      <c r="K1081" s="24">
        <f>IF((I1081*(Utgifter!$E$4+Utgifter!$E$5)/12)&gt;$S$4,(I1081*(Utgifter!$E$4+Utgifter!$E$5)/12),IF(I1081&gt; 0,$S$4,0))</f>
        <v>1000</v>
      </c>
    </row>
    <row r="1082" spans="1:11" x14ac:dyDescent="0.35">
      <c r="A1082" s="47"/>
      <c r="D1082" s="28">
        <f t="shared" si="16"/>
        <v>1078</v>
      </c>
      <c r="E1082" s="27">
        <f>IF((E1081*(1+Utgifter!$E$5/12)-G1081)&gt;0,E1081*(1+Utgifter!$E$5/12)-G1081,0)</f>
        <v>188837.68546206909</v>
      </c>
      <c r="F1082" s="26"/>
      <c r="G1082" s="24">
        <f>IF((E1082*(Utgifter!$E$4+Utgifter!$E$5)/12)&gt;$S$4,(E1082*(Utgifter!$E$4+Utgifter!$E$5)/12),IF(E1082&gt; 0,$S$4,0))</f>
        <v>1000</v>
      </c>
      <c r="I1082" s="27">
        <f>IF((I1081*(1+Utgifter!$E$5/12)-K1081)&gt;0,I1081*(1+Utgifter!$E$5/12)-K1081,0)</f>
        <v>58870.609719169894</v>
      </c>
      <c r="J1082" s="26"/>
      <c r="K1082" s="24">
        <f>IF((I1082*(Utgifter!$E$4+Utgifter!$E$5)/12)&gt;$S$4,(I1082*(Utgifter!$E$4+Utgifter!$E$5)/12),IF(I1082&gt; 0,$S$4,0))</f>
        <v>1000</v>
      </c>
    </row>
    <row r="1083" spans="1:11" x14ac:dyDescent="0.35">
      <c r="A1083" s="47"/>
      <c r="D1083" s="28">
        <f t="shared" si="16"/>
        <v>1079</v>
      </c>
      <c r="E1083" s="27">
        <f>IF((E1082*(1+Utgifter!$E$5/12)-G1082)&gt;0,E1082*(1+Utgifter!$E$5/12)-G1082,0)</f>
        <v>188152.4149378392</v>
      </c>
      <c r="F1083" s="26"/>
      <c r="G1083" s="24">
        <f>IF((E1083*(Utgifter!$E$4+Utgifter!$E$5)/12)&gt;$S$4,(E1083*(Utgifter!$E$4+Utgifter!$E$5)/12),IF(E1083&gt; 0,$S$4,0))</f>
        <v>1000</v>
      </c>
      <c r="I1083" s="27">
        <f>IF((I1082*(1+Utgifter!$E$5/12)-K1082)&gt;0,I1082*(1+Utgifter!$E$5/12)-K1082,0)</f>
        <v>57968.727402035176</v>
      </c>
      <c r="J1083" s="26"/>
      <c r="K1083" s="24">
        <f>IF((I1083*(Utgifter!$E$4+Utgifter!$E$5)/12)&gt;$S$4,(I1083*(Utgifter!$E$4+Utgifter!$E$5)/12),IF(I1083&gt; 0,$S$4,0))</f>
        <v>1000</v>
      </c>
    </row>
    <row r="1084" spans="1:11" x14ac:dyDescent="0.35">
      <c r="A1084" s="47"/>
      <c r="D1084" s="28">
        <f t="shared" si="16"/>
        <v>1080</v>
      </c>
      <c r="E1084" s="27">
        <f>IF((E1083*(1+Utgifter!$E$5/12)-G1083)&gt;0,E1083*(1+Utgifter!$E$5/12)-G1083,0)</f>
        <v>187466.00229606894</v>
      </c>
      <c r="F1084" s="26"/>
      <c r="G1084" s="24">
        <f>IF((E1084*(Utgifter!$E$4+Utgifter!$E$5)/12)&gt;$S$4,(E1084*(Utgifter!$E$4+Utgifter!$E$5)/12),IF(E1084&gt; 0,$S$4,0))</f>
        <v>1000</v>
      </c>
      <c r="I1084" s="27">
        <f>IF((I1083*(1+Utgifter!$E$5/12)-K1083)&gt;0,I1083*(1+Utgifter!$E$5/12)-K1083,0)</f>
        <v>57065.341947705238</v>
      </c>
      <c r="J1084" s="26"/>
      <c r="K1084" s="24">
        <f>IF((I1084*(Utgifter!$E$4+Utgifter!$E$5)/12)&gt;$S$4,(I1084*(Utgifter!$E$4+Utgifter!$E$5)/12),IF(I1084&gt; 0,$S$4,0))</f>
        <v>1000</v>
      </c>
    </row>
    <row r="1085" spans="1:11" x14ac:dyDescent="0.35">
      <c r="A1085" s="47">
        <v>2108</v>
      </c>
      <c r="D1085" s="28">
        <f t="shared" si="16"/>
        <v>1081</v>
      </c>
      <c r="E1085" s="27">
        <f>IF((E1084*(1+Utgifter!$E$5/12)-G1084)&gt;0,E1084*(1+Utgifter!$E$5/12)-G1084,0)</f>
        <v>186778.44563322907</v>
      </c>
      <c r="F1085" s="26"/>
      <c r="G1085" s="24">
        <f>IF((E1085*(Utgifter!$E$4+Utgifter!$E$5)/12)&gt;$S$4,(E1085*(Utgifter!$E$4+Utgifter!$E$5)/12),IF(E1085&gt; 0,$S$4,0))</f>
        <v>1000</v>
      </c>
      <c r="I1085" s="27">
        <f>IF((I1084*(1+Utgifter!$E$5/12)-K1084)&gt;0,I1084*(1+Utgifter!$E$5/12)-K1084,0)</f>
        <v>56160.450850951413</v>
      </c>
      <c r="J1085" s="26"/>
      <c r="K1085" s="24">
        <f>IF((I1085*(Utgifter!$E$4+Utgifter!$E$5)/12)&gt;$S$4,(I1085*(Utgifter!$E$4+Utgifter!$E$5)/12),IF(I1085&gt; 0,$S$4,0))</f>
        <v>1000</v>
      </c>
    </row>
    <row r="1086" spans="1:11" x14ac:dyDescent="0.35">
      <c r="A1086" s="47"/>
      <c r="D1086" s="28">
        <f t="shared" si="16"/>
        <v>1082</v>
      </c>
      <c r="E1086" s="27">
        <f>IF((E1085*(1+Utgifter!$E$5/12)-G1085)&gt;0,E1085*(1+Utgifter!$E$5/12)-G1085,0)</f>
        <v>186089.7430426178</v>
      </c>
      <c r="F1086" s="26"/>
      <c r="G1086" s="24">
        <f>IF((E1086*(Utgifter!$E$4+Utgifter!$E$5)/12)&gt;$S$4,(E1086*(Utgifter!$E$4+Utgifter!$E$5)/12),IF(E1086&gt; 0,$S$4,0))</f>
        <v>1000</v>
      </c>
      <c r="I1086" s="27">
        <f>IF((I1085*(1+Utgifter!$E$5/12)-K1085)&gt;0,I1085*(1+Utgifter!$E$5/12)-K1085,0)</f>
        <v>55254.051602369669</v>
      </c>
      <c r="J1086" s="26"/>
      <c r="K1086" s="24">
        <f>IF((I1086*(Utgifter!$E$4+Utgifter!$E$5)/12)&gt;$S$4,(I1086*(Utgifter!$E$4+Utgifter!$E$5)/12),IF(I1086&gt; 0,$S$4,0))</f>
        <v>1000</v>
      </c>
    </row>
    <row r="1087" spans="1:11" x14ac:dyDescent="0.35">
      <c r="A1087" s="47"/>
      <c r="D1087" s="28">
        <f t="shared" si="16"/>
        <v>1083</v>
      </c>
      <c r="E1087" s="27">
        <f>IF((E1086*(1+Utgifter!$E$5/12)-G1086)&gt;0,E1086*(1+Utgifter!$E$5/12)-G1086,0)</f>
        <v>185399.89261435551</v>
      </c>
      <c r="F1087" s="26"/>
      <c r="G1087" s="24">
        <f>IF((E1087*(Utgifter!$E$4+Utgifter!$E$5)/12)&gt;$S$4,(E1087*(Utgifter!$E$4+Utgifter!$E$5)/12),IF(E1087&gt; 0,$S$4,0))</f>
        <v>1000</v>
      </c>
      <c r="I1087" s="27">
        <f>IF((I1086*(1+Utgifter!$E$5/12)-K1086)&gt;0,I1086*(1+Utgifter!$E$5/12)-K1086,0)</f>
        <v>54346.141688373624</v>
      </c>
      <c r="J1087" s="26"/>
      <c r="K1087" s="24">
        <f>IF((I1087*(Utgifter!$E$4+Utgifter!$E$5)/12)&gt;$S$4,(I1087*(Utgifter!$E$4+Utgifter!$E$5)/12),IF(I1087&gt; 0,$S$4,0))</f>
        <v>1000</v>
      </c>
    </row>
    <row r="1088" spans="1:11" x14ac:dyDescent="0.35">
      <c r="A1088" s="47"/>
      <c r="D1088" s="28">
        <f t="shared" si="16"/>
        <v>1084</v>
      </c>
      <c r="E1088" s="27">
        <f>IF((E1087*(1+Utgifter!$E$5/12)-G1087)&gt;0,E1087*(1+Utgifter!$E$5/12)-G1087,0)</f>
        <v>184708.89243537944</v>
      </c>
      <c r="F1088" s="26"/>
      <c r="G1088" s="24">
        <f>IF((E1088*(Utgifter!$E$4+Utgifter!$E$5)/12)&gt;$S$4,(E1088*(Utgifter!$E$4+Utgifter!$E$5)/12),IF(E1088&gt; 0,$S$4,0))</f>
        <v>1000</v>
      </c>
      <c r="I1088" s="27">
        <f>IF((I1087*(1+Utgifter!$E$5/12)-K1087)&gt;0,I1087*(1+Utgifter!$E$5/12)-K1087,0)</f>
        <v>53436.718591187579</v>
      </c>
      <c r="J1088" s="26"/>
      <c r="K1088" s="24">
        <f>IF((I1088*(Utgifter!$E$4+Utgifter!$E$5)/12)&gt;$S$4,(I1088*(Utgifter!$E$4+Utgifter!$E$5)/12),IF(I1088&gt; 0,$S$4,0))</f>
        <v>1000</v>
      </c>
    </row>
    <row r="1089" spans="1:11" x14ac:dyDescent="0.35">
      <c r="A1089" s="47"/>
      <c r="D1089" s="28">
        <f t="shared" si="16"/>
        <v>1085</v>
      </c>
      <c r="E1089" s="27">
        <f>IF((E1088*(1+Utgifter!$E$5/12)-G1088)&gt;0,E1088*(1+Utgifter!$E$5/12)-G1088,0)</f>
        <v>184016.74058943841</v>
      </c>
      <c r="F1089" s="26"/>
      <c r="G1089" s="24">
        <f>IF((E1089*(Utgifter!$E$4+Utgifter!$E$5)/12)&gt;$S$4,(E1089*(Utgifter!$E$4+Utgifter!$E$5)/12),IF(E1089&gt; 0,$S$4,0))</f>
        <v>1000</v>
      </c>
      <c r="I1089" s="27">
        <f>IF((I1088*(1+Utgifter!$E$5/12)-K1088)&gt;0,I1088*(1+Utgifter!$E$5/12)-K1088,0)</f>
        <v>52525.779788839558</v>
      </c>
      <c r="J1089" s="26"/>
      <c r="K1089" s="24">
        <f>IF((I1089*(Utgifter!$E$4+Utgifter!$E$5)/12)&gt;$S$4,(I1089*(Utgifter!$E$4+Utgifter!$E$5)/12),IF(I1089&gt; 0,$S$4,0))</f>
        <v>1000</v>
      </c>
    </row>
    <row r="1090" spans="1:11" x14ac:dyDescent="0.35">
      <c r="A1090" s="47"/>
      <c r="D1090" s="28">
        <f t="shared" si="16"/>
        <v>1086</v>
      </c>
      <c r="E1090" s="27">
        <f>IF((E1089*(1+Utgifter!$E$5/12)-G1089)&gt;0,E1089*(1+Utgifter!$E$5/12)-G1089,0)</f>
        <v>183323.43515708749</v>
      </c>
      <c r="F1090" s="26"/>
      <c r="G1090" s="24">
        <f>IF((E1090*(Utgifter!$E$4+Utgifter!$E$5)/12)&gt;$S$4,(E1090*(Utgifter!$E$4+Utgifter!$E$5)/12),IF(E1090&gt; 0,$S$4,0))</f>
        <v>1000</v>
      </c>
      <c r="I1090" s="27">
        <f>IF((I1089*(1+Utgifter!$E$5/12)-K1089)&gt;0,I1089*(1+Utgifter!$E$5/12)-K1089,0)</f>
        <v>51613.322755154295</v>
      </c>
      <c r="J1090" s="26"/>
      <c r="K1090" s="24">
        <f>IF((I1090*(Utgifter!$E$4+Utgifter!$E$5)/12)&gt;$S$4,(I1090*(Utgifter!$E$4+Utgifter!$E$5)/12),IF(I1090&gt; 0,$S$4,0))</f>
        <v>1000</v>
      </c>
    </row>
    <row r="1091" spans="1:11" x14ac:dyDescent="0.35">
      <c r="A1091" s="47"/>
      <c r="D1091" s="28">
        <f t="shared" si="16"/>
        <v>1087</v>
      </c>
      <c r="E1091" s="27">
        <f>IF((E1090*(1+Utgifter!$E$5/12)-G1090)&gt;0,E1090*(1+Utgifter!$E$5/12)-G1090,0)</f>
        <v>182628.97421568263</v>
      </c>
      <c r="F1091" s="26"/>
      <c r="G1091" s="24">
        <f>IF((E1091*(Utgifter!$E$4+Utgifter!$E$5)/12)&gt;$S$4,(E1091*(Utgifter!$E$4+Utgifter!$E$5)/12),IF(E1091&gt; 0,$S$4,0))</f>
        <v>1000</v>
      </c>
      <c r="I1091" s="27">
        <f>IF((I1090*(1+Utgifter!$E$5/12)-K1090)&gt;0,I1090*(1+Utgifter!$E$5/12)-K1090,0)</f>
        <v>50699.344959746224</v>
      </c>
      <c r="J1091" s="26"/>
      <c r="K1091" s="24">
        <f>IF((I1091*(Utgifter!$E$4+Utgifter!$E$5)/12)&gt;$S$4,(I1091*(Utgifter!$E$4+Utgifter!$E$5)/12),IF(I1091&gt; 0,$S$4,0))</f>
        <v>1000</v>
      </c>
    </row>
    <row r="1092" spans="1:11" x14ac:dyDescent="0.35">
      <c r="A1092" s="47"/>
      <c r="D1092" s="28">
        <f t="shared" si="16"/>
        <v>1088</v>
      </c>
      <c r="E1092" s="27">
        <f>IF((E1091*(1+Utgifter!$E$5/12)-G1091)&gt;0,E1091*(1+Utgifter!$E$5/12)-G1091,0)</f>
        <v>181933.35583937544</v>
      </c>
      <c r="F1092" s="26"/>
      <c r="G1092" s="24">
        <f>IF((E1092*(Utgifter!$E$4+Utgifter!$E$5)/12)&gt;$S$4,(E1092*(Utgifter!$E$4+Utgifter!$E$5)/12),IF(E1092&gt; 0,$S$4,0))</f>
        <v>1000</v>
      </c>
      <c r="I1092" s="27">
        <f>IF((I1091*(1+Utgifter!$E$5/12)-K1091)&gt;0,I1091*(1+Utgifter!$E$5/12)-K1091,0)</f>
        <v>49783.843868012467</v>
      </c>
      <c r="J1092" s="26"/>
      <c r="K1092" s="24">
        <f>IF((I1092*(Utgifter!$E$4+Utgifter!$E$5)/12)&gt;$S$4,(I1092*(Utgifter!$E$4+Utgifter!$E$5)/12),IF(I1092&gt; 0,$S$4,0))</f>
        <v>1000</v>
      </c>
    </row>
    <row r="1093" spans="1:11" x14ac:dyDescent="0.35">
      <c r="A1093" s="47"/>
      <c r="D1093" s="28">
        <f t="shared" si="16"/>
        <v>1089</v>
      </c>
      <c r="E1093" s="27">
        <f>IF((E1092*(1+Utgifter!$E$5/12)-G1092)&gt;0,E1092*(1+Utgifter!$E$5/12)-G1092,0)</f>
        <v>181236.57809910775</v>
      </c>
      <c r="F1093" s="26"/>
      <c r="G1093" s="24">
        <f>IF((E1093*(Utgifter!$E$4+Utgifter!$E$5)/12)&gt;$S$4,(E1093*(Utgifter!$E$4+Utgifter!$E$5)/12),IF(E1093&gt; 0,$S$4,0))</f>
        <v>1000</v>
      </c>
      <c r="I1093" s="27">
        <f>IF((I1092*(1+Utgifter!$E$5/12)-K1092)&gt;0,I1092*(1+Utgifter!$E$5/12)-K1092,0)</f>
        <v>48866.81694112582</v>
      </c>
      <c r="J1093" s="26"/>
      <c r="K1093" s="24">
        <f>IF((I1093*(Utgifter!$E$4+Utgifter!$E$5)/12)&gt;$S$4,(I1093*(Utgifter!$E$4+Utgifter!$E$5)/12),IF(I1093&gt; 0,$S$4,0))</f>
        <v>1000</v>
      </c>
    </row>
    <row r="1094" spans="1:11" x14ac:dyDescent="0.35">
      <c r="A1094" s="47"/>
      <c r="D1094" s="28">
        <f t="shared" si="16"/>
        <v>1090</v>
      </c>
      <c r="E1094" s="27">
        <f>IF((E1093*(1+Utgifter!$E$5/12)-G1093)&gt;0,E1093*(1+Utgifter!$E$5/12)-G1093,0)</f>
        <v>180538.63906260626</v>
      </c>
      <c r="F1094" s="26"/>
      <c r="G1094" s="24">
        <f>IF((E1094*(Utgifter!$E$4+Utgifter!$E$5)/12)&gt;$S$4,(E1094*(Utgifter!$E$4+Utgifter!$E$5)/12),IF(E1094&gt; 0,$S$4,0))</f>
        <v>1000</v>
      </c>
      <c r="I1094" s="27">
        <f>IF((I1093*(1+Utgifter!$E$5/12)-K1093)&gt;0,I1093*(1+Utgifter!$E$5/12)-K1093,0)</f>
        <v>47948.261636027695</v>
      </c>
      <c r="J1094" s="26"/>
      <c r="K1094" s="24">
        <f>IF((I1094*(Utgifter!$E$4+Utgifter!$E$5)/12)&gt;$S$4,(I1094*(Utgifter!$E$4+Utgifter!$E$5)/12),IF(I1094&gt; 0,$S$4,0))</f>
        <v>1000</v>
      </c>
    </row>
    <row r="1095" spans="1:11" x14ac:dyDescent="0.35">
      <c r="A1095" s="47"/>
      <c r="D1095" s="28">
        <f t="shared" ref="D1095:D1158" si="17">IF(OR(E1095&gt;0, I1095&gt;0),D1094+1,"")</f>
        <v>1091</v>
      </c>
      <c r="E1095" s="27">
        <f>IF((E1094*(1+Utgifter!$E$5/12)-G1094)&gt;0,E1094*(1+Utgifter!$E$5/12)-G1094,0)</f>
        <v>179839.53679437729</v>
      </c>
      <c r="F1095" s="26"/>
      <c r="G1095" s="24">
        <f>IF((E1095*(Utgifter!$E$4+Utgifter!$E$5)/12)&gt;$S$4,(E1095*(Utgifter!$E$4+Utgifter!$E$5)/12),IF(E1095&gt; 0,$S$4,0))</f>
        <v>1000</v>
      </c>
      <c r="I1095" s="27">
        <f>IF((I1094*(1+Utgifter!$E$5/12)-K1094)&gt;0,I1094*(1+Utgifter!$E$5/12)-K1094,0)</f>
        <v>47028.175405421076</v>
      </c>
      <c r="J1095" s="26"/>
      <c r="K1095" s="24">
        <f>IF((I1095*(Utgifter!$E$4+Utgifter!$E$5)/12)&gt;$S$4,(I1095*(Utgifter!$E$4+Utgifter!$E$5)/12),IF(I1095&gt; 0,$S$4,0))</f>
        <v>1000</v>
      </c>
    </row>
    <row r="1096" spans="1:11" x14ac:dyDescent="0.35">
      <c r="A1096" s="47"/>
      <c r="D1096" s="28">
        <f t="shared" si="17"/>
        <v>1092</v>
      </c>
      <c r="E1096" s="27">
        <f>IF((E1095*(1+Utgifter!$E$5/12)-G1095)&gt;0,E1095*(1+Utgifter!$E$5/12)-G1095,0)</f>
        <v>179139.26935570125</v>
      </c>
      <c r="F1096" s="26"/>
      <c r="G1096" s="24">
        <f>IF((E1096*(Utgifter!$E$4+Utgifter!$E$5)/12)&gt;$S$4,(E1096*(Utgifter!$E$4+Utgifter!$E$5)/12),IF(E1096&gt; 0,$S$4,0))</f>
        <v>1000</v>
      </c>
      <c r="I1096" s="27">
        <f>IF((I1095*(1+Utgifter!$E$5/12)-K1095)&gt;0,I1095*(1+Utgifter!$E$5/12)-K1095,0)</f>
        <v>46106.555697763448</v>
      </c>
      <c r="J1096" s="26"/>
      <c r="K1096" s="24">
        <f>IF((I1096*(Utgifter!$E$4+Utgifter!$E$5)/12)&gt;$S$4,(I1096*(Utgifter!$E$4+Utgifter!$E$5)/12),IF(I1096&gt; 0,$S$4,0))</f>
        <v>1000</v>
      </c>
    </row>
    <row r="1097" spans="1:11" x14ac:dyDescent="0.35">
      <c r="A1097" s="47">
        <v>2109</v>
      </c>
      <c r="D1097" s="28">
        <f t="shared" si="17"/>
        <v>1093</v>
      </c>
      <c r="E1097" s="27">
        <f>IF((E1096*(1+Utgifter!$E$5/12)-G1096)&gt;0,E1096*(1+Utgifter!$E$5/12)-G1096,0)</f>
        <v>178437.83480462743</v>
      </c>
      <c r="F1097" s="26"/>
      <c r="G1097" s="24">
        <f>IF((E1097*(Utgifter!$E$4+Utgifter!$E$5)/12)&gt;$S$4,(E1097*(Utgifter!$E$4+Utgifter!$E$5)/12),IF(E1097&gt; 0,$S$4,0))</f>
        <v>1000</v>
      </c>
      <c r="I1097" s="27">
        <f>IF((I1096*(1+Utgifter!$E$5/12)-K1096)&gt;0,I1096*(1+Utgifter!$E$5/12)-K1096,0)</f>
        <v>45183.399957259724</v>
      </c>
      <c r="J1097" s="26"/>
      <c r="K1097" s="24">
        <f>IF((I1097*(Utgifter!$E$4+Utgifter!$E$5)/12)&gt;$S$4,(I1097*(Utgifter!$E$4+Utgifter!$E$5)/12),IF(I1097&gt; 0,$S$4,0))</f>
        <v>1000</v>
      </c>
    </row>
    <row r="1098" spans="1:11" x14ac:dyDescent="0.35">
      <c r="A1098" s="47"/>
      <c r="D1098" s="28">
        <f t="shared" si="17"/>
        <v>1094</v>
      </c>
      <c r="E1098" s="27">
        <f>IF((E1097*(1+Utgifter!$E$5/12)-G1097)&gt;0,E1097*(1+Utgifter!$E$5/12)-G1097,0)</f>
        <v>177735.23119596849</v>
      </c>
      <c r="F1098" s="26"/>
      <c r="G1098" s="24">
        <f>IF((E1098*(Utgifter!$E$4+Utgifter!$E$5)/12)&gt;$S$4,(E1098*(Utgifter!$E$4+Utgifter!$E$5)/12),IF(E1098&gt; 0,$S$4,0))</f>
        <v>1000</v>
      </c>
      <c r="I1098" s="27">
        <f>IF((I1097*(1+Utgifter!$E$5/12)-K1097)&gt;0,I1097*(1+Utgifter!$E$5/12)-K1097,0)</f>
        <v>44258.70562385516</v>
      </c>
      <c r="J1098" s="26"/>
      <c r="K1098" s="24">
        <f>IF((I1098*(Utgifter!$E$4+Utgifter!$E$5)/12)&gt;$S$4,(I1098*(Utgifter!$E$4+Utgifter!$E$5)/12),IF(I1098&gt; 0,$S$4,0))</f>
        <v>1000</v>
      </c>
    </row>
    <row r="1099" spans="1:11" x14ac:dyDescent="0.35">
      <c r="A1099" s="47"/>
      <c r="D1099" s="28">
        <f t="shared" si="17"/>
        <v>1095</v>
      </c>
      <c r="E1099" s="27">
        <f>IF((E1098*(1+Utgifter!$E$5/12)-G1098)&gt;0,E1098*(1+Utgifter!$E$5/12)-G1098,0)</f>
        <v>177031.45658129512</v>
      </c>
      <c r="F1099" s="26"/>
      <c r="G1099" s="24">
        <f>IF((E1099*(Utgifter!$E$4+Utgifter!$E$5)/12)&gt;$S$4,(E1099*(Utgifter!$E$4+Utgifter!$E$5)/12),IF(E1099&gt; 0,$S$4,0))</f>
        <v>1000</v>
      </c>
      <c r="I1099" s="27">
        <f>IF((I1098*(1+Utgifter!$E$5/12)-K1098)&gt;0,I1098*(1+Utgifter!$E$5/12)-K1098,0)</f>
        <v>43332.470133228257</v>
      </c>
      <c r="J1099" s="26"/>
      <c r="K1099" s="24">
        <f>IF((I1099*(Utgifter!$E$4+Utgifter!$E$5)/12)&gt;$S$4,(I1099*(Utgifter!$E$4+Utgifter!$E$5)/12),IF(I1099&gt; 0,$S$4,0))</f>
        <v>1000</v>
      </c>
    </row>
    <row r="1100" spans="1:11" x14ac:dyDescent="0.35">
      <c r="A1100" s="47"/>
      <c r="D1100" s="28">
        <f t="shared" si="17"/>
        <v>1096</v>
      </c>
      <c r="E1100" s="27">
        <f>IF((E1099*(1+Utgifter!$E$5/12)-G1099)&gt;0,E1099*(1+Utgifter!$E$5/12)-G1099,0)</f>
        <v>176326.50900893062</v>
      </c>
      <c r="F1100" s="26"/>
      <c r="G1100" s="24">
        <f>IF((E1100*(Utgifter!$E$4+Utgifter!$E$5)/12)&gt;$S$4,(E1100*(Utgifter!$E$4+Utgifter!$E$5)/12),IF(E1100&gt; 0,$S$4,0))</f>
        <v>1000</v>
      </c>
      <c r="I1100" s="27">
        <f>IF((I1099*(1+Utgifter!$E$5/12)-K1099)&gt;0,I1099*(1+Utgifter!$E$5/12)-K1099,0)</f>
        <v>42404.690916783642</v>
      </c>
      <c r="J1100" s="26"/>
      <c r="K1100" s="24">
        <f>IF((I1100*(Utgifter!$E$4+Utgifter!$E$5)/12)&gt;$S$4,(I1100*(Utgifter!$E$4+Utgifter!$E$5)/12),IF(I1100&gt; 0,$S$4,0))</f>
        <v>1000</v>
      </c>
    </row>
    <row r="1101" spans="1:11" x14ac:dyDescent="0.35">
      <c r="A1101" s="47"/>
      <c r="D1101" s="28">
        <f t="shared" si="17"/>
        <v>1097</v>
      </c>
      <c r="E1101" s="27">
        <f>IF((E1100*(1+Utgifter!$E$5/12)-G1100)&gt;0,E1100*(1+Utgifter!$E$5/12)-G1100,0)</f>
        <v>175620.38652394552</v>
      </c>
      <c r="F1101" s="26"/>
      <c r="G1101" s="24">
        <f>IF((E1101*(Utgifter!$E$4+Utgifter!$E$5)/12)&gt;$S$4,(E1101*(Utgifter!$E$4+Utgifter!$E$5)/12),IF(E1101&gt; 0,$S$4,0))</f>
        <v>1000</v>
      </c>
      <c r="I1101" s="27">
        <f>IF((I1100*(1+Utgifter!$E$5/12)-K1100)&gt;0,I1100*(1+Utgifter!$E$5/12)-K1100,0)</f>
        <v>41475.365401644951</v>
      </c>
      <c r="J1101" s="26"/>
      <c r="K1101" s="24">
        <f>IF((I1101*(Utgifter!$E$4+Utgifter!$E$5)/12)&gt;$S$4,(I1101*(Utgifter!$E$4+Utgifter!$E$5)/12),IF(I1101&gt; 0,$S$4,0))</f>
        <v>1000</v>
      </c>
    </row>
    <row r="1102" spans="1:11" x14ac:dyDescent="0.35">
      <c r="A1102" s="47"/>
      <c r="D1102" s="28">
        <f t="shared" si="17"/>
        <v>1098</v>
      </c>
      <c r="E1102" s="27">
        <f>IF((E1101*(1+Utgifter!$E$5/12)-G1101)&gt;0,E1101*(1+Utgifter!$E$5/12)-G1101,0)</f>
        <v>174913.08716815209</v>
      </c>
      <c r="F1102" s="26"/>
      <c r="G1102" s="24">
        <f>IF((E1102*(Utgifter!$E$4+Utgifter!$E$5)/12)&gt;$S$4,(E1102*(Utgifter!$E$4+Utgifter!$E$5)/12),IF(E1102&gt; 0,$S$4,0))</f>
        <v>1000</v>
      </c>
      <c r="I1102" s="27">
        <f>IF((I1101*(1+Utgifter!$E$5/12)-K1101)&gt;0,I1101*(1+Utgifter!$E$5/12)-K1101,0)</f>
        <v>40544.491010647696</v>
      </c>
      <c r="J1102" s="26"/>
      <c r="K1102" s="24">
        <f>IF((I1102*(Utgifter!$E$4+Utgifter!$E$5)/12)&gt;$S$4,(I1102*(Utgifter!$E$4+Utgifter!$E$5)/12),IF(I1102&gt; 0,$S$4,0))</f>
        <v>1000</v>
      </c>
    </row>
    <row r="1103" spans="1:11" x14ac:dyDescent="0.35">
      <c r="A1103" s="47"/>
      <c r="D1103" s="28">
        <f t="shared" si="17"/>
        <v>1099</v>
      </c>
      <c r="E1103" s="27">
        <f>IF((E1102*(1+Utgifter!$E$5/12)-G1102)&gt;0,E1102*(1+Utgifter!$E$5/12)-G1102,0)</f>
        <v>174204.60898009903</v>
      </c>
      <c r="F1103" s="26"/>
      <c r="G1103" s="24">
        <f>IF((E1103*(Utgifter!$E$4+Utgifter!$E$5)/12)&gt;$S$4,(E1103*(Utgifter!$E$4+Utgifter!$E$5)/12),IF(E1103&gt; 0,$S$4,0))</f>
        <v>1000</v>
      </c>
      <c r="I1103" s="27">
        <f>IF((I1102*(1+Utgifter!$E$5/12)-K1102)&gt;0,I1102*(1+Utgifter!$E$5/12)-K1102,0)</f>
        <v>39612.06516233211</v>
      </c>
      <c r="J1103" s="26"/>
      <c r="K1103" s="24">
        <f>IF((I1103*(Utgifter!$E$4+Utgifter!$E$5)/12)&gt;$S$4,(I1103*(Utgifter!$E$4+Utgifter!$E$5)/12),IF(I1103&gt; 0,$S$4,0))</f>
        <v>1000</v>
      </c>
    </row>
    <row r="1104" spans="1:11" x14ac:dyDescent="0.35">
      <c r="A1104" s="47"/>
      <c r="D1104" s="28">
        <f t="shared" si="17"/>
        <v>1100</v>
      </c>
      <c r="E1104" s="27">
        <f>IF((E1103*(1+Utgifter!$E$5/12)-G1103)&gt;0,E1103*(1+Utgifter!$E$5/12)-G1103,0)</f>
        <v>173494.94999506586</v>
      </c>
      <c r="F1104" s="26"/>
      <c r="G1104" s="24">
        <f>IF((E1104*(Utgifter!$E$4+Utgifter!$E$5)/12)&gt;$S$4,(E1104*(Utgifter!$E$4+Utgifter!$E$5)/12),IF(E1104&gt; 0,$S$4,0))</f>
        <v>1000</v>
      </c>
      <c r="I1104" s="27">
        <f>IF((I1103*(1+Utgifter!$E$5/12)-K1103)&gt;0,I1103*(1+Utgifter!$E$5/12)-K1103,0)</f>
        <v>38678.085270935997</v>
      </c>
      <c r="J1104" s="26"/>
      <c r="K1104" s="24">
        <f>IF((I1104*(Utgifter!$E$4+Utgifter!$E$5)/12)&gt;$S$4,(I1104*(Utgifter!$E$4+Utgifter!$E$5)/12),IF(I1104&gt; 0,$S$4,0))</f>
        <v>1000</v>
      </c>
    </row>
    <row r="1105" spans="1:11" x14ac:dyDescent="0.35">
      <c r="A1105" s="47"/>
      <c r="D1105" s="28">
        <f t="shared" si="17"/>
        <v>1101</v>
      </c>
      <c r="E1105" s="27">
        <f>IF((E1104*(1+Utgifter!$E$5/12)-G1104)&gt;0,E1104*(1+Utgifter!$E$5/12)-G1104,0)</f>
        <v>172784.10824505764</v>
      </c>
      <c r="F1105" s="26"/>
      <c r="G1105" s="24">
        <f>IF((E1105*(Utgifter!$E$4+Utgifter!$E$5)/12)&gt;$S$4,(E1105*(Utgifter!$E$4+Utgifter!$E$5)/12),IF(E1105&gt; 0,$S$4,0))</f>
        <v>1000</v>
      </c>
      <c r="I1105" s="27">
        <f>IF((I1104*(1+Utgifter!$E$5/12)-K1104)&gt;0,I1104*(1+Utgifter!$E$5/12)-K1104,0)</f>
        <v>37742.548746387562</v>
      </c>
      <c r="J1105" s="26"/>
      <c r="K1105" s="24">
        <f>IF((I1105*(Utgifter!$E$4+Utgifter!$E$5)/12)&gt;$S$4,(I1105*(Utgifter!$E$4+Utgifter!$E$5)/12),IF(I1105&gt; 0,$S$4,0))</f>
        <v>1000</v>
      </c>
    </row>
    <row r="1106" spans="1:11" x14ac:dyDescent="0.35">
      <c r="A1106" s="47"/>
      <c r="D1106" s="28">
        <f t="shared" si="17"/>
        <v>1102</v>
      </c>
      <c r="E1106" s="27">
        <f>IF((E1105*(1+Utgifter!$E$5/12)-G1105)&gt;0,E1105*(1+Utgifter!$E$5/12)-G1105,0)</f>
        <v>172072.08175879941</v>
      </c>
      <c r="F1106" s="26"/>
      <c r="G1106" s="24">
        <f>IF((E1106*(Utgifter!$E$4+Utgifter!$E$5)/12)&gt;$S$4,(E1106*(Utgifter!$E$4+Utgifter!$E$5)/12),IF(E1106&gt; 0,$S$4,0))</f>
        <v>1000</v>
      </c>
      <c r="I1106" s="27">
        <f>IF((I1105*(1+Utgifter!$E$5/12)-K1105)&gt;0,I1105*(1+Utgifter!$E$5/12)-K1105,0)</f>
        <v>36805.452994298212</v>
      </c>
      <c r="J1106" s="26"/>
      <c r="K1106" s="24">
        <f>IF((I1106*(Utgifter!$E$4+Utgifter!$E$5)/12)&gt;$S$4,(I1106*(Utgifter!$E$4+Utgifter!$E$5)/12),IF(I1106&gt; 0,$S$4,0))</f>
        <v>1000</v>
      </c>
    </row>
    <row r="1107" spans="1:11" x14ac:dyDescent="0.35">
      <c r="A1107" s="47"/>
      <c r="D1107" s="28">
        <f t="shared" si="17"/>
        <v>1103</v>
      </c>
      <c r="E1107" s="27">
        <f>IF((E1106*(1+Utgifter!$E$5/12)-G1106)&gt;0,E1106*(1+Utgifter!$E$5/12)-G1106,0)</f>
        <v>171358.86856173075</v>
      </c>
      <c r="F1107" s="26"/>
      <c r="G1107" s="24">
        <f>IF((E1107*(Utgifter!$E$4+Utgifter!$E$5)/12)&gt;$S$4,(E1107*(Utgifter!$E$4+Utgifter!$E$5)/12),IF(E1107&gt; 0,$S$4,0))</f>
        <v>1000</v>
      </c>
      <c r="I1107" s="27">
        <f>IF((I1106*(1+Utgifter!$E$5/12)-K1106)&gt;0,I1106*(1+Utgifter!$E$5/12)-K1106,0)</f>
        <v>35866.795415955377</v>
      </c>
      <c r="J1107" s="26"/>
      <c r="K1107" s="24">
        <f>IF((I1107*(Utgifter!$E$4+Utgifter!$E$5)/12)&gt;$S$4,(I1107*(Utgifter!$E$4+Utgifter!$E$5)/12),IF(I1107&gt; 0,$S$4,0))</f>
        <v>1000</v>
      </c>
    </row>
    <row r="1108" spans="1:11" x14ac:dyDescent="0.35">
      <c r="A1108" s="47"/>
      <c r="D1108" s="28">
        <f t="shared" si="17"/>
        <v>1104</v>
      </c>
      <c r="E1108" s="27">
        <f>IF((E1107*(1+Utgifter!$E$5/12)-G1107)&gt;0,E1107*(1+Utgifter!$E$5/12)-G1107,0)</f>
        <v>170644.4666760003</v>
      </c>
      <c r="F1108" s="26"/>
      <c r="G1108" s="24">
        <f>IF((E1108*(Utgifter!$E$4+Utgifter!$E$5)/12)&gt;$S$4,(E1108*(Utgifter!$E$4+Utgifter!$E$5)/12),IF(E1108&gt; 0,$S$4,0))</f>
        <v>1000</v>
      </c>
      <c r="I1108" s="27">
        <f>IF((I1107*(1+Utgifter!$E$5/12)-K1107)&gt;0,I1107*(1+Utgifter!$E$5/12)-K1107,0)</f>
        <v>34926.573408315307</v>
      </c>
      <c r="J1108" s="26"/>
      <c r="K1108" s="24">
        <f>IF((I1108*(Utgifter!$E$4+Utgifter!$E$5)/12)&gt;$S$4,(I1108*(Utgifter!$E$4+Utgifter!$E$5)/12),IF(I1108&gt; 0,$S$4,0))</f>
        <v>1000</v>
      </c>
    </row>
    <row r="1109" spans="1:11" x14ac:dyDescent="0.35">
      <c r="A1109" s="47">
        <v>2110</v>
      </c>
      <c r="D1109" s="28">
        <f t="shared" si="17"/>
        <v>1105</v>
      </c>
      <c r="E1109" s="27">
        <f>IF((E1108*(1+Utgifter!$E$5/12)-G1108)&gt;0,E1108*(1+Utgifter!$E$5/12)-G1108,0)</f>
        <v>169928.8741204603</v>
      </c>
      <c r="F1109" s="26"/>
      <c r="G1109" s="24">
        <f>IF((E1109*(Utgifter!$E$4+Utgifter!$E$5)/12)&gt;$S$4,(E1109*(Utgifter!$E$4+Utgifter!$E$5)/12),IF(E1109&gt; 0,$S$4,0))</f>
        <v>1000</v>
      </c>
      <c r="I1109" s="27">
        <f>IF((I1108*(1+Utgifter!$E$5/12)-K1108)&gt;0,I1108*(1+Utgifter!$E$5/12)-K1108,0)</f>
        <v>33984.784363995837</v>
      </c>
      <c r="J1109" s="26"/>
      <c r="K1109" s="24">
        <f>IF((I1109*(Utgifter!$E$4+Utgifter!$E$5)/12)&gt;$S$4,(I1109*(Utgifter!$E$4+Utgifter!$E$5)/12),IF(I1109&gt; 0,$S$4,0))</f>
        <v>1000</v>
      </c>
    </row>
    <row r="1110" spans="1:11" x14ac:dyDescent="0.35">
      <c r="A1110" s="47"/>
      <c r="D1110" s="28">
        <f t="shared" si="17"/>
        <v>1106</v>
      </c>
      <c r="E1110" s="27">
        <f>IF((E1109*(1+Utgifter!$E$5/12)-G1109)&gt;0,E1109*(1+Utgifter!$E$5/12)-G1109,0)</f>
        <v>169212.08891066108</v>
      </c>
      <c r="F1110" s="26"/>
      <c r="G1110" s="24">
        <f>IF((E1110*(Utgifter!$E$4+Utgifter!$E$5)/12)&gt;$S$4,(E1110*(Utgifter!$E$4+Utgifter!$E$5)/12),IF(E1110&gt; 0,$S$4,0))</f>
        <v>1000</v>
      </c>
      <c r="I1110" s="27">
        <f>IF((I1109*(1+Utgifter!$E$5/12)-K1109)&gt;0,I1109*(1+Utgifter!$E$5/12)-K1109,0)</f>
        <v>33041.425671269164</v>
      </c>
      <c r="J1110" s="26"/>
      <c r="K1110" s="24">
        <f>IF((I1110*(Utgifter!$E$4+Utgifter!$E$5)/12)&gt;$S$4,(I1110*(Utgifter!$E$4+Utgifter!$E$5)/12),IF(I1110&gt; 0,$S$4,0))</f>
        <v>1000</v>
      </c>
    </row>
    <row r="1111" spans="1:11" x14ac:dyDescent="0.35">
      <c r="A1111" s="47"/>
      <c r="D1111" s="28">
        <f t="shared" si="17"/>
        <v>1107</v>
      </c>
      <c r="E1111" s="27">
        <f>IF((E1110*(1+Utgifter!$E$5/12)-G1110)&gt;0,E1110*(1+Utgifter!$E$5/12)-G1110,0)</f>
        <v>168494.10905884553</v>
      </c>
      <c r="F1111" s="26"/>
      <c r="G1111" s="24">
        <f>IF((E1111*(Utgifter!$E$4+Utgifter!$E$5)/12)&gt;$S$4,(E1111*(Utgifter!$E$4+Utgifter!$E$5)/12),IF(E1111&gt; 0,$S$4,0))</f>
        <v>1000</v>
      </c>
      <c r="I1111" s="27">
        <f>IF((I1110*(1+Utgifter!$E$5/12)-K1110)&gt;0,I1110*(1+Utgifter!$E$5/12)-K1110,0)</f>
        <v>32096.494714054614</v>
      </c>
      <c r="J1111" s="26"/>
      <c r="K1111" s="24">
        <f>IF((I1111*(Utgifter!$E$4+Utgifter!$E$5)/12)&gt;$S$4,(I1111*(Utgifter!$E$4+Utgifter!$E$5)/12),IF(I1111&gt; 0,$S$4,0))</f>
        <v>1000</v>
      </c>
    </row>
    <row r="1112" spans="1:11" x14ac:dyDescent="0.35">
      <c r="A1112" s="47"/>
      <c r="D1112" s="28">
        <f t="shared" si="17"/>
        <v>1108</v>
      </c>
      <c r="E1112" s="27">
        <f>IF((E1111*(1+Utgifter!$E$5/12)-G1111)&gt;0,E1111*(1+Utgifter!$E$5/12)-G1111,0)</f>
        <v>167774.9325739436</v>
      </c>
      <c r="F1112" s="26"/>
      <c r="G1112" s="24">
        <f>IF((E1112*(Utgifter!$E$4+Utgifter!$E$5)/12)&gt;$S$4,(E1112*(Utgifter!$E$4+Utgifter!$E$5)/12),IF(E1112&gt; 0,$S$4,0))</f>
        <v>1000</v>
      </c>
      <c r="I1112" s="27">
        <f>IF((I1111*(1+Utgifter!$E$5/12)-K1111)&gt;0,I1111*(1+Utgifter!$E$5/12)-K1111,0)</f>
        <v>31149.988871911373</v>
      </c>
      <c r="J1112" s="26"/>
      <c r="K1112" s="24">
        <f>IF((I1112*(Utgifter!$E$4+Utgifter!$E$5)/12)&gt;$S$4,(I1112*(Utgifter!$E$4+Utgifter!$E$5)/12),IF(I1112&gt; 0,$S$4,0))</f>
        <v>1000</v>
      </c>
    </row>
    <row r="1113" spans="1:11" x14ac:dyDescent="0.35">
      <c r="A1113" s="47"/>
      <c r="D1113" s="28">
        <f t="shared" si="17"/>
        <v>1109</v>
      </c>
      <c r="E1113" s="27">
        <f>IF((E1112*(1+Utgifter!$E$5/12)-G1112)&gt;0,E1112*(1+Utgifter!$E$5/12)-G1112,0)</f>
        <v>167054.55746156684</v>
      </c>
      <c r="F1113" s="26"/>
      <c r="G1113" s="24">
        <f>IF((E1113*(Utgifter!$E$4+Utgifter!$E$5)/12)&gt;$S$4,(E1113*(Utgifter!$E$4+Utgifter!$E$5)/12),IF(E1113&gt; 0,$S$4,0))</f>
        <v>1000</v>
      </c>
      <c r="I1113" s="27">
        <f>IF((I1112*(1+Utgifter!$E$5/12)-K1112)&gt;0,I1112*(1+Utgifter!$E$5/12)-K1112,0)</f>
        <v>30201.905520031225</v>
      </c>
      <c r="J1113" s="26"/>
      <c r="K1113" s="24">
        <f>IF((I1113*(Utgifter!$E$4+Utgifter!$E$5)/12)&gt;$S$4,(I1113*(Utgifter!$E$4+Utgifter!$E$5)/12),IF(I1113&gt; 0,$S$4,0))</f>
        <v>1000</v>
      </c>
    </row>
    <row r="1114" spans="1:11" x14ac:dyDescent="0.35">
      <c r="A1114" s="47"/>
      <c r="D1114" s="28">
        <f t="shared" si="17"/>
        <v>1110</v>
      </c>
      <c r="E1114" s="27">
        <f>IF((E1113*(1+Utgifter!$E$5/12)-G1113)&gt;0,E1113*(1+Utgifter!$E$5/12)-G1113,0)</f>
        <v>166332.98172400281</v>
      </c>
      <c r="F1114" s="26"/>
      <c r="G1114" s="24">
        <f>IF((E1114*(Utgifter!$E$4+Utgifter!$E$5)/12)&gt;$S$4,(E1114*(Utgifter!$E$4+Utgifter!$E$5)/12),IF(E1114&gt; 0,$S$4,0))</f>
        <v>1000</v>
      </c>
      <c r="I1114" s="27">
        <f>IF((I1113*(1+Utgifter!$E$5/12)-K1113)&gt;0,I1113*(1+Utgifter!$E$5/12)-K1113,0)</f>
        <v>29252.242029231278</v>
      </c>
      <c r="J1114" s="26"/>
      <c r="K1114" s="24">
        <f>IF((I1114*(Utgifter!$E$4+Utgifter!$E$5)/12)&gt;$S$4,(I1114*(Utgifter!$E$4+Utgifter!$E$5)/12),IF(I1114&gt; 0,$S$4,0))</f>
        <v>1000</v>
      </c>
    </row>
    <row r="1115" spans="1:11" x14ac:dyDescent="0.35">
      <c r="A1115" s="47"/>
      <c r="D1115" s="28">
        <f t="shared" si="17"/>
        <v>1111</v>
      </c>
      <c r="E1115" s="27">
        <f>IF((E1114*(1+Utgifter!$E$5/12)-G1114)&gt;0,E1114*(1+Utgifter!$E$5/12)-G1114,0)</f>
        <v>165610.20336020947</v>
      </c>
      <c r="F1115" s="26"/>
      <c r="G1115" s="24">
        <f>IF((E1115*(Utgifter!$E$4+Utgifter!$E$5)/12)&gt;$S$4,(E1115*(Utgifter!$E$4+Utgifter!$E$5)/12),IF(E1115&gt; 0,$S$4,0))</f>
        <v>1000</v>
      </c>
      <c r="I1115" s="27">
        <f>IF((I1114*(1+Utgifter!$E$5/12)-K1114)&gt;0,I1114*(1+Utgifter!$E$5/12)-K1114,0)</f>
        <v>28300.995765946664</v>
      </c>
      <c r="J1115" s="26"/>
      <c r="K1115" s="24">
        <f>IF((I1115*(Utgifter!$E$4+Utgifter!$E$5)/12)&gt;$S$4,(I1115*(Utgifter!$E$4+Utgifter!$E$5)/12),IF(I1115&gt; 0,$S$4,0))</f>
        <v>1000</v>
      </c>
    </row>
    <row r="1116" spans="1:11" x14ac:dyDescent="0.35">
      <c r="A1116" s="47"/>
      <c r="D1116" s="28">
        <f t="shared" si="17"/>
        <v>1112</v>
      </c>
      <c r="E1116" s="27">
        <f>IF((E1115*(1+Utgifter!$E$5/12)-G1115)&gt;0,E1115*(1+Utgifter!$E$5/12)-G1115,0)</f>
        <v>164886.22036580983</v>
      </c>
      <c r="F1116" s="26"/>
      <c r="G1116" s="24">
        <f>IF((E1116*(Utgifter!$E$4+Utgifter!$E$5)/12)&gt;$S$4,(E1116*(Utgifter!$E$4+Utgifter!$E$5)/12),IF(E1116&gt; 0,$S$4,0))</f>
        <v>1000</v>
      </c>
      <c r="I1116" s="27">
        <f>IF((I1115*(1+Utgifter!$E$5/12)-K1115)&gt;0,I1115*(1+Utgifter!$E$5/12)-K1115,0)</f>
        <v>27348.164092223244</v>
      </c>
      <c r="J1116" s="26"/>
      <c r="K1116" s="24">
        <f>IF((I1116*(Utgifter!$E$4+Utgifter!$E$5)/12)&gt;$S$4,(I1116*(Utgifter!$E$4+Utgifter!$E$5)/12),IF(I1116&gt; 0,$S$4,0))</f>
        <v>1000</v>
      </c>
    </row>
    <row r="1117" spans="1:11" x14ac:dyDescent="0.35">
      <c r="A1117" s="47"/>
      <c r="D1117" s="28">
        <f t="shared" si="17"/>
        <v>1113</v>
      </c>
      <c r="E1117" s="27">
        <f>IF((E1116*(1+Utgifter!$E$5/12)-G1116)&gt;0,E1116*(1+Utgifter!$E$5/12)-G1116,0)</f>
        <v>164161.0307330862</v>
      </c>
      <c r="F1117" s="26"/>
      <c r="G1117" s="24">
        <f>IF((E1117*(Utgifter!$E$4+Utgifter!$E$5)/12)&gt;$S$4,(E1117*(Utgifter!$E$4+Utgifter!$E$5)/12),IF(E1117&gt; 0,$S$4,0))</f>
        <v>1000</v>
      </c>
      <c r="I1117" s="27">
        <f>IF((I1116*(1+Utgifter!$E$5/12)-K1116)&gt;0,I1116*(1+Utgifter!$E$5/12)-K1116,0)</f>
        <v>26393.744365710285</v>
      </c>
      <c r="J1117" s="26"/>
      <c r="K1117" s="24">
        <f>IF((I1117*(Utgifter!$E$4+Utgifter!$E$5)/12)&gt;$S$4,(I1117*(Utgifter!$E$4+Utgifter!$E$5)/12),IF(I1117&gt; 0,$S$4,0))</f>
        <v>1000</v>
      </c>
    </row>
    <row r="1118" spans="1:11" x14ac:dyDescent="0.35">
      <c r="A1118" s="47"/>
      <c r="D1118" s="28">
        <f t="shared" si="17"/>
        <v>1114</v>
      </c>
      <c r="E1118" s="27">
        <f>IF((E1117*(1+Utgifter!$E$5/12)-G1117)&gt;0,E1117*(1+Utgifter!$E$5/12)-G1117,0)</f>
        <v>163434.63245097469</v>
      </c>
      <c r="F1118" s="26"/>
      <c r="G1118" s="24">
        <f>IF((E1118*(Utgifter!$E$4+Utgifter!$E$5)/12)&gt;$S$4,(E1118*(Utgifter!$E$4+Utgifter!$E$5)/12),IF(E1118&gt; 0,$S$4,0))</f>
        <v>1000</v>
      </c>
      <c r="I1118" s="27">
        <f>IF((I1117*(1+Utgifter!$E$5/12)-K1117)&gt;0,I1117*(1+Utgifter!$E$5/12)-K1117,0)</f>
        <v>25437.733939653135</v>
      </c>
      <c r="J1118" s="26"/>
      <c r="K1118" s="24">
        <f>IF((I1118*(Utgifter!$E$4+Utgifter!$E$5)/12)&gt;$S$4,(I1118*(Utgifter!$E$4+Utgifter!$E$5)/12),IF(I1118&gt; 0,$S$4,0))</f>
        <v>1000</v>
      </c>
    </row>
    <row r="1119" spans="1:11" x14ac:dyDescent="0.35">
      <c r="A1119" s="47"/>
      <c r="D1119" s="28">
        <f t="shared" si="17"/>
        <v>1115</v>
      </c>
      <c r="E1119" s="27">
        <f>IF((E1118*(1+Utgifter!$E$5/12)-G1118)&gt;0,E1118*(1+Utgifter!$E$5/12)-G1118,0)</f>
        <v>162707.02350505965</v>
      </c>
      <c r="F1119" s="26"/>
      <c r="G1119" s="24">
        <f>IF((E1119*(Utgifter!$E$4+Utgifter!$E$5)/12)&gt;$S$4,(E1119*(Utgifter!$E$4+Utgifter!$E$5)/12),IF(E1119&gt; 0,$S$4,0))</f>
        <v>1000</v>
      </c>
      <c r="I1119" s="27">
        <f>IF((I1118*(1+Utgifter!$E$5/12)-K1118)&gt;0,I1118*(1+Utgifter!$E$5/12)-K1118,0)</f>
        <v>24480.130162885893</v>
      </c>
      <c r="J1119" s="26"/>
      <c r="K1119" s="24">
        <f>IF((I1119*(Utgifter!$E$4+Utgifter!$E$5)/12)&gt;$S$4,(I1119*(Utgifter!$E$4+Utgifter!$E$5)/12),IF(I1119&gt; 0,$S$4,0))</f>
        <v>1000</v>
      </c>
    </row>
    <row r="1120" spans="1:11" x14ac:dyDescent="0.35">
      <c r="A1120" s="47"/>
      <c r="D1120" s="28">
        <f t="shared" si="17"/>
        <v>1116</v>
      </c>
      <c r="E1120" s="27">
        <f>IF((E1119*(1+Utgifter!$E$5/12)-G1119)&gt;0,E1119*(1+Utgifter!$E$5/12)-G1119,0)</f>
        <v>161978.20187756809</v>
      </c>
      <c r="F1120" s="26"/>
      <c r="G1120" s="24">
        <f>IF((E1120*(Utgifter!$E$4+Utgifter!$E$5)/12)&gt;$S$4,(E1120*(Utgifter!$E$4+Utgifter!$E$5)/12),IF(E1120&gt; 0,$S$4,0))</f>
        <v>1000</v>
      </c>
      <c r="I1120" s="27">
        <f>IF((I1119*(1+Utgifter!$E$5/12)-K1119)&gt;0,I1119*(1+Utgifter!$E$5/12)-K1119,0)</f>
        <v>23520.930379824036</v>
      </c>
      <c r="J1120" s="26"/>
      <c r="K1120" s="24">
        <f>IF((I1120*(Utgifter!$E$4+Utgifter!$E$5)/12)&gt;$S$4,(I1120*(Utgifter!$E$4+Utgifter!$E$5)/12),IF(I1120&gt; 0,$S$4,0))</f>
        <v>1000</v>
      </c>
    </row>
    <row r="1121" spans="1:11" x14ac:dyDescent="0.35">
      <c r="A1121" s="47">
        <v>2111</v>
      </c>
      <c r="D1121" s="28">
        <f t="shared" si="17"/>
        <v>1117</v>
      </c>
      <c r="E1121" s="27">
        <f>IF((E1120*(1+Utgifter!$E$5/12)-G1120)&gt;0,E1120*(1+Utgifter!$E$5/12)-G1120,0)</f>
        <v>161248.16554736404</v>
      </c>
      <c r="F1121" s="26"/>
      <c r="G1121" s="24">
        <f>IF((E1121*(Utgifter!$E$4+Utgifter!$E$5)/12)&gt;$S$4,(E1121*(Utgifter!$E$4+Utgifter!$E$5)/12),IF(E1121&gt; 0,$S$4,0))</f>
        <v>1000</v>
      </c>
      <c r="I1121" s="27">
        <f>IF((I1120*(1+Utgifter!$E$5/12)-K1120)&gt;0,I1120*(1+Utgifter!$E$5/12)-K1120,0)</f>
        <v>22560.131930457079</v>
      </c>
      <c r="J1121" s="26"/>
      <c r="K1121" s="24">
        <f>IF((I1121*(Utgifter!$E$4+Utgifter!$E$5)/12)&gt;$S$4,(I1121*(Utgifter!$E$4+Utgifter!$E$5)/12),IF(I1121&gt; 0,$S$4,0))</f>
        <v>1000</v>
      </c>
    </row>
    <row r="1122" spans="1:11" x14ac:dyDescent="0.35">
      <c r="A1122" s="47"/>
      <c r="D1122" s="28">
        <f t="shared" si="17"/>
        <v>1118</v>
      </c>
      <c r="E1122" s="27">
        <f>IF((E1121*(1+Utgifter!$E$5/12)-G1121)&gt;0,E1121*(1+Utgifter!$E$5/12)-G1121,0)</f>
        <v>160516.912489943</v>
      </c>
      <c r="F1122" s="26"/>
      <c r="G1122" s="24">
        <f>IF((E1122*(Utgifter!$E$4+Utgifter!$E$5)/12)&gt;$S$4,(E1122*(Utgifter!$E$4+Utgifter!$E$5)/12),IF(E1122&gt; 0,$S$4,0))</f>
        <v>1000</v>
      </c>
      <c r="I1122" s="27">
        <f>IF((I1121*(1+Utgifter!$E$5/12)-K1121)&gt;0,I1121*(1+Utgifter!$E$5/12)-K1121,0)</f>
        <v>21597.732150341173</v>
      </c>
      <c r="J1122" s="26"/>
      <c r="K1122" s="24">
        <f>IF((I1122*(Utgifter!$E$4+Utgifter!$E$5)/12)&gt;$S$4,(I1122*(Utgifter!$E$4+Utgifter!$E$5)/12),IF(I1122&gt; 0,$S$4,0))</f>
        <v>1000</v>
      </c>
    </row>
    <row r="1123" spans="1:11" x14ac:dyDescent="0.35">
      <c r="A1123" s="47"/>
      <c r="D1123" s="28">
        <f t="shared" si="17"/>
        <v>1119</v>
      </c>
      <c r="E1123" s="27">
        <f>IF((E1122*(1+Utgifter!$E$5/12)-G1122)&gt;0,E1122*(1+Utgifter!$E$5/12)-G1122,0)</f>
        <v>159784.44067742626</v>
      </c>
      <c r="F1123" s="26"/>
      <c r="G1123" s="24">
        <f>IF((E1123*(Utgifter!$E$4+Utgifter!$E$5)/12)&gt;$S$4,(E1123*(Utgifter!$E$4+Utgifter!$E$5)/12),IF(E1123&gt; 0,$S$4,0))</f>
        <v>1000</v>
      </c>
      <c r="I1123" s="27">
        <f>IF((I1122*(1+Utgifter!$E$5/12)-K1122)&gt;0,I1122*(1+Utgifter!$E$5/12)-K1122,0)</f>
        <v>20633.728370591743</v>
      </c>
      <c r="J1123" s="26"/>
      <c r="K1123" s="24">
        <f>IF((I1123*(Utgifter!$E$4+Utgifter!$E$5)/12)&gt;$S$4,(I1123*(Utgifter!$E$4+Utgifter!$E$5)/12),IF(I1123&gt; 0,$S$4,0))</f>
        <v>1000</v>
      </c>
    </row>
    <row r="1124" spans="1:11" x14ac:dyDescent="0.35">
      <c r="A1124" s="47"/>
      <c r="D1124" s="28">
        <f t="shared" si="17"/>
        <v>1120</v>
      </c>
      <c r="E1124" s="27">
        <f>IF((E1123*(1+Utgifter!$E$5/12)-G1123)&gt;0,E1123*(1+Utgifter!$E$5/12)-G1123,0)</f>
        <v>159050.74807855531</v>
      </c>
      <c r="F1124" s="26"/>
      <c r="G1124" s="24">
        <f>IF((E1124*(Utgifter!$E$4+Utgifter!$E$5)/12)&gt;$S$4,(E1124*(Utgifter!$E$4+Utgifter!$E$5)/12),IF(E1124&gt; 0,$S$4,0))</f>
        <v>1000</v>
      </c>
      <c r="I1124" s="27">
        <f>IF((I1123*(1+Utgifter!$E$5/12)-K1123)&gt;0,I1123*(1+Utgifter!$E$5/12)-K1123,0)</f>
        <v>19668.117917876065</v>
      </c>
      <c r="J1124" s="26"/>
      <c r="K1124" s="24">
        <f>IF((I1124*(Utgifter!$E$4+Utgifter!$E$5)/12)&gt;$S$4,(I1124*(Utgifter!$E$4+Utgifter!$E$5)/12),IF(I1124&gt; 0,$S$4,0))</f>
        <v>1000</v>
      </c>
    </row>
    <row r="1125" spans="1:11" x14ac:dyDescent="0.35">
      <c r="A1125" s="47"/>
      <c r="D1125" s="28">
        <f t="shared" si="17"/>
        <v>1121</v>
      </c>
      <c r="E1125" s="27">
        <f>IF((E1124*(1+Utgifter!$E$5/12)-G1124)&gt;0,E1124*(1+Utgifter!$E$5/12)-G1124,0)</f>
        <v>158315.83265868624</v>
      </c>
      <c r="F1125" s="26"/>
      <c r="G1125" s="24">
        <f>IF((E1125*(Utgifter!$E$4+Utgifter!$E$5)/12)&gt;$S$4,(E1125*(Utgifter!$E$4+Utgifter!$E$5)/12),IF(E1125&gt; 0,$S$4,0))</f>
        <v>1000</v>
      </c>
      <c r="I1125" s="27">
        <f>IF((I1124*(1+Utgifter!$E$5/12)-K1124)&gt;0,I1124*(1+Utgifter!$E$5/12)-K1124,0)</f>
        <v>18700.89811440586</v>
      </c>
      <c r="J1125" s="26"/>
      <c r="K1125" s="24">
        <f>IF((I1125*(Utgifter!$E$4+Utgifter!$E$5)/12)&gt;$S$4,(I1125*(Utgifter!$E$4+Utgifter!$E$5)/12),IF(I1125&gt; 0,$S$4,0))</f>
        <v>1000</v>
      </c>
    </row>
    <row r="1126" spans="1:11" x14ac:dyDescent="0.35">
      <c r="A1126" s="47"/>
      <c r="D1126" s="28">
        <f t="shared" si="17"/>
        <v>1122</v>
      </c>
      <c r="E1126" s="27">
        <f>IF((E1125*(1+Utgifter!$E$5/12)-G1125)&gt;0,E1125*(1+Utgifter!$E$5/12)-G1125,0)</f>
        <v>157579.69237978404</v>
      </c>
      <c r="F1126" s="26"/>
      <c r="G1126" s="24">
        <f>IF((E1126*(Utgifter!$E$4+Utgifter!$E$5)/12)&gt;$S$4,(E1126*(Utgifter!$E$4+Utgifter!$E$5)/12),IF(E1126&gt; 0,$S$4,0))</f>
        <v>1000</v>
      </c>
      <c r="I1126" s="27">
        <f>IF((I1125*(1+Utgifter!$E$5/12)-K1125)&gt;0,I1125*(1+Utgifter!$E$5/12)-K1125,0)</f>
        <v>17732.066277929869</v>
      </c>
      <c r="J1126" s="26"/>
      <c r="K1126" s="24">
        <f>IF((I1126*(Utgifter!$E$4+Utgifter!$E$5)/12)&gt;$S$4,(I1126*(Utgifter!$E$4+Utgifter!$E$5)/12),IF(I1126&gt; 0,$S$4,0))</f>
        <v>1000</v>
      </c>
    </row>
    <row r="1127" spans="1:11" x14ac:dyDescent="0.35">
      <c r="A1127" s="47"/>
      <c r="D1127" s="28">
        <f t="shared" si="17"/>
        <v>1123</v>
      </c>
      <c r="E1127" s="27">
        <f>IF((E1126*(1+Utgifter!$E$5/12)-G1126)&gt;0,E1126*(1+Utgifter!$E$5/12)-G1126,0)</f>
        <v>156842.32520041702</v>
      </c>
      <c r="F1127" s="26"/>
      <c r="G1127" s="24">
        <f>IF((E1127*(Utgifter!$E$4+Utgifter!$E$5)/12)&gt;$S$4,(E1127*(Utgifter!$E$4+Utgifter!$E$5)/12),IF(E1127&gt; 0,$S$4,0))</f>
        <v>1000</v>
      </c>
      <c r="I1127" s="27">
        <f>IF((I1126*(1+Utgifter!$E$5/12)-K1126)&gt;0,I1126*(1+Utgifter!$E$5/12)-K1126,0)</f>
        <v>16761.61972172642</v>
      </c>
      <c r="J1127" s="26"/>
      <c r="K1127" s="24">
        <f>IF((I1127*(Utgifter!$E$4+Utgifter!$E$5)/12)&gt;$S$4,(I1127*(Utgifter!$E$4+Utgifter!$E$5)/12),IF(I1127&gt; 0,$S$4,0))</f>
        <v>1000</v>
      </c>
    </row>
    <row r="1128" spans="1:11" x14ac:dyDescent="0.35">
      <c r="A1128" s="47"/>
      <c r="D1128" s="28">
        <f t="shared" si="17"/>
        <v>1124</v>
      </c>
      <c r="E1128" s="27">
        <f>IF((E1127*(1+Utgifter!$E$5/12)-G1127)&gt;0,E1127*(1+Utgifter!$E$5/12)-G1127,0)</f>
        <v>156103.72907575106</v>
      </c>
      <c r="F1128" s="26"/>
      <c r="G1128" s="24">
        <f>IF((E1128*(Utgifter!$E$4+Utgifter!$E$5)/12)&gt;$S$4,(E1128*(Utgifter!$E$4+Utgifter!$E$5)/12),IF(E1128&gt; 0,$S$4,0))</f>
        <v>1000</v>
      </c>
      <c r="I1128" s="27">
        <f>IF((I1127*(1+Utgifter!$E$5/12)-K1127)&gt;0,I1127*(1+Utgifter!$E$5/12)-K1127,0)</f>
        <v>15789.555754595964</v>
      </c>
      <c r="J1128" s="26"/>
      <c r="K1128" s="24">
        <f>IF((I1128*(Utgifter!$E$4+Utgifter!$E$5)/12)&gt;$S$4,(I1128*(Utgifter!$E$4+Utgifter!$E$5)/12),IF(I1128&gt; 0,$S$4,0))</f>
        <v>1000</v>
      </c>
    </row>
    <row r="1129" spans="1:11" x14ac:dyDescent="0.35">
      <c r="A1129" s="47"/>
      <c r="D1129" s="28">
        <f t="shared" si="17"/>
        <v>1125</v>
      </c>
      <c r="E1129" s="27">
        <f>IF((E1128*(1+Utgifter!$E$5/12)-G1128)&gt;0,E1128*(1+Utgifter!$E$5/12)-G1128,0)</f>
        <v>155363.90195754397</v>
      </c>
      <c r="F1129" s="26"/>
      <c r="G1129" s="24">
        <f>IF((E1129*(Utgifter!$E$4+Utgifter!$E$5)/12)&gt;$S$4,(E1129*(Utgifter!$E$4+Utgifter!$E$5)/12),IF(E1129&gt; 0,$S$4,0))</f>
        <v>1000</v>
      </c>
      <c r="I1129" s="27">
        <f>IF((I1128*(1+Utgifter!$E$5/12)-K1128)&gt;0,I1128*(1+Utgifter!$E$5/12)-K1128,0)</f>
        <v>14815.871680853625</v>
      </c>
      <c r="J1129" s="26"/>
      <c r="K1129" s="24">
        <f>IF((I1129*(Utgifter!$E$4+Utgifter!$E$5)/12)&gt;$S$4,(I1129*(Utgifter!$E$4+Utgifter!$E$5)/12),IF(I1129&gt; 0,$S$4,0))</f>
        <v>1000</v>
      </c>
    </row>
    <row r="1130" spans="1:11" x14ac:dyDescent="0.35">
      <c r="A1130" s="47"/>
      <c r="D1130" s="28">
        <f t="shared" si="17"/>
        <v>1126</v>
      </c>
      <c r="E1130" s="27">
        <f>IF((E1129*(1+Utgifter!$E$5/12)-G1129)&gt;0,E1129*(1+Utgifter!$E$5/12)-G1129,0)</f>
        <v>154622.84179413988</v>
      </c>
      <c r="F1130" s="26"/>
      <c r="G1130" s="24">
        <f>IF((E1130*(Utgifter!$E$4+Utgifter!$E$5)/12)&gt;$S$4,(E1130*(Utgifter!$E$4+Utgifter!$E$5)/12),IF(E1130&gt; 0,$S$4,0))</f>
        <v>1000</v>
      </c>
      <c r="I1130" s="27">
        <f>IF((I1129*(1+Utgifter!$E$5/12)-K1129)&gt;0,I1129*(1+Utgifter!$E$5/12)-K1129,0)</f>
        <v>13840.564800321714</v>
      </c>
      <c r="J1130" s="26"/>
      <c r="K1130" s="24">
        <f>IF((I1130*(Utgifter!$E$4+Utgifter!$E$5)/12)&gt;$S$4,(I1130*(Utgifter!$E$4+Utgifter!$E$5)/12),IF(I1130&gt; 0,$S$4,0))</f>
        <v>1000</v>
      </c>
    </row>
    <row r="1131" spans="1:11" x14ac:dyDescent="0.35">
      <c r="A1131" s="47"/>
      <c r="D1131" s="28">
        <f t="shared" si="17"/>
        <v>1127</v>
      </c>
      <c r="E1131" s="27">
        <f>IF((E1130*(1+Utgifter!$E$5/12)-G1130)&gt;0,E1130*(1+Utgifter!$E$5/12)-G1130,0)</f>
        <v>153880.54653046344</v>
      </c>
      <c r="F1131" s="26"/>
      <c r="G1131" s="24">
        <f>IF((E1131*(Utgifter!$E$4+Utgifter!$E$5)/12)&gt;$S$4,(E1131*(Utgifter!$E$4+Utgifter!$E$5)/12),IF(E1131&gt; 0,$S$4,0))</f>
        <v>1000</v>
      </c>
      <c r="I1131" s="27">
        <f>IF((I1130*(1+Utgifter!$E$5/12)-K1130)&gt;0,I1130*(1+Utgifter!$E$5/12)-K1130,0)</f>
        <v>12863.63240832225</v>
      </c>
      <c r="J1131" s="26"/>
      <c r="K1131" s="24">
        <f>IF((I1131*(Utgifter!$E$4+Utgifter!$E$5)/12)&gt;$S$4,(I1131*(Utgifter!$E$4+Utgifter!$E$5)/12),IF(I1131&gt; 0,$S$4,0))</f>
        <v>1000</v>
      </c>
    </row>
    <row r="1132" spans="1:11" x14ac:dyDescent="0.35">
      <c r="A1132" s="47"/>
      <c r="D1132" s="28">
        <f t="shared" si="17"/>
        <v>1128</v>
      </c>
      <c r="E1132" s="27">
        <f>IF((E1131*(1+Utgifter!$E$5/12)-G1131)&gt;0,E1131*(1+Utgifter!$E$5/12)-G1131,0)</f>
        <v>153137.01410801421</v>
      </c>
      <c r="F1132" s="26"/>
      <c r="G1132" s="24">
        <f>IF((E1132*(Utgifter!$E$4+Utgifter!$E$5)/12)&gt;$S$4,(E1132*(Utgifter!$E$4+Utgifter!$E$5)/12),IF(E1132&gt; 0,$S$4,0))</f>
        <v>1000</v>
      </c>
      <c r="I1132" s="27">
        <f>IF((I1131*(1+Utgifter!$E$5/12)-K1131)&gt;0,I1131*(1+Utgifter!$E$5/12)-K1131,0)</f>
        <v>11885.071795669453</v>
      </c>
      <c r="J1132" s="26"/>
      <c r="K1132" s="24">
        <f>IF((I1132*(Utgifter!$E$4+Utgifter!$E$5)/12)&gt;$S$4,(I1132*(Utgifter!$E$4+Utgifter!$E$5)/12),IF(I1132&gt; 0,$S$4,0))</f>
        <v>1000</v>
      </c>
    </row>
    <row r="1133" spans="1:11" x14ac:dyDescent="0.35">
      <c r="A1133" s="47">
        <v>2112</v>
      </c>
      <c r="D1133" s="28">
        <f t="shared" si="17"/>
        <v>1129</v>
      </c>
      <c r="E1133" s="27">
        <f>IF((E1132*(1+Utgifter!$E$5/12)-G1132)&gt;0,E1132*(1+Utgifter!$E$5/12)-G1132,0)</f>
        <v>152392.2424648609</v>
      </c>
      <c r="F1133" s="26"/>
      <c r="G1133" s="24">
        <f>IF((E1133*(Utgifter!$E$4+Utgifter!$E$5)/12)&gt;$S$4,(E1133*(Utgifter!$E$4+Utgifter!$E$5)/12),IF(E1133&gt; 0,$S$4,0))</f>
        <v>1000</v>
      </c>
      <c r="I1133" s="27">
        <f>IF((I1132*(1+Utgifter!$E$5/12)-K1132)&gt;0,I1132*(1+Utgifter!$E$5/12)-K1132,0)</f>
        <v>10904.880248662237</v>
      </c>
      <c r="J1133" s="26"/>
      <c r="K1133" s="24">
        <f>IF((I1133*(Utgifter!$E$4+Utgifter!$E$5)/12)&gt;$S$4,(I1133*(Utgifter!$E$4+Utgifter!$E$5)/12),IF(I1133&gt; 0,$S$4,0))</f>
        <v>1000</v>
      </c>
    </row>
    <row r="1134" spans="1:11" x14ac:dyDescent="0.35">
      <c r="A1134" s="47"/>
      <c r="D1134" s="28">
        <f t="shared" si="17"/>
        <v>1130</v>
      </c>
      <c r="E1134" s="27">
        <f>IF((E1133*(1+Utgifter!$E$5/12)-G1133)&gt;0,E1133*(1+Utgifter!$E$5/12)-G1133,0)</f>
        <v>151646.22953563568</v>
      </c>
      <c r="F1134" s="26"/>
      <c r="G1134" s="24">
        <f>IF((E1134*(Utgifter!$E$4+Utgifter!$E$5)/12)&gt;$S$4,(E1134*(Utgifter!$E$4+Utgifter!$E$5)/12),IF(E1134&gt; 0,$S$4,0))</f>
        <v>1000</v>
      </c>
      <c r="I1134" s="27">
        <f>IF((I1133*(1+Utgifter!$E$5/12)-K1133)&gt;0,I1133*(1+Utgifter!$E$5/12)-K1133,0)</f>
        <v>9923.0550490766745</v>
      </c>
      <c r="J1134" s="26"/>
      <c r="K1134" s="24">
        <f>IF((I1134*(Utgifter!$E$4+Utgifter!$E$5)/12)&gt;$S$4,(I1134*(Utgifter!$E$4+Utgifter!$E$5)/12),IF(I1134&gt; 0,$S$4,0))</f>
        <v>1000</v>
      </c>
    </row>
    <row r="1135" spans="1:11" x14ac:dyDescent="0.35">
      <c r="A1135" s="47"/>
      <c r="D1135" s="28">
        <f t="shared" si="17"/>
        <v>1131</v>
      </c>
      <c r="E1135" s="27">
        <f>IF((E1134*(1+Utgifter!$E$5/12)-G1134)&gt;0,E1134*(1+Utgifter!$E$5/12)-G1134,0)</f>
        <v>150898.9732515284</v>
      </c>
      <c r="F1135" s="26"/>
      <c r="G1135" s="24">
        <f>IF((E1135*(Utgifter!$E$4+Utgifter!$E$5)/12)&gt;$S$4,(E1135*(Utgifter!$E$4+Utgifter!$E$5)/12),IF(E1135&gt; 0,$S$4,0))</f>
        <v>1000</v>
      </c>
      <c r="I1135" s="27">
        <f>IF((I1134*(1+Utgifter!$E$5/12)-K1134)&gt;0,I1134*(1+Utgifter!$E$5/12)-K1134,0)</f>
        <v>8939.5934741584697</v>
      </c>
      <c r="J1135" s="26"/>
      <c r="K1135" s="24">
        <f>IF((I1135*(Utgifter!$E$4+Utgifter!$E$5)/12)&gt;$S$4,(I1135*(Utgifter!$E$4+Utgifter!$E$5)/12),IF(I1135&gt; 0,$S$4,0))</f>
        <v>1000</v>
      </c>
    </row>
    <row r="1136" spans="1:11" x14ac:dyDescent="0.35">
      <c r="A1136" s="47"/>
      <c r="D1136" s="28">
        <f t="shared" si="17"/>
        <v>1132</v>
      </c>
      <c r="E1136" s="27">
        <f>IF((E1135*(1+Utgifter!$E$5/12)-G1135)&gt;0,E1135*(1+Utgifter!$E$5/12)-G1135,0)</f>
        <v>150150.47154028094</v>
      </c>
      <c r="F1136" s="26"/>
      <c r="G1136" s="24">
        <f>IF((E1136*(Utgifter!$E$4+Utgifter!$E$5)/12)&gt;$S$4,(E1136*(Utgifter!$E$4+Utgifter!$E$5)/12),IF(E1136&gt; 0,$S$4,0))</f>
        <v>1000</v>
      </c>
      <c r="I1136" s="27">
        <f>IF((I1135*(1+Utgifter!$E$5/12)-K1135)&gt;0,I1135*(1+Utgifter!$E$5/12)-K1135,0)</f>
        <v>7954.4927966154009</v>
      </c>
      <c r="J1136" s="26"/>
      <c r="K1136" s="24">
        <f>IF((I1136*(Utgifter!$E$4+Utgifter!$E$5)/12)&gt;$S$4,(I1136*(Utgifter!$E$4+Utgifter!$E$5)/12),IF(I1136&gt; 0,$S$4,0))</f>
        <v>1000</v>
      </c>
    </row>
    <row r="1137" spans="1:11" x14ac:dyDescent="0.35">
      <c r="A1137" s="47"/>
      <c r="D1137" s="28">
        <f t="shared" si="17"/>
        <v>1133</v>
      </c>
      <c r="E1137" s="27">
        <f>IF((E1136*(1+Utgifter!$E$5/12)-G1136)&gt;0,E1136*(1+Utgifter!$E$5/12)-G1136,0)</f>
        <v>149400.72232618142</v>
      </c>
      <c r="F1137" s="26"/>
      <c r="G1137" s="24">
        <f>IF((E1137*(Utgifter!$E$4+Utgifter!$E$5)/12)&gt;$S$4,(E1137*(Utgifter!$E$4+Utgifter!$E$5)/12),IF(E1137&gt; 0,$S$4,0))</f>
        <v>1000</v>
      </c>
      <c r="I1137" s="27">
        <f>IF((I1136*(1+Utgifter!$E$5/12)-K1136)&gt;0,I1136*(1+Utgifter!$E$5/12)-K1136,0)</f>
        <v>6967.7502846097605</v>
      </c>
      <c r="J1137" s="26"/>
      <c r="K1137" s="24">
        <f>IF((I1137*(Utgifter!$E$4+Utgifter!$E$5)/12)&gt;$S$4,(I1137*(Utgifter!$E$4+Utgifter!$E$5)/12),IF(I1137&gt; 0,$S$4,0))</f>
        <v>1000</v>
      </c>
    </row>
    <row r="1138" spans="1:11" x14ac:dyDescent="0.35">
      <c r="A1138" s="47"/>
      <c r="D1138" s="28">
        <f t="shared" si="17"/>
        <v>1134</v>
      </c>
      <c r="E1138" s="27">
        <f>IF((E1137*(1+Utgifter!$E$5/12)-G1137)&gt;0,E1137*(1+Utgifter!$E$5/12)-G1137,0)</f>
        <v>148649.7235300584</v>
      </c>
      <c r="F1138" s="26"/>
      <c r="G1138" s="24">
        <f>IF((E1138*(Utgifter!$E$4+Utgifter!$E$5)/12)&gt;$S$4,(E1138*(Utgifter!$E$4+Utgifter!$E$5)/12),IF(E1138&gt; 0,$S$4,0))</f>
        <v>1000</v>
      </c>
      <c r="I1138" s="27">
        <f>IF((I1137*(1+Utgifter!$E$5/12)-K1137)&gt;0,I1137*(1+Utgifter!$E$5/12)-K1137,0)</f>
        <v>5979.3632017507771</v>
      </c>
      <c r="J1138" s="26"/>
      <c r="K1138" s="24">
        <f>IF((I1138*(Utgifter!$E$4+Utgifter!$E$5)/12)&gt;$S$4,(I1138*(Utgifter!$E$4+Utgifter!$E$5)/12),IF(I1138&gt; 0,$S$4,0))</f>
        <v>1000</v>
      </c>
    </row>
    <row r="1139" spans="1:11" x14ac:dyDescent="0.35">
      <c r="A1139" s="47"/>
      <c r="D1139" s="28">
        <f t="shared" si="17"/>
        <v>1135</v>
      </c>
      <c r="E1139" s="27">
        <f>IF((E1138*(1+Utgifter!$E$5/12)-G1138)&gt;0,E1138*(1+Utgifter!$E$5/12)-G1138,0)</f>
        <v>147897.47306927518</v>
      </c>
      <c r="F1139" s="26"/>
      <c r="G1139" s="24">
        <f>IF((E1139*(Utgifter!$E$4+Utgifter!$E$5)/12)&gt;$S$4,(E1139*(Utgifter!$E$4+Utgifter!$E$5)/12),IF(E1139&gt; 0,$S$4,0))</f>
        <v>1000</v>
      </c>
      <c r="I1139" s="27">
        <f>IF((I1138*(1+Utgifter!$E$5/12)-K1138)&gt;0,I1138*(1+Utgifter!$E$5/12)-K1138,0)</f>
        <v>4989.3288070870285</v>
      </c>
      <c r="J1139" s="26"/>
      <c r="K1139" s="24">
        <f>IF((I1139*(Utgifter!$E$4+Utgifter!$E$5)/12)&gt;$S$4,(I1139*(Utgifter!$E$4+Utgifter!$E$5)/12),IF(I1139&gt; 0,$S$4,0))</f>
        <v>1000</v>
      </c>
    </row>
    <row r="1140" spans="1:11" x14ac:dyDescent="0.35">
      <c r="A1140" s="47"/>
      <c r="D1140" s="28">
        <f t="shared" si="17"/>
        <v>1136</v>
      </c>
      <c r="E1140" s="27">
        <f>IF((E1139*(1+Utgifter!$E$5/12)-G1139)&gt;0,E1139*(1+Utgifter!$E$5/12)-G1139,0)</f>
        <v>147143.96885772399</v>
      </c>
      <c r="F1140" s="26"/>
      <c r="G1140" s="24">
        <f>IF((E1140*(Utgifter!$E$4+Utgifter!$E$5)/12)&gt;$S$4,(E1140*(Utgifter!$E$4+Utgifter!$E$5)/12),IF(E1140&gt; 0,$S$4,0))</f>
        <v>1000</v>
      </c>
      <c r="I1140" s="27">
        <f>IF((I1139*(1+Utgifter!$E$5/12)-K1139)&gt;0,I1139*(1+Utgifter!$E$5/12)-K1139,0)</f>
        <v>3997.6443550988406</v>
      </c>
      <c r="J1140" s="26"/>
      <c r="K1140" s="24">
        <f>IF((I1140*(Utgifter!$E$4+Utgifter!$E$5)/12)&gt;$S$4,(I1140*(Utgifter!$E$4+Utgifter!$E$5)/12),IF(I1140&gt; 0,$S$4,0))</f>
        <v>1000</v>
      </c>
    </row>
    <row r="1141" spans="1:11" x14ac:dyDescent="0.35">
      <c r="A1141" s="47"/>
      <c r="D1141" s="28">
        <f t="shared" si="17"/>
        <v>1137</v>
      </c>
      <c r="E1141" s="27">
        <f>IF((E1140*(1+Utgifter!$E$5/12)-G1140)&gt;0,E1140*(1+Utgifter!$E$5/12)-G1140,0)</f>
        <v>146389.20880582021</v>
      </c>
      <c r="F1141" s="26"/>
      <c r="G1141" s="24">
        <f>IF((E1141*(Utgifter!$E$4+Utgifter!$E$5)/12)&gt;$S$4,(E1141*(Utgifter!$E$4+Utgifter!$E$5)/12),IF(E1141&gt; 0,$S$4,0))</f>
        <v>1000</v>
      </c>
      <c r="I1141" s="27">
        <f>IF((I1140*(1+Utgifter!$E$5/12)-K1140)&gt;0,I1140*(1+Utgifter!$E$5/12)-K1140,0)</f>
        <v>3004.3070956906722</v>
      </c>
      <c r="J1141" s="26"/>
      <c r="K1141" s="24">
        <f>IF((I1141*(Utgifter!$E$4+Utgifter!$E$5)/12)&gt;$S$4,(I1141*(Utgifter!$E$4+Utgifter!$E$5)/12),IF(I1141&gt; 0,$S$4,0))</f>
        <v>1000</v>
      </c>
    </row>
    <row r="1142" spans="1:11" x14ac:dyDescent="0.35">
      <c r="A1142" s="47"/>
      <c r="D1142" s="28">
        <f t="shared" si="17"/>
        <v>1138</v>
      </c>
      <c r="E1142" s="27">
        <f>IF((E1141*(1+Utgifter!$E$5/12)-G1141)&gt;0,E1141*(1+Utgifter!$E$5/12)-G1141,0)</f>
        <v>145633.19082049659</v>
      </c>
      <c r="F1142" s="26"/>
      <c r="G1142" s="24">
        <f>IF((E1142*(Utgifter!$E$4+Utgifter!$E$5)/12)&gt;$S$4,(E1142*(Utgifter!$E$4+Utgifter!$E$5)/12),IF(E1142&gt; 0,$S$4,0))</f>
        <v>1000</v>
      </c>
      <c r="I1142" s="27">
        <f>IF((I1141*(1+Utgifter!$E$5/12)-K1141)&gt;0,I1141*(1+Utgifter!$E$5/12)-K1141,0)</f>
        <v>2009.3142741834899</v>
      </c>
      <c r="J1142" s="26"/>
      <c r="K1142" s="24">
        <f>IF((I1142*(Utgifter!$E$4+Utgifter!$E$5)/12)&gt;$S$4,(I1142*(Utgifter!$E$4+Utgifter!$E$5)/12),IF(I1142&gt; 0,$S$4,0))</f>
        <v>1000</v>
      </c>
    </row>
    <row r="1143" spans="1:11" x14ac:dyDescent="0.35">
      <c r="A1143" s="47"/>
      <c r="D1143" s="28">
        <f t="shared" si="17"/>
        <v>1139</v>
      </c>
      <c r="E1143" s="27">
        <f>IF((E1142*(1+Utgifter!$E$5/12)-G1142)&gt;0,E1142*(1+Utgifter!$E$5/12)-G1142,0)</f>
        <v>144875.91280519741</v>
      </c>
      <c r="F1143" s="26"/>
      <c r="G1143" s="24">
        <f>IF((E1143*(Utgifter!$E$4+Utgifter!$E$5)/12)&gt;$S$4,(E1143*(Utgifter!$E$4+Utgifter!$E$5)/12),IF(E1143&gt; 0,$S$4,0))</f>
        <v>1000</v>
      </c>
      <c r="I1143" s="27">
        <f>IF((I1142*(1+Utgifter!$E$5/12)-K1142)&gt;0,I1142*(1+Utgifter!$E$5/12)-K1142,0)</f>
        <v>1012.6631313071291</v>
      </c>
      <c r="J1143" s="26"/>
      <c r="K1143" s="24">
        <f>IF((I1143*(Utgifter!$E$4+Utgifter!$E$5)/12)&gt;$S$4,(I1143*(Utgifter!$E$4+Utgifter!$E$5)/12),IF(I1143&gt; 0,$S$4,0))</f>
        <v>1000</v>
      </c>
    </row>
    <row r="1144" spans="1:11" x14ac:dyDescent="0.35">
      <c r="A1144" s="47"/>
      <c r="D1144" s="28">
        <f t="shared" si="17"/>
        <v>1140</v>
      </c>
      <c r="E1144" s="27">
        <f>IF((E1143*(1+Utgifter!$E$5/12)-G1143)&gt;0,E1143*(1+Utgifter!$E$5/12)-G1143,0)</f>
        <v>144117.37265987275</v>
      </c>
      <c r="F1144" s="26"/>
      <c r="G1144" s="24">
        <f>IF((E1144*(Utgifter!$E$4+Utgifter!$E$5)/12)&gt;$S$4,(E1144*(Utgifter!$E$4+Utgifter!$E$5)/12),IF(E1144&gt; 0,$S$4,0))</f>
        <v>1000</v>
      </c>
      <c r="I1144" s="27">
        <f>IF((I1143*(1+Utgifter!$E$5/12)-K1143)&gt;0,I1143*(1+Utgifter!$E$5/12)-K1143,0)</f>
        <v>14.350903192640999</v>
      </c>
      <c r="J1144" s="26"/>
      <c r="K1144" s="24">
        <f>IF((I1144*(Utgifter!$E$4+Utgifter!$E$5)/12)&gt;$S$4,(I1144*(Utgifter!$E$4+Utgifter!$E$5)/12),IF(I1144&gt; 0,$S$4,0))</f>
        <v>1000</v>
      </c>
    </row>
    <row r="1145" spans="1:11" x14ac:dyDescent="0.35">
      <c r="A1145" s="47">
        <v>2113</v>
      </c>
      <c r="D1145" s="28">
        <f t="shared" si="17"/>
        <v>1141</v>
      </c>
      <c r="E1145" s="27">
        <f>IF((E1144*(1+Utgifter!$E$5/12)-G1144)&gt;0,E1144*(1+Utgifter!$E$5/12)-G1144,0)</f>
        <v>143357.56828097254</v>
      </c>
      <c r="F1145" s="26"/>
      <c r="G1145" s="24">
        <f>IF((E1145*(Utgifter!$E$4+Utgifter!$E$5)/12)&gt;$S$4,(E1145*(Utgifter!$E$4+Utgifter!$E$5)/12),IF(E1145&gt; 0,$S$4,0))</f>
        <v>1000</v>
      </c>
      <c r="I1145" s="27">
        <f>IF((I1144*(1+Utgifter!$E$5/12)-K1144)&gt;0,I1144*(1+Utgifter!$E$5/12)-K1144,0)</f>
        <v>0</v>
      </c>
      <c r="J1145" s="26"/>
      <c r="K1145" s="24">
        <f>IF((I1145*(Utgifter!$E$4+Utgifter!$E$5)/12)&gt;$S$4,(I1145*(Utgifter!$E$4+Utgifter!$E$5)/12),IF(I1145&gt; 0,$S$4,0))</f>
        <v>0</v>
      </c>
    </row>
    <row r="1146" spans="1:11" x14ac:dyDescent="0.35">
      <c r="A1146" s="47"/>
      <c r="D1146" s="28">
        <f t="shared" si="17"/>
        <v>1142</v>
      </c>
      <c r="E1146" s="27">
        <f>IF((E1145*(1+Utgifter!$E$5/12)-G1145)&gt;0,E1145*(1+Utgifter!$E$5/12)-G1145,0)</f>
        <v>142596.49756144083</v>
      </c>
      <c r="F1146" s="26"/>
      <c r="G1146" s="24">
        <f>IF((E1146*(Utgifter!$E$4+Utgifter!$E$5)/12)&gt;$S$4,(E1146*(Utgifter!$E$4+Utgifter!$E$5)/12),IF(E1146&gt; 0,$S$4,0))</f>
        <v>1000</v>
      </c>
      <c r="I1146" s="27">
        <f>IF((I1145*(1+Utgifter!$E$5/12)-K1145)&gt;0,I1145*(1+Utgifter!$E$5/12)-K1145,0)</f>
        <v>0</v>
      </c>
      <c r="J1146" s="26"/>
      <c r="K1146" s="24">
        <f>IF((I1146*(Utgifter!$E$4+Utgifter!$E$5)/12)&gt;$S$4,(I1146*(Utgifter!$E$4+Utgifter!$E$5)/12),IF(I1146&gt; 0,$S$4,0))</f>
        <v>0</v>
      </c>
    </row>
    <row r="1147" spans="1:11" x14ac:dyDescent="0.35">
      <c r="A1147" s="47"/>
      <c r="D1147" s="28">
        <f t="shared" si="17"/>
        <v>1143</v>
      </c>
      <c r="E1147" s="27">
        <f>IF((E1146*(1+Utgifter!$E$5/12)-G1146)&gt;0,E1146*(1+Utgifter!$E$5/12)-G1146,0)</f>
        <v>141834.1583907099</v>
      </c>
      <c r="F1147" s="26"/>
      <c r="G1147" s="24">
        <f>IF((E1147*(Utgifter!$E$4+Utgifter!$E$5)/12)&gt;$S$4,(E1147*(Utgifter!$E$4+Utgifter!$E$5)/12),IF(E1147&gt; 0,$S$4,0))</f>
        <v>1000</v>
      </c>
      <c r="I1147" s="27">
        <f>IF((I1146*(1+Utgifter!$E$5/12)-K1146)&gt;0,I1146*(1+Utgifter!$E$5/12)-K1146,0)</f>
        <v>0</v>
      </c>
      <c r="J1147" s="26"/>
      <c r="K1147" s="24">
        <f>IF((I1147*(Utgifter!$E$4+Utgifter!$E$5)/12)&gt;$S$4,(I1147*(Utgifter!$E$4+Utgifter!$E$5)/12),IF(I1147&gt; 0,$S$4,0))</f>
        <v>0</v>
      </c>
    </row>
    <row r="1148" spans="1:11" x14ac:dyDescent="0.35">
      <c r="A1148" s="47"/>
      <c r="D1148" s="28">
        <f t="shared" si="17"/>
        <v>1144</v>
      </c>
      <c r="E1148" s="27">
        <f>IF((E1147*(1+Utgifter!$E$5/12)-G1147)&gt;0,E1147*(1+Utgifter!$E$5/12)-G1147,0)</f>
        <v>141070.54865469443</v>
      </c>
      <c r="F1148" s="26"/>
      <c r="G1148" s="24">
        <f>IF((E1148*(Utgifter!$E$4+Utgifter!$E$5)/12)&gt;$S$4,(E1148*(Utgifter!$E$4+Utgifter!$E$5)/12),IF(E1148&gt; 0,$S$4,0))</f>
        <v>1000</v>
      </c>
      <c r="I1148" s="27">
        <f>IF((I1147*(1+Utgifter!$E$5/12)-K1147)&gt;0,I1147*(1+Utgifter!$E$5/12)-K1147,0)</f>
        <v>0</v>
      </c>
      <c r="J1148" s="26"/>
      <c r="K1148" s="24">
        <f>IF((I1148*(Utgifter!$E$4+Utgifter!$E$5)/12)&gt;$S$4,(I1148*(Utgifter!$E$4+Utgifter!$E$5)/12),IF(I1148&gt; 0,$S$4,0))</f>
        <v>0</v>
      </c>
    </row>
    <row r="1149" spans="1:11" x14ac:dyDescent="0.35">
      <c r="A1149" s="47"/>
      <c r="D1149" s="28">
        <f t="shared" si="17"/>
        <v>1145</v>
      </c>
      <c r="E1149" s="27">
        <f>IF((E1148*(1+Utgifter!$E$5/12)-G1148)&gt;0,E1148*(1+Utgifter!$E$5/12)-G1148,0)</f>
        <v>140305.66623578558</v>
      </c>
      <c r="F1149" s="26"/>
      <c r="G1149" s="24">
        <f>IF((E1149*(Utgifter!$E$4+Utgifter!$E$5)/12)&gt;$S$4,(E1149*(Utgifter!$E$4+Utgifter!$E$5)/12),IF(E1149&gt; 0,$S$4,0))</f>
        <v>1000</v>
      </c>
      <c r="I1149" s="27">
        <f>IF((I1148*(1+Utgifter!$E$5/12)-K1148)&gt;0,I1148*(1+Utgifter!$E$5/12)-K1148,0)</f>
        <v>0</v>
      </c>
      <c r="J1149" s="26"/>
      <c r="K1149" s="24">
        <f>IF((I1149*(Utgifter!$E$4+Utgifter!$E$5)/12)&gt;$S$4,(I1149*(Utgifter!$E$4+Utgifter!$E$5)/12),IF(I1149&gt; 0,$S$4,0))</f>
        <v>0</v>
      </c>
    </row>
    <row r="1150" spans="1:11" x14ac:dyDescent="0.35">
      <c r="A1150" s="47"/>
      <c r="D1150" s="28">
        <f t="shared" si="17"/>
        <v>1146</v>
      </c>
      <c r="E1150" s="27">
        <f>IF((E1149*(1+Utgifter!$E$5/12)-G1149)&gt;0,E1149*(1+Utgifter!$E$5/12)-G1149,0)</f>
        <v>139539.50901284523</v>
      </c>
      <c r="F1150" s="26"/>
      <c r="G1150" s="24">
        <f>IF((E1150*(Utgifter!$E$4+Utgifter!$E$5)/12)&gt;$S$4,(E1150*(Utgifter!$E$4+Utgifter!$E$5)/12),IF(E1150&gt; 0,$S$4,0))</f>
        <v>1000</v>
      </c>
      <c r="I1150" s="27">
        <f>IF((I1149*(1+Utgifter!$E$5/12)-K1149)&gt;0,I1149*(1+Utgifter!$E$5/12)-K1149,0)</f>
        <v>0</v>
      </c>
      <c r="J1150" s="26"/>
      <c r="K1150" s="24">
        <f>IF((I1150*(Utgifter!$E$4+Utgifter!$E$5)/12)&gt;$S$4,(I1150*(Utgifter!$E$4+Utgifter!$E$5)/12),IF(I1150&gt; 0,$S$4,0))</f>
        <v>0</v>
      </c>
    </row>
    <row r="1151" spans="1:11" x14ac:dyDescent="0.35">
      <c r="A1151" s="47"/>
      <c r="D1151" s="28">
        <f t="shared" si="17"/>
        <v>1147</v>
      </c>
      <c r="E1151" s="27">
        <f>IF((E1150*(1+Utgifter!$E$5/12)-G1150)&gt;0,E1150*(1+Utgifter!$E$5/12)-G1150,0)</f>
        <v>138772.07486119997</v>
      </c>
      <c r="F1151" s="26"/>
      <c r="G1151" s="24">
        <f>IF((E1151*(Utgifter!$E$4+Utgifter!$E$5)/12)&gt;$S$4,(E1151*(Utgifter!$E$4+Utgifter!$E$5)/12),IF(E1151&gt; 0,$S$4,0))</f>
        <v>1000</v>
      </c>
      <c r="I1151" s="27">
        <f>IF((I1150*(1+Utgifter!$E$5/12)-K1150)&gt;0,I1150*(1+Utgifter!$E$5/12)-K1150,0)</f>
        <v>0</v>
      </c>
      <c r="J1151" s="26"/>
      <c r="K1151" s="24">
        <f>IF((I1151*(Utgifter!$E$4+Utgifter!$E$5)/12)&gt;$S$4,(I1151*(Utgifter!$E$4+Utgifter!$E$5)/12),IF(I1151&gt; 0,$S$4,0))</f>
        <v>0</v>
      </c>
    </row>
    <row r="1152" spans="1:11" x14ac:dyDescent="0.35">
      <c r="A1152" s="47"/>
      <c r="D1152" s="28">
        <f t="shared" si="17"/>
        <v>1148</v>
      </c>
      <c r="E1152" s="27">
        <f>IF((E1151*(1+Utgifter!$E$5/12)-G1151)&gt;0,E1151*(1+Utgifter!$E$5/12)-G1151,0)</f>
        <v>138003.3616526353</v>
      </c>
      <c r="F1152" s="26"/>
      <c r="G1152" s="24">
        <f>IF((E1152*(Utgifter!$E$4+Utgifter!$E$5)/12)&gt;$S$4,(E1152*(Utgifter!$E$4+Utgifter!$E$5)/12),IF(E1152&gt; 0,$S$4,0))</f>
        <v>1000</v>
      </c>
      <c r="I1152" s="27">
        <f>IF((I1151*(1+Utgifter!$E$5/12)-K1151)&gt;0,I1151*(1+Utgifter!$E$5/12)-K1151,0)</f>
        <v>0</v>
      </c>
      <c r="J1152" s="26"/>
      <c r="K1152" s="24">
        <f>IF((I1152*(Utgifter!$E$4+Utgifter!$E$5)/12)&gt;$S$4,(I1152*(Utgifter!$E$4+Utgifter!$E$5)/12),IF(I1152&gt; 0,$S$4,0))</f>
        <v>0</v>
      </c>
    </row>
    <row r="1153" spans="1:11" x14ac:dyDescent="0.35">
      <c r="A1153" s="47"/>
      <c r="D1153" s="28">
        <f t="shared" si="17"/>
        <v>1149</v>
      </c>
      <c r="E1153" s="27">
        <f>IF((E1152*(1+Utgifter!$E$5/12)-G1152)&gt;0,E1152*(1+Utgifter!$E$5/12)-G1152,0)</f>
        <v>137233.36725538969</v>
      </c>
      <c r="F1153" s="26"/>
      <c r="G1153" s="24">
        <f>IF((E1153*(Utgifter!$E$4+Utgifter!$E$5)/12)&gt;$S$4,(E1153*(Utgifter!$E$4+Utgifter!$E$5)/12),IF(E1153&gt; 0,$S$4,0))</f>
        <v>1000</v>
      </c>
      <c r="I1153" s="27">
        <f>IF((I1152*(1+Utgifter!$E$5/12)-K1152)&gt;0,I1152*(1+Utgifter!$E$5/12)-K1152,0)</f>
        <v>0</v>
      </c>
      <c r="J1153" s="26"/>
      <c r="K1153" s="24">
        <f>IF((I1153*(Utgifter!$E$4+Utgifter!$E$5)/12)&gt;$S$4,(I1153*(Utgifter!$E$4+Utgifter!$E$5)/12),IF(I1153&gt; 0,$S$4,0))</f>
        <v>0</v>
      </c>
    </row>
    <row r="1154" spans="1:11" x14ac:dyDescent="0.35">
      <c r="A1154" s="47"/>
      <c r="D1154" s="28">
        <f t="shared" si="17"/>
        <v>1150</v>
      </c>
      <c r="E1154" s="27">
        <f>IF((E1153*(1+Utgifter!$E$5/12)-G1153)&gt;0,E1153*(1+Utgifter!$E$5/12)-G1153,0)</f>
        <v>136462.08953414869</v>
      </c>
      <c r="F1154" s="26"/>
      <c r="G1154" s="24">
        <f>IF((E1154*(Utgifter!$E$4+Utgifter!$E$5)/12)&gt;$S$4,(E1154*(Utgifter!$E$4+Utgifter!$E$5)/12),IF(E1154&gt; 0,$S$4,0))</f>
        <v>1000</v>
      </c>
      <c r="I1154" s="27">
        <f>IF((I1153*(1+Utgifter!$E$5/12)-K1153)&gt;0,I1153*(1+Utgifter!$E$5/12)-K1153,0)</f>
        <v>0</v>
      </c>
      <c r="J1154" s="26"/>
      <c r="K1154" s="24">
        <f>IF((I1154*(Utgifter!$E$4+Utgifter!$E$5)/12)&gt;$S$4,(I1154*(Utgifter!$E$4+Utgifter!$E$5)/12),IF(I1154&gt; 0,$S$4,0))</f>
        <v>0</v>
      </c>
    </row>
    <row r="1155" spans="1:11" x14ac:dyDescent="0.35">
      <c r="A1155" s="47"/>
      <c r="D1155" s="28">
        <f t="shared" si="17"/>
        <v>1151</v>
      </c>
      <c r="E1155" s="27">
        <f>IF((E1154*(1+Utgifter!$E$5/12)-G1154)&gt;0,E1154*(1+Utgifter!$E$5/12)-G1154,0)</f>
        <v>135689.52635003894</v>
      </c>
      <c r="F1155" s="26"/>
      <c r="G1155" s="24">
        <f>IF((E1155*(Utgifter!$E$4+Utgifter!$E$5)/12)&gt;$S$4,(E1155*(Utgifter!$E$4+Utgifter!$E$5)/12),IF(E1155&gt; 0,$S$4,0))</f>
        <v>1000</v>
      </c>
      <c r="I1155" s="27">
        <f>IF((I1154*(1+Utgifter!$E$5/12)-K1154)&gt;0,I1154*(1+Utgifter!$E$5/12)-K1154,0)</f>
        <v>0</v>
      </c>
      <c r="J1155" s="26"/>
      <c r="K1155" s="24">
        <f>IF((I1155*(Utgifter!$E$4+Utgifter!$E$5)/12)&gt;$S$4,(I1155*(Utgifter!$E$4+Utgifter!$E$5)/12),IF(I1155&gt; 0,$S$4,0))</f>
        <v>0</v>
      </c>
    </row>
    <row r="1156" spans="1:11" x14ac:dyDescent="0.35">
      <c r="A1156" s="47"/>
      <c r="D1156" s="28">
        <f t="shared" si="17"/>
        <v>1152</v>
      </c>
      <c r="E1156" s="27">
        <f>IF((E1155*(1+Utgifter!$E$5/12)-G1155)&gt;0,E1155*(1+Utgifter!$E$5/12)-G1155,0)</f>
        <v>134915.67556062233</v>
      </c>
      <c r="F1156" s="26"/>
      <c r="G1156" s="24">
        <f>IF((E1156*(Utgifter!$E$4+Utgifter!$E$5)/12)&gt;$S$4,(E1156*(Utgifter!$E$4+Utgifter!$E$5)/12),IF(E1156&gt; 0,$S$4,0))</f>
        <v>1000</v>
      </c>
      <c r="I1156" s="27">
        <f>IF((I1155*(1+Utgifter!$E$5/12)-K1155)&gt;0,I1155*(1+Utgifter!$E$5/12)-K1155,0)</f>
        <v>0</v>
      </c>
      <c r="J1156" s="26"/>
      <c r="K1156" s="24">
        <f>IF((I1156*(Utgifter!$E$4+Utgifter!$E$5)/12)&gt;$S$4,(I1156*(Utgifter!$E$4+Utgifter!$E$5)/12),IF(I1156&gt; 0,$S$4,0))</f>
        <v>0</v>
      </c>
    </row>
    <row r="1157" spans="1:11" x14ac:dyDescent="0.35">
      <c r="A1157" s="47">
        <v>2114</v>
      </c>
      <c r="D1157" s="28">
        <f t="shared" si="17"/>
        <v>1153</v>
      </c>
      <c r="E1157" s="27">
        <f>IF((E1156*(1+Utgifter!$E$5/12)-G1156)&gt;0,E1156*(1+Utgifter!$E$5/12)-G1156,0)</f>
        <v>134140.53501989003</v>
      </c>
      <c r="F1157" s="26"/>
      <c r="G1157" s="24">
        <f>IF((E1157*(Utgifter!$E$4+Utgifter!$E$5)/12)&gt;$S$4,(E1157*(Utgifter!$E$4+Utgifter!$E$5)/12),IF(E1157&gt; 0,$S$4,0))</f>
        <v>1000</v>
      </c>
      <c r="I1157" s="27">
        <f>IF((I1156*(1+Utgifter!$E$5/12)-K1156)&gt;0,I1156*(1+Utgifter!$E$5/12)-K1156,0)</f>
        <v>0</v>
      </c>
      <c r="J1157" s="26"/>
      <c r="K1157" s="24">
        <f>IF((I1157*(Utgifter!$E$4+Utgifter!$E$5)/12)&gt;$S$4,(I1157*(Utgifter!$E$4+Utgifter!$E$5)/12),IF(I1157&gt; 0,$S$4,0))</f>
        <v>0</v>
      </c>
    </row>
    <row r="1158" spans="1:11" x14ac:dyDescent="0.35">
      <c r="A1158" s="47"/>
      <c r="D1158" s="28">
        <f t="shared" si="17"/>
        <v>1154</v>
      </c>
      <c r="E1158" s="27">
        <f>IF((E1157*(1+Utgifter!$E$5/12)-G1157)&gt;0,E1157*(1+Utgifter!$E$5/12)-G1157,0)</f>
        <v>133364.10257825651</v>
      </c>
      <c r="F1158" s="26"/>
      <c r="G1158" s="24">
        <f>IF((E1158*(Utgifter!$E$4+Utgifter!$E$5)/12)&gt;$S$4,(E1158*(Utgifter!$E$4+Utgifter!$E$5)/12),IF(E1158&gt; 0,$S$4,0))</f>
        <v>1000</v>
      </c>
      <c r="I1158" s="27">
        <f>IF((I1157*(1+Utgifter!$E$5/12)-K1157)&gt;0,I1157*(1+Utgifter!$E$5/12)-K1157,0)</f>
        <v>0</v>
      </c>
      <c r="J1158" s="26"/>
      <c r="K1158" s="24">
        <f>IF((I1158*(Utgifter!$E$4+Utgifter!$E$5)/12)&gt;$S$4,(I1158*(Utgifter!$E$4+Utgifter!$E$5)/12),IF(I1158&gt; 0,$S$4,0))</f>
        <v>0</v>
      </c>
    </row>
    <row r="1159" spans="1:11" x14ac:dyDescent="0.35">
      <c r="A1159" s="47"/>
      <c r="D1159" s="28">
        <f t="shared" ref="D1159:D1222" si="18">IF(OR(E1159&gt;0, I1159&gt;0),D1158+1,"")</f>
        <v>1155</v>
      </c>
      <c r="E1159" s="27">
        <f>IF((E1158*(1+Utgifter!$E$5/12)-G1158)&gt;0,E1158*(1+Utgifter!$E$5/12)-G1158,0)</f>
        <v>132586.37608255362</v>
      </c>
      <c r="F1159" s="26"/>
      <c r="G1159" s="24">
        <f>IF((E1159*(Utgifter!$E$4+Utgifter!$E$5)/12)&gt;$S$4,(E1159*(Utgifter!$E$4+Utgifter!$E$5)/12),IF(E1159&gt; 0,$S$4,0))</f>
        <v>1000</v>
      </c>
      <c r="I1159" s="27">
        <f>IF((I1158*(1+Utgifter!$E$5/12)-K1158)&gt;0,I1158*(1+Utgifter!$E$5/12)-K1158,0)</f>
        <v>0</v>
      </c>
      <c r="J1159" s="26"/>
      <c r="K1159" s="24">
        <f>IF((I1159*(Utgifter!$E$4+Utgifter!$E$5)/12)&gt;$S$4,(I1159*(Utgifter!$E$4+Utgifter!$E$5)/12),IF(I1159&gt; 0,$S$4,0))</f>
        <v>0</v>
      </c>
    </row>
    <row r="1160" spans="1:11" x14ac:dyDescent="0.35">
      <c r="A1160" s="47"/>
      <c r="D1160" s="28">
        <f t="shared" si="18"/>
        <v>1156</v>
      </c>
      <c r="E1160" s="27">
        <f>IF((E1159*(1+Utgifter!$E$5/12)-G1159)&gt;0,E1159*(1+Utgifter!$E$5/12)-G1159,0)</f>
        <v>131807.35337602455</v>
      </c>
      <c r="F1160" s="26"/>
      <c r="G1160" s="24">
        <f>IF((E1160*(Utgifter!$E$4+Utgifter!$E$5)/12)&gt;$S$4,(E1160*(Utgifter!$E$4+Utgifter!$E$5)/12),IF(E1160&gt; 0,$S$4,0))</f>
        <v>1000</v>
      </c>
      <c r="I1160" s="27">
        <f>IF((I1159*(1+Utgifter!$E$5/12)-K1159)&gt;0,I1159*(1+Utgifter!$E$5/12)-K1159,0)</f>
        <v>0</v>
      </c>
      <c r="J1160" s="26"/>
      <c r="K1160" s="24">
        <f>IF((I1160*(Utgifter!$E$4+Utgifter!$E$5)/12)&gt;$S$4,(I1160*(Utgifter!$E$4+Utgifter!$E$5)/12),IF(I1160&gt; 0,$S$4,0))</f>
        <v>0</v>
      </c>
    </row>
    <row r="1161" spans="1:11" x14ac:dyDescent="0.35">
      <c r="A1161" s="47"/>
      <c r="D1161" s="28">
        <f t="shared" si="18"/>
        <v>1157</v>
      </c>
      <c r="E1161" s="27">
        <f>IF((E1160*(1+Utgifter!$E$5/12)-G1160)&gt;0,E1160*(1+Utgifter!$E$5/12)-G1160,0)</f>
        <v>131027.03229831794</v>
      </c>
      <c r="F1161" s="26"/>
      <c r="G1161" s="24">
        <f>IF((E1161*(Utgifter!$E$4+Utgifter!$E$5)/12)&gt;$S$4,(E1161*(Utgifter!$E$4+Utgifter!$E$5)/12),IF(E1161&gt; 0,$S$4,0))</f>
        <v>1000</v>
      </c>
      <c r="I1161" s="27">
        <f>IF((I1160*(1+Utgifter!$E$5/12)-K1160)&gt;0,I1160*(1+Utgifter!$E$5/12)-K1160,0)</f>
        <v>0</v>
      </c>
      <c r="J1161" s="26"/>
      <c r="K1161" s="24">
        <f>IF((I1161*(Utgifter!$E$4+Utgifter!$E$5)/12)&gt;$S$4,(I1161*(Utgifter!$E$4+Utgifter!$E$5)/12),IF(I1161&gt; 0,$S$4,0))</f>
        <v>0</v>
      </c>
    </row>
    <row r="1162" spans="1:11" x14ac:dyDescent="0.35">
      <c r="A1162" s="47"/>
      <c r="D1162" s="28">
        <f t="shared" si="18"/>
        <v>1158</v>
      </c>
      <c r="E1162" s="27">
        <f>IF((E1161*(1+Utgifter!$E$5/12)-G1161)&gt;0,E1161*(1+Utgifter!$E$5/12)-G1161,0)</f>
        <v>130245.41068548179</v>
      </c>
      <c r="F1162" s="26"/>
      <c r="G1162" s="24">
        <f>IF((E1162*(Utgifter!$E$4+Utgifter!$E$5)/12)&gt;$S$4,(E1162*(Utgifter!$E$4+Utgifter!$E$5)/12),IF(E1162&gt; 0,$S$4,0))</f>
        <v>1000</v>
      </c>
      <c r="I1162" s="27">
        <f>IF((I1161*(1+Utgifter!$E$5/12)-K1161)&gt;0,I1161*(1+Utgifter!$E$5/12)-K1161,0)</f>
        <v>0</v>
      </c>
      <c r="J1162" s="26"/>
      <c r="K1162" s="24">
        <f>IF((I1162*(Utgifter!$E$4+Utgifter!$E$5)/12)&gt;$S$4,(I1162*(Utgifter!$E$4+Utgifter!$E$5)/12),IF(I1162&gt; 0,$S$4,0))</f>
        <v>0</v>
      </c>
    </row>
    <row r="1163" spans="1:11" x14ac:dyDescent="0.35">
      <c r="A1163" s="47"/>
      <c r="D1163" s="28">
        <f t="shared" si="18"/>
        <v>1159</v>
      </c>
      <c r="E1163" s="27">
        <f>IF((E1162*(1+Utgifter!$E$5/12)-G1162)&gt;0,E1162*(1+Utgifter!$E$5/12)-G1162,0)</f>
        <v>129462.48636995761</v>
      </c>
      <c r="F1163" s="26"/>
      <c r="G1163" s="24">
        <f>IF((E1163*(Utgifter!$E$4+Utgifter!$E$5)/12)&gt;$S$4,(E1163*(Utgifter!$E$4+Utgifter!$E$5)/12),IF(E1163&gt; 0,$S$4,0))</f>
        <v>1000</v>
      </c>
      <c r="I1163" s="27">
        <f>IF((I1162*(1+Utgifter!$E$5/12)-K1162)&gt;0,I1162*(1+Utgifter!$E$5/12)-K1162,0)</f>
        <v>0</v>
      </c>
      <c r="J1163" s="26"/>
      <c r="K1163" s="24">
        <f>IF((I1163*(Utgifter!$E$4+Utgifter!$E$5)/12)&gt;$S$4,(I1163*(Utgifter!$E$4+Utgifter!$E$5)/12),IF(I1163&gt; 0,$S$4,0))</f>
        <v>0</v>
      </c>
    </row>
    <row r="1164" spans="1:11" x14ac:dyDescent="0.35">
      <c r="A1164" s="47"/>
      <c r="D1164" s="28">
        <f t="shared" si="18"/>
        <v>1160</v>
      </c>
      <c r="E1164" s="27">
        <f>IF((E1163*(1+Utgifter!$E$5/12)-G1163)&gt;0,E1163*(1+Utgifter!$E$5/12)-G1163,0)</f>
        <v>128678.2571805742</v>
      </c>
      <c r="F1164" s="26"/>
      <c r="G1164" s="24">
        <f>IF((E1164*(Utgifter!$E$4+Utgifter!$E$5)/12)&gt;$S$4,(E1164*(Utgifter!$E$4+Utgifter!$E$5)/12),IF(E1164&gt; 0,$S$4,0))</f>
        <v>1000</v>
      </c>
      <c r="I1164" s="27">
        <f>IF((I1163*(1+Utgifter!$E$5/12)-K1163)&gt;0,I1163*(1+Utgifter!$E$5/12)-K1163,0)</f>
        <v>0</v>
      </c>
      <c r="J1164" s="26"/>
      <c r="K1164" s="24">
        <f>IF((I1164*(Utgifter!$E$4+Utgifter!$E$5)/12)&gt;$S$4,(I1164*(Utgifter!$E$4+Utgifter!$E$5)/12),IF(I1164&gt; 0,$S$4,0))</f>
        <v>0</v>
      </c>
    </row>
    <row r="1165" spans="1:11" x14ac:dyDescent="0.35">
      <c r="A1165" s="47"/>
      <c r="D1165" s="28">
        <f t="shared" si="18"/>
        <v>1161</v>
      </c>
      <c r="E1165" s="27">
        <f>IF((E1164*(1+Utgifter!$E$5/12)-G1164)&gt;0,E1164*(1+Utgifter!$E$5/12)-G1164,0)</f>
        <v>127892.72094254183</v>
      </c>
      <c r="F1165" s="26"/>
      <c r="G1165" s="24">
        <f>IF((E1165*(Utgifter!$E$4+Utgifter!$E$5)/12)&gt;$S$4,(E1165*(Utgifter!$E$4+Utgifter!$E$5)/12),IF(E1165&gt; 0,$S$4,0))</f>
        <v>1000</v>
      </c>
      <c r="I1165" s="27">
        <f>IF((I1164*(1+Utgifter!$E$5/12)-K1164)&gt;0,I1164*(1+Utgifter!$E$5/12)-K1164,0)</f>
        <v>0</v>
      </c>
      <c r="J1165" s="26"/>
      <c r="K1165" s="24">
        <f>IF((I1165*(Utgifter!$E$4+Utgifter!$E$5)/12)&gt;$S$4,(I1165*(Utgifter!$E$4+Utgifter!$E$5)/12),IF(I1165&gt; 0,$S$4,0))</f>
        <v>0</v>
      </c>
    </row>
    <row r="1166" spans="1:11" x14ac:dyDescent="0.35">
      <c r="A1166" s="47"/>
      <c r="D1166" s="28">
        <f t="shared" si="18"/>
        <v>1162</v>
      </c>
      <c r="E1166" s="27">
        <f>IF((E1165*(1+Utgifter!$E$5/12)-G1165)&gt;0,E1165*(1+Utgifter!$E$5/12)-G1165,0)</f>
        <v>127105.87547744607</v>
      </c>
      <c r="F1166" s="26"/>
      <c r="G1166" s="24">
        <f>IF((E1166*(Utgifter!$E$4+Utgifter!$E$5)/12)&gt;$S$4,(E1166*(Utgifter!$E$4+Utgifter!$E$5)/12),IF(E1166&gt; 0,$S$4,0))</f>
        <v>1000</v>
      </c>
      <c r="I1166" s="27">
        <f>IF((I1165*(1+Utgifter!$E$5/12)-K1165)&gt;0,I1165*(1+Utgifter!$E$5/12)-K1165,0)</f>
        <v>0</v>
      </c>
      <c r="J1166" s="26"/>
      <c r="K1166" s="24">
        <f>IF((I1166*(Utgifter!$E$4+Utgifter!$E$5)/12)&gt;$S$4,(I1166*(Utgifter!$E$4+Utgifter!$E$5)/12),IF(I1166&gt; 0,$S$4,0))</f>
        <v>0</v>
      </c>
    </row>
    <row r="1167" spans="1:11" x14ac:dyDescent="0.35">
      <c r="A1167" s="47"/>
      <c r="D1167" s="28">
        <f t="shared" si="18"/>
        <v>1163</v>
      </c>
      <c r="E1167" s="27">
        <f>IF((E1166*(1+Utgifter!$E$5/12)-G1166)&gt;0,E1166*(1+Utgifter!$E$5/12)-G1166,0)</f>
        <v>126317.71860324181</v>
      </c>
      <c r="F1167" s="26"/>
      <c r="G1167" s="24">
        <f>IF((E1167*(Utgifter!$E$4+Utgifter!$E$5)/12)&gt;$S$4,(E1167*(Utgifter!$E$4+Utgifter!$E$5)/12),IF(E1167&gt; 0,$S$4,0))</f>
        <v>1000</v>
      </c>
      <c r="I1167" s="27">
        <f>IF((I1166*(1+Utgifter!$E$5/12)-K1166)&gt;0,I1166*(1+Utgifter!$E$5/12)-K1166,0)</f>
        <v>0</v>
      </c>
      <c r="J1167" s="26"/>
      <c r="K1167" s="24">
        <f>IF((I1167*(Utgifter!$E$4+Utgifter!$E$5)/12)&gt;$S$4,(I1167*(Utgifter!$E$4+Utgifter!$E$5)/12),IF(I1167&gt; 0,$S$4,0))</f>
        <v>0</v>
      </c>
    </row>
    <row r="1168" spans="1:11" x14ac:dyDescent="0.35">
      <c r="A1168" s="47"/>
      <c r="D1168" s="28">
        <f t="shared" si="18"/>
        <v>1164</v>
      </c>
      <c r="E1168" s="27">
        <f>IF((E1167*(1+Utgifter!$E$5/12)-G1167)&gt;0,E1167*(1+Utgifter!$E$5/12)-G1167,0)</f>
        <v>125528.24813424722</v>
      </c>
      <c r="F1168" s="26"/>
      <c r="G1168" s="24">
        <f>IF((E1168*(Utgifter!$E$4+Utgifter!$E$5)/12)&gt;$S$4,(E1168*(Utgifter!$E$4+Utgifter!$E$5)/12),IF(E1168&gt; 0,$S$4,0))</f>
        <v>1000</v>
      </c>
      <c r="I1168" s="27">
        <f>IF((I1167*(1+Utgifter!$E$5/12)-K1167)&gt;0,I1167*(1+Utgifter!$E$5/12)-K1167,0)</f>
        <v>0</v>
      </c>
      <c r="J1168" s="26"/>
      <c r="K1168" s="24">
        <f>IF((I1168*(Utgifter!$E$4+Utgifter!$E$5)/12)&gt;$S$4,(I1168*(Utgifter!$E$4+Utgifter!$E$5)/12),IF(I1168&gt; 0,$S$4,0))</f>
        <v>0</v>
      </c>
    </row>
    <row r="1169" spans="1:11" x14ac:dyDescent="0.35">
      <c r="A1169" s="47">
        <v>2115</v>
      </c>
      <c r="D1169" s="28">
        <f t="shared" si="18"/>
        <v>1165</v>
      </c>
      <c r="E1169" s="27">
        <f>IF((E1168*(1+Utgifter!$E$5/12)-G1168)&gt;0,E1168*(1+Utgifter!$E$5/12)-G1168,0)</f>
        <v>124737.46188113763</v>
      </c>
      <c r="F1169" s="26"/>
      <c r="G1169" s="24">
        <f>IF((E1169*(Utgifter!$E$4+Utgifter!$E$5)/12)&gt;$S$4,(E1169*(Utgifter!$E$4+Utgifter!$E$5)/12),IF(E1169&gt; 0,$S$4,0))</f>
        <v>1000</v>
      </c>
      <c r="I1169" s="27">
        <f>IF((I1168*(1+Utgifter!$E$5/12)-K1168)&gt;0,I1168*(1+Utgifter!$E$5/12)-K1168,0)</f>
        <v>0</v>
      </c>
      <c r="J1169" s="26"/>
      <c r="K1169" s="24">
        <f>IF((I1169*(Utgifter!$E$4+Utgifter!$E$5)/12)&gt;$S$4,(I1169*(Utgifter!$E$4+Utgifter!$E$5)/12),IF(I1169&gt; 0,$S$4,0))</f>
        <v>0</v>
      </c>
    </row>
    <row r="1170" spans="1:11" x14ac:dyDescent="0.35">
      <c r="A1170" s="47"/>
      <c r="D1170" s="28">
        <f t="shared" si="18"/>
        <v>1166</v>
      </c>
      <c r="E1170" s="27">
        <f>IF((E1169*(1+Utgifter!$E$5/12)-G1169)&gt;0,E1169*(1+Utgifter!$E$5/12)-G1169,0)</f>
        <v>123945.35765093954</v>
      </c>
      <c r="F1170" s="26"/>
      <c r="G1170" s="24">
        <f>IF((E1170*(Utgifter!$E$4+Utgifter!$E$5)/12)&gt;$S$4,(E1170*(Utgifter!$E$4+Utgifter!$E$5)/12),IF(E1170&gt; 0,$S$4,0))</f>
        <v>1000</v>
      </c>
      <c r="I1170" s="27">
        <f>IF((I1169*(1+Utgifter!$E$5/12)-K1169)&gt;0,I1169*(1+Utgifter!$E$5/12)-K1169,0)</f>
        <v>0</v>
      </c>
      <c r="J1170" s="26"/>
      <c r="K1170" s="24">
        <f>IF((I1170*(Utgifter!$E$4+Utgifter!$E$5)/12)&gt;$S$4,(I1170*(Utgifter!$E$4+Utgifter!$E$5)/12),IF(I1170&gt; 0,$S$4,0))</f>
        <v>0</v>
      </c>
    </row>
    <row r="1171" spans="1:11" x14ac:dyDescent="0.35">
      <c r="A1171" s="47"/>
      <c r="D1171" s="28">
        <f t="shared" si="18"/>
        <v>1167</v>
      </c>
      <c r="E1171" s="27">
        <f>IF((E1170*(1+Utgifter!$E$5/12)-G1170)&gt;0,E1170*(1+Utgifter!$E$5/12)-G1170,0)</f>
        <v>123151.93324702444</v>
      </c>
      <c r="F1171" s="26"/>
      <c r="G1171" s="24">
        <f>IF((E1171*(Utgifter!$E$4+Utgifter!$E$5)/12)&gt;$S$4,(E1171*(Utgifter!$E$4+Utgifter!$E$5)/12),IF(E1171&gt; 0,$S$4,0))</f>
        <v>1000</v>
      </c>
      <c r="I1171" s="27">
        <f>IF((I1170*(1+Utgifter!$E$5/12)-K1170)&gt;0,I1170*(1+Utgifter!$E$5/12)-K1170,0)</f>
        <v>0</v>
      </c>
      <c r="J1171" s="26"/>
      <c r="K1171" s="24">
        <f>IF((I1171*(Utgifter!$E$4+Utgifter!$E$5)/12)&gt;$S$4,(I1171*(Utgifter!$E$4+Utgifter!$E$5)/12),IF(I1171&gt; 0,$S$4,0))</f>
        <v>0</v>
      </c>
    </row>
    <row r="1172" spans="1:11" x14ac:dyDescent="0.35">
      <c r="A1172" s="47"/>
      <c r="D1172" s="28">
        <f t="shared" si="18"/>
        <v>1168</v>
      </c>
      <c r="E1172" s="27">
        <f>IF((E1171*(1+Utgifter!$E$5/12)-G1171)&gt;0,E1171*(1+Utgifter!$E$5/12)-G1171,0)</f>
        <v>122357.18646910282</v>
      </c>
      <c r="F1172" s="26"/>
      <c r="G1172" s="24">
        <f>IF((E1172*(Utgifter!$E$4+Utgifter!$E$5)/12)&gt;$S$4,(E1172*(Utgifter!$E$4+Utgifter!$E$5)/12),IF(E1172&gt; 0,$S$4,0))</f>
        <v>1000</v>
      </c>
      <c r="I1172" s="27">
        <f>IF((I1171*(1+Utgifter!$E$5/12)-K1171)&gt;0,I1171*(1+Utgifter!$E$5/12)-K1171,0)</f>
        <v>0</v>
      </c>
      <c r="J1172" s="26"/>
      <c r="K1172" s="24">
        <f>IF((I1172*(Utgifter!$E$4+Utgifter!$E$5)/12)&gt;$S$4,(I1172*(Utgifter!$E$4+Utgifter!$E$5)/12),IF(I1172&gt; 0,$S$4,0))</f>
        <v>0</v>
      </c>
    </row>
    <row r="1173" spans="1:11" x14ac:dyDescent="0.35">
      <c r="A1173" s="47"/>
      <c r="D1173" s="28">
        <f t="shared" si="18"/>
        <v>1169</v>
      </c>
      <c r="E1173" s="27">
        <f>IF((E1172*(1+Utgifter!$E$5/12)-G1172)&gt;0,E1172*(1+Utgifter!$E$5/12)-G1172,0)</f>
        <v>121561.11511321799</v>
      </c>
      <c r="F1173" s="26"/>
      <c r="G1173" s="24">
        <f>IF((E1173*(Utgifter!$E$4+Utgifter!$E$5)/12)&gt;$S$4,(E1173*(Utgifter!$E$4+Utgifter!$E$5)/12),IF(E1173&gt; 0,$S$4,0))</f>
        <v>1000</v>
      </c>
      <c r="I1173" s="27">
        <f>IF((I1172*(1+Utgifter!$E$5/12)-K1172)&gt;0,I1172*(1+Utgifter!$E$5/12)-K1172,0)</f>
        <v>0</v>
      </c>
      <c r="J1173" s="26"/>
      <c r="K1173" s="24">
        <f>IF((I1173*(Utgifter!$E$4+Utgifter!$E$5)/12)&gt;$S$4,(I1173*(Utgifter!$E$4+Utgifter!$E$5)/12),IF(I1173&gt; 0,$S$4,0))</f>
        <v>0</v>
      </c>
    </row>
    <row r="1174" spans="1:11" x14ac:dyDescent="0.35">
      <c r="A1174" s="47"/>
      <c r="D1174" s="28">
        <f t="shared" si="18"/>
        <v>1170</v>
      </c>
      <c r="E1174" s="27">
        <f>IF((E1173*(1+Utgifter!$E$5/12)-G1173)&gt;0,E1173*(1+Utgifter!$E$5/12)-G1173,0)</f>
        <v>120763.71697174002</v>
      </c>
      <c r="F1174" s="26"/>
      <c r="G1174" s="24">
        <f>IF((E1174*(Utgifter!$E$4+Utgifter!$E$5)/12)&gt;$S$4,(E1174*(Utgifter!$E$4+Utgifter!$E$5)/12),IF(E1174&gt; 0,$S$4,0))</f>
        <v>1000</v>
      </c>
      <c r="I1174" s="27">
        <f>IF((I1173*(1+Utgifter!$E$5/12)-K1173)&gt;0,I1173*(1+Utgifter!$E$5/12)-K1173,0)</f>
        <v>0</v>
      </c>
      <c r="J1174" s="26"/>
      <c r="K1174" s="24">
        <f>IF((I1174*(Utgifter!$E$4+Utgifter!$E$5)/12)&gt;$S$4,(I1174*(Utgifter!$E$4+Utgifter!$E$5)/12),IF(I1174&gt; 0,$S$4,0))</f>
        <v>0</v>
      </c>
    </row>
    <row r="1175" spans="1:11" x14ac:dyDescent="0.35">
      <c r="A1175" s="47"/>
      <c r="D1175" s="28">
        <f t="shared" si="18"/>
        <v>1171</v>
      </c>
      <c r="E1175" s="27">
        <f>IF((E1174*(1+Utgifter!$E$5/12)-G1174)&gt;0,E1174*(1+Utgifter!$E$5/12)-G1174,0)</f>
        <v>119964.98983335959</v>
      </c>
      <c r="F1175" s="26"/>
      <c r="G1175" s="24">
        <f>IF((E1175*(Utgifter!$E$4+Utgifter!$E$5)/12)&gt;$S$4,(E1175*(Utgifter!$E$4+Utgifter!$E$5)/12),IF(E1175&gt; 0,$S$4,0))</f>
        <v>1000</v>
      </c>
      <c r="I1175" s="27">
        <f>IF((I1174*(1+Utgifter!$E$5/12)-K1174)&gt;0,I1174*(1+Utgifter!$E$5/12)-K1174,0)</f>
        <v>0</v>
      </c>
      <c r="J1175" s="26"/>
      <c r="K1175" s="24">
        <f>IF((I1175*(Utgifter!$E$4+Utgifter!$E$5)/12)&gt;$S$4,(I1175*(Utgifter!$E$4+Utgifter!$E$5)/12),IF(I1175&gt; 0,$S$4,0))</f>
        <v>0</v>
      </c>
    </row>
    <row r="1176" spans="1:11" x14ac:dyDescent="0.35">
      <c r="A1176" s="47"/>
      <c r="D1176" s="28">
        <f t="shared" si="18"/>
        <v>1172</v>
      </c>
      <c r="E1176" s="27">
        <f>IF((E1175*(1+Utgifter!$E$5/12)-G1175)&gt;0,E1175*(1+Utgifter!$E$5/12)-G1175,0)</f>
        <v>119164.93148308186</v>
      </c>
      <c r="F1176" s="26"/>
      <c r="G1176" s="24">
        <f>IF((E1176*(Utgifter!$E$4+Utgifter!$E$5)/12)&gt;$S$4,(E1176*(Utgifter!$E$4+Utgifter!$E$5)/12),IF(E1176&gt; 0,$S$4,0))</f>
        <v>1000</v>
      </c>
      <c r="I1176" s="27">
        <f>IF((I1175*(1+Utgifter!$E$5/12)-K1175)&gt;0,I1175*(1+Utgifter!$E$5/12)-K1175,0)</f>
        <v>0</v>
      </c>
      <c r="J1176" s="26"/>
      <c r="K1176" s="24">
        <f>IF((I1176*(Utgifter!$E$4+Utgifter!$E$5)/12)&gt;$S$4,(I1176*(Utgifter!$E$4+Utgifter!$E$5)/12),IF(I1176&gt; 0,$S$4,0))</f>
        <v>0</v>
      </c>
    </row>
    <row r="1177" spans="1:11" x14ac:dyDescent="0.35">
      <c r="A1177" s="47"/>
      <c r="D1177" s="28">
        <f t="shared" si="18"/>
        <v>1173</v>
      </c>
      <c r="E1177" s="27">
        <f>IF((E1176*(1+Utgifter!$E$5/12)-G1176)&gt;0,E1176*(1+Utgifter!$E$5/12)-G1176,0)</f>
        <v>118363.53970222034</v>
      </c>
      <c r="F1177" s="26"/>
      <c r="G1177" s="24">
        <f>IF((E1177*(Utgifter!$E$4+Utgifter!$E$5)/12)&gt;$S$4,(E1177*(Utgifter!$E$4+Utgifter!$E$5)/12),IF(E1177&gt; 0,$S$4,0))</f>
        <v>1000</v>
      </c>
      <c r="I1177" s="27">
        <f>IF((I1176*(1+Utgifter!$E$5/12)-K1176)&gt;0,I1176*(1+Utgifter!$E$5/12)-K1176,0)</f>
        <v>0</v>
      </c>
      <c r="J1177" s="26"/>
      <c r="K1177" s="24">
        <f>IF((I1177*(Utgifter!$E$4+Utgifter!$E$5)/12)&gt;$S$4,(I1177*(Utgifter!$E$4+Utgifter!$E$5)/12),IF(I1177&gt; 0,$S$4,0))</f>
        <v>0</v>
      </c>
    </row>
    <row r="1178" spans="1:11" x14ac:dyDescent="0.35">
      <c r="A1178" s="47"/>
      <c r="D1178" s="28">
        <f t="shared" si="18"/>
        <v>1174</v>
      </c>
      <c r="E1178" s="27">
        <f>IF((E1177*(1+Utgifter!$E$5/12)-G1177)&gt;0,E1177*(1+Utgifter!$E$5/12)-G1177,0)</f>
        <v>117560.81226839071</v>
      </c>
      <c r="F1178" s="26"/>
      <c r="G1178" s="24">
        <f>IF((E1178*(Utgifter!$E$4+Utgifter!$E$5)/12)&gt;$S$4,(E1178*(Utgifter!$E$4+Utgifter!$E$5)/12),IF(E1178&gt; 0,$S$4,0))</f>
        <v>1000</v>
      </c>
      <c r="I1178" s="27">
        <f>IF((I1177*(1+Utgifter!$E$5/12)-K1177)&gt;0,I1177*(1+Utgifter!$E$5/12)-K1177,0)</f>
        <v>0</v>
      </c>
      <c r="J1178" s="26"/>
      <c r="K1178" s="24">
        <f>IF((I1178*(Utgifter!$E$4+Utgifter!$E$5)/12)&gt;$S$4,(I1178*(Utgifter!$E$4+Utgifter!$E$5)/12),IF(I1178&gt; 0,$S$4,0))</f>
        <v>0</v>
      </c>
    </row>
    <row r="1179" spans="1:11" x14ac:dyDescent="0.35">
      <c r="A1179" s="47"/>
      <c r="D1179" s="28">
        <f t="shared" si="18"/>
        <v>1175</v>
      </c>
      <c r="E1179" s="27">
        <f>IF((E1178*(1+Utgifter!$E$5/12)-G1178)&gt;0,E1178*(1+Utgifter!$E$5/12)-G1178,0)</f>
        <v>116756.7469555047</v>
      </c>
      <c r="F1179" s="26"/>
      <c r="G1179" s="24">
        <f>IF((E1179*(Utgifter!$E$4+Utgifter!$E$5)/12)&gt;$S$4,(E1179*(Utgifter!$E$4+Utgifter!$E$5)/12),IF(E1179&gt; 0,$S$4,0))</f>
        <v>1000</v>
      </c>
      <c r="I1179" s="27">
        <f>IF((I1178*(1+Utgifter!$E$5/12)-K1178)&gt;0,I1178*(1+Utgifter!$E$5/12)-K1178,0)</f>
        <v>0</v>
      </c>
      <c r="J1179" s="26"/>
      <c r="K1179" s="24">
        <f>IF((I1179*(Utgifter!$E$4+Utgifter!$E$5)/12)&gt;$S$4,(I1179*(Utgifter!$E$4+Utgifter!$E$5)/12),IF(I1179&gt; 0,$S$4,0))</f>
        <v>0</v>
      </c>
    </row>
    <row r="1180" spans="1:11" x14ac:dyDescent="0.35">
      <c r="A1180" s="47"/>
      <c r="D1180" s="28">
        <f t="shared" si="18"/>
        <v>1176</v>
      </c>
      <c r="E1180" s="27">
        <f>IF((E1179*(1+Utgifter!$E$5/12)-G1179)&gt;0,E1179*(1+Utgifter!$E$5/12)-G1179,0)</f>
        <v>115951.34153376387</v>
      </c>
      <c r="F1180" s="26"/>
      <c r="G1180" s="24">
        <f>IF((E1180*(Utgifter!$E$4+Utgifter!$E$5)/12)&gt;$S$4,(E1180*(Utgifter!$E$4+Utgifter!$E$5)/12),IF(E1180&gt; 0,$S$4,0))</f>
        <v>1000</v>
      </c>
      <c r="I1180" s="27">
        <f>IF((I1179*(1+Utgifter!$E$5/12)-K1179)&gt;0,I1179*(1+Utgifter!$E$5/12)-K1179,0)</f>
        <v>0</v>
      </c>
      <c r="J1180" s="26"/>
      <c r="K1180" s="24">
        <f>IF((I1180*(Utgifter!$E$4+Utgifter!$E$5)/12)&gt;$S$4,(I1180*(Utgifter!$E$4+Utgifter!$E$5)/12),IF(I1180&gt; 0,$S$4,0))</f>
        <v>0</v>
      </c>
    </row>
    <row r="1181" spans="1:11" x14ac:dyDescent="0.35">
      <c r="A1181" s="47">
        <v>2116</v>
      </c>
      <c r="D1181" s="28">
        <f t="shared" si="18"/>
        <v>1177</v>
      </c>
      <c r="E1181" s="27">
        <f>IF((E1180*(1+Utgifter!$E$5/12)-G1180)&gt;0,E1180*(1+Utgifter!$E$5/12)-G1180,0)</f>
        <v>115144.59376965348</v>
      </c>
      <c r="F1181" s="26"/>
      <c r="G1181" s="24">
        <f>IF((E1181*(Utgifter!$E$4+Utgifter!$E$5)/12)&gt;$S$4,(E1181*(Utgifter!$E$4+Utgifter!$E$5)/12),IF(E1181&gt; 0,$S$4,0))</f>
        <v>1000</v>
      </c>
      <c r="I1181" s="27">
        <f>IF((I1180*(1+Utgifter!$E$5/12)-K1180)&gt;0,I1180*(1+Utgifter!$E$5/12)-K1180,0)</f>
        <v>0</v>
      </c>
      <c r="J1181" s="26"/>
      <c r="K1181" s="24">
        <f>IF((I1181*(Utgifter!$E$4+Utgifter!$E$5)/12)&gt;$S$4,(I1181*(Utgifter!$E$4+Utgifter!$E$5)/12),IF(I1181&gt; 0,$S$4,0))</f>
        <v>0</v>
      </c>
    </row>
    <row r="1182" spans="1:11" x14ac:dyDescent="0.35">
      <c r="A1182" s="47"/>
      <c r="D1182" s="28">
        <f t="shared" si="18"/>
        <v>1178</v>
      </c>
      <c r="E1182" s="27">
        <f>IF((E1181*(1+Utgifter!$E$5/12)-G1181)&gt;0,E1181*(1+Utgifter!$E$5/12)-G1181,0)</f>
        <v>114336.50142593624</v>
      </c>
      <c r="F1182" s="26"/>
      <c r="G1182" s="24">
        <f>IF((E1182*(Utgifter!$E$4+Utgifter!$E$5)/12)&gt;$S$4,(E1182*(Utgifter!$E$4+Utgifter!$E$5)/12),IF(E1182&gt; 0,$S$4,0))</f>
        <v>1000</v>
      </c>
      <c r="I1182" s="27">
        <f>IF((I1181*(1+Utgifter!$E$5/12)-K1181)&gt;0,I1181*(1+Utgifter!$E$5/12)-K1181,0)</f>
        <v>0</v>
      </c>
      <c r="J1182" s="26"/>
      <c r="K1182" s="24">
        <f>IF((I1182*(Utgifter!$E$4+Utgifter!$E$5)/12)&gt;$S$4,(I1182*(Utgifter!$E$4+Utgifter!$E$5)/12),IF(I1182&gt; 0,$S$4,0))</f>
        <v>0</v>
      </c>
    </row>
    <row r="1183" spans="1:11" x14ac:dyDescent="0.35">
      <c r="A1183" s="47"/>
      <c r="D1183" s="28">
        <f t="shared" si="18"/>
        <v>1179</v>
      </c>
      <c r="E1183" s="27">
        <f>IF((E1182*(1+Utgifter!$E$5/12)-G1182)&gt;0,E1182*(1+Utgifter!$E$5/12)-G1182,0)</f>
        <v>113527.06226164613</v>
      </c>
      <c r="F1183" s="26"/>
      <c r="G1183" s="24">
        <f>IF((E1183*(Utgifter!$E$4+Utgifter!$E$5)/12)&gt;$S$4,(E1183*(Utgifter!$E$4+Utgifter!$E$5)/12),IF(E1183&gt; 0,$S$4,0))</f>
        <v>1000</v>
      </c>
      <c r="I1183" s="27">
        <f>IF((I1182*(1+Utgifter!$E$5/12)-K1182)&gt;0,I1182*(1+Utgifter!$E$5/12)-K1182,0)</f>
        <v>0</v>
      </c>
      <c r="J1183" s="26"/>
      <c r="K1183" s="24">
        <f>IF((I1183*(Utgifter!$E$4+Utgifter!$E$5)/12)&gt;$S$4,(I1183*(Utgifter!$E$4+Utgifter!$E$5)/12),IF(I1183&gt; 0,$S$4,0))</f>
        <v>0</v>
      </c>
    </row>
    <row r="1184" spans="1:11" x14ac:dyDescent="0.35">
      <c r="A1184" s="47"/>
      <c r="D1184" s="28">
        <f t="shared" si="18"/>
        <v>1180</v>
      </c>
      <c r="E1184" s="27">
        <f>IF((E1183*(1+Utgifter!$E$5/12)-G1183)&gt;0,E1183*(1+Utgifter!$E$5/12)-G1183,0)</f>
        <v>112716.27403208222</v>
      </c>
      <c r="F1184" s="26"/>
      <c r="G1184" s="24">
        <f>IF((E1184*(Utgifter!$E$4+Utgifter!$E$5)/12)&gt;$S$4,(E1184*(Utgifter!$E$4+Utgifter!$E$5)/12),IF(E1184&gt; 0,$S$4,0))</f>
        <v>1000</v>
      </c>
      <c r="I1184" s="27">
        <f>IF((I1183*(1+Utgifter!$E$5/12)-K1183)&gt;0,I1183*(1+Utgifter!$E$5/12)-K1183,0)</f>
        <v>0</v>
      </c>
      <c r="J1184" s="26"/>
      <c r="K1184" s="24">
        <f>IF((I1184*(Utgifter!$E$4+Utgifter!$E$5)/12)&gt;$S$4,(I1184*(Utgifter!$E$4+Utgifter!$E$5)/12),IF(I1184&gt; 0,$S$4,0))</f>
        <v>0</v>
      </c>
    </row>
    <row r="1185" spans="1:11" x14ac:dyDescent="0.35">
      <c r="A1185" s="47"/>
      <c r="D1185" s="28">
        <f t="shared" si="18"/>
        <v>1181</v>
      </c>
      <c r="E1185" s="27">
        <f>IF((E1184*(1+Utgifter!$E$5/12)-G1184)&gt;0,E1184*(1+Utgifter!$E$5/12)-G1184,0)</f>
        <v>111904.13448880236</v>
      </c>
      <c r="F1185" s="26"/>
      <c r="G1185" s="24">
        <f>IF((E1185*(Utgifter!$E$4+Utgifter!$E$5)/12)&gt;$S$4,(E1185*(Utgifter!$E$4+Utgifter!$E$5)/12),IF(E1185&gt; 0,$S$4,0))</f>
        <v>1000</v>
      </c>
      <c r="I1185" s="27">
        <f>IF((I1184*(1+Utgifter!$E$5/12)-K1184)&gt;0,I1184*(1+Utgifter!$E$5/12)-K1184,0)</f>
        <v>0</v>
      </c>
      <c r="J1185" s="26"/>
      <c r="K1185" s="24">
        <f>IF((I1185*(Utgifter!$E$4+Utgifter!$E$5)/12)&gt;$S$4,(I1185*(Utgifter!$E$4+Utgifter!$E$5)/12),IF(I1185&gt; 0,$S$4,0))</f>
        <v>0</v>
      </c>
    </row>
    <row r="1186" spans="1:11" x14ac:dyDescent="0.35">
      <c r="A1186" s="47"/>
      <c r="D1186" s="28">
        <f t="shared" si="18"/>
        <v>1182</v>
      </c>
      <c r="E1186" s="27">
        <f>IF((E1185*(1+Utgifter!$E$5/12)-G1185)&gt;0,E1185*(1+Utgifter!$E$5/12)-G1185,0)</f>
        <v>111090.64137961704</v>
      </c>
      <c r="F1186" s="26"/>
      <c r="G1186" s="24">
        <f>IF((E1186*(Utgifter!$E$4+Utgifter!$E$5)/12)&gt;$S$4,(E1186*(Utgifter!$E$4+Utgifter!$E$5)/12),IF(E1186&gt; 0,$S$4,0))</f>
        <v>1000</v>
      </c>
      <c r="I1186" s="27">
        <f>IF((I1185*(1+Utgifter!$E$5/12)-K1185)&gt;0,I1185*(1+Utgifter!$E$5/12)-K1185,0)</f>
        <v>0</v>
      </c>
      <c r="J1186" s="26"/>
      <c r="K1186" s="24">
        <f>IF((I1186*(Utgifter!$E$4+Utgifter!$E$5)/12)&gt;$S$4,(I1186*(Utgifter!$E$4+Utgifter!$E$5)/12),IF(I1186&gt; 0,$S$4,0))</f>
        <v>0</v>
      </c>
    </row>
    <row r="1187" spans="1:11" x14ac:dyDescent="0.35">
      <c r="A1187" s="47"/>
      <c r="D1187" s="28">
        <f t="shared" si="18"/>
        <v>1183</v>
      </c>
      <c r="E1187" s="27">
        <f>IF((E1186*(1+Utgifter!$E$5/12)-G1186)&gt;0,E1186*(1+Utgifter!$E$5/12)-G1186,0)</f>
        <v>110275.79244858307</v>
      </c>
      <c r="F1187" s="26"/>
      <c r="G1187" s="24">
        <f>IF((E1187*(Utgifter!$E$4+Utgifter!$E$5)/12)&gt;$S$4,(E1187*(Utgifter!$E$4+Utgifter!$E$5)/12),IF(E1187&gt; 0,$S$4,0))</f>
        <v>1000</v>
      </c>
      <c r="I1187" s="27">
        <f>IF((I1186*(1+Utgifter!$E$5/12)-K1186)&gt;0,I1186*(1+Utgifter!$E$5/12)-K1186,0)</f>
        <v>0</v>
      </c>
      <c r="J1187" s="26"/>
      <c r="K1187" s="24">
        <f>IF((I1187*(Utgifter!$E$4+Utgifter!$E$5)/12)&gt;$S$4,(I1187*(Utgifter!$E$4+Utgifter!$E$5)/12),IF(I1187&gt; 0,$S$4,0))</f>
        <v>0</v>
      </c>
    </row>
    <row r="1188" spans="1:11" x14ac:dyDescent="0.35">
      <c r="A1188" s="47"/>
      <c r="D1188" s="28">
        <f t="shared" si="18"/>
        <v>1184</v>
      </c>
      <c r="E1188" s="27">
        <f>IF((E1187*(1+Utgifter!$E$5/12)-G1187)&gt;0,E1187*(1+Utgifter!$E$5/12)-G1187,0)</f>
        <v>109459.58543599739</v>
      </c>
      <c r="F1188" s="26"/>
      <c r="G1188" s="24">
        <f>IF((E1188*(Utgifter!$E$4+Utgifter!$E$5)/12)&gt;$S$4,(E1188*(Utgifter!$E$4+Utgifter!$E$5)/12),IF(E1188&gt; 0,$S$4,0))</f>
        <v>1000</v>
      </c>
      <c r="I1188" s="27">
        <f>IF((I1187*(1+Utgifter!$E$5/12)-K1187)&gt;0,I1187*(1+Utgifter!$E$5/12)-K1187,0)</f>
        <v>0</v>
      </c>
      <c r="J1188" s="26"/>
      <c r="K1188" s="24">
        <f>IF((I1188*(Utgifter!$E$4+Utgifter!$E$5)/12)&gt;$S$4,(I1188*(Utgifter!$E$4+Utgifter!$E$5)/12),IF(I1188&gt; 0,$S$4,0))</f>
        <v>0</v>
      </c>
    </row>
    <row r="1189" spans="1:11" x14ac:dyDescent="0.35">
      <c r="A1189" s="47"/>
      <c r="D1189" s="28">
        <f t="shared" si="18"/>
        <v>1185</v>
      </c>
      <c r="E1189" s="27">
        <f>IF((E1188*(1+Utgifter!$E$5/12)-G1188)&gt;0,E1188*(1+Utgifter!$E$5/12)-G1188,0)</f>
        <v>108642.01807839073</v>
      </c>
      <c r="F1189" s="26"/>
      <c r="G1189" s="24">
        <f>IF((E1189*(Utgifter!$E$4+Utgifter!$E$5)/12)&gt;$S$4,(E1189*(Utgifter!$E$4+Utgifter!$E$5)/12),IF(E1189&gt; 0,$S$4,0))</f>
        <v>1000</v>
      </c>
      <c r="I1189" s="27">
        <f>IF((I1188*(1+Utgifter!$E$5/12)-K1188)&gt;0,I1188*(1+Utgifter!$E$5/12)-K1188,0)</f>
        <v>0</v>
      </c>
      <c r="J1189" s="26"/>
      <c r="K1189" s="24">
        <f>IF((I1189*(Utgifter!$E$4+Utgifter!$E$5)/12)&gt;$S$4,(I1189*(Utgifter!$E$4+Utgifter!$E$5)/12),IF(I1189&gt; 0,$S$4,0))</f>
        <v>0</v>
      </c>
    </row>
    <row r="1190" spans="1:11" x14ac:dyDescent="0.35">
      <c r="A1190" s="47"/>
      <c r="D1190" s="28">
        <f t="shared" si="18"/>
        <v>1186</v>
      </c>
      <c r="E1190" s="27">
        <f>IF((E1189*(1+Utgifter!$E$5/12)-G1189)&gt;0,E1189*(1+Utgifter!$E$5/12)-G1189,0)</f>
        <v>107823.08810852138</v>
      </c>
      <c r="F1190" s="26"/>
      <c r="G1190" s="24">
        <f>IF((E1190*(Utgifter!$E$4+Utgifter!$E$5)/12)&gt;$S$4,(E1190*(Utgifter!$E$4+Utgifter!$E$5)/12),IF(E1190&gt; 0,$S$4,0))</f>
        <v>1000</v>
      </c>
      <c r="I1190" s="27">
        <f>IF((I1189*(1+Utgifter!$E$5/12)-K1189)&gt;0,I1189*(1+Utgifter!$E$5/12)-K1189,0)</f>
        <v>0</v>
      </c>
      <c r="J1190" s="26"/>
      <c r="K1190" s="24">
        <f>IF((I1190*(Utgifter!$E$4+Utgifter!$E$5)/12)&gt;$S$4,(I1190*(Utgifter!$E$4+Utgifter!$E$5)/12),IF(I1190&gt; 0,$S$4,0))</f>
        <v>0</v>
      </c>
    </row>
    <row r="1191" spans="1:11" x14ac:dyDescent="0.35">
      <c r="A1191" s="47"/>
      <c r="D1191" s="28">
        <f t="shared" si="18"/>
        <v>1187</v>
      </c>
      <c r="E1191" s="27">
        <f>IF((E1190*(1+Utgifter!$E$5/12)-G1190)&gt;0,E1190*(1+Utgifter!$E$5/12)-G1190,0)</f>
        <v>107002.79325536892</v>
      </c>
      <c r="F1191" s="26"/>
      <c r="G1191" s="24">
        <f>IF((E1191*(Utgifter!$E$4+Utgifter!$E$5)/12)&gt;$S$4,(E1191*(Utgifter!$E$4+Utgifter!$E$5)/12),IF(E1191&gt; 0,$S$4,0))</f>
        <v>1000</v>
      </c>
      <c r="I1191" s="27">
        <f>IF((I1190*(1+Utgifter!$E$5/12)-K1190)&gt;0,I1190*(1+Utgifter!$E$5/12)-K1190,0)</f>
        <v>0</v>
      </c>
      <c r="J1191" s="26"/>
      <c r="K1191" s="24">
        <f>IF((I1191*(Utgifter!$E$4+Utgifter!$E$5)/12)&gt;$S$4,(I1191*(Utgifter!$E$4+Utgifter!$E$5)/12),IF(I1191&gt; 0,$S$4,0))</f>
        <v>0</v>
      </c>
    </row>
    <row r="1192" spans="1:11" x14ac:dyDescent="0.35">
      <c r="A1192" s="47"/>
      <c r="D1192" s="28">
        <f t="shared" si="18"/>
        <v>1188</v>
      </c>
      <c r="E1192" s="27">
        <f>IF((E1191*(1+Utgifter!$E$5/12)-G1191)&gt;0,E1191*(1+Utgifter!$E$5/12)-G1191,0)</f>
        <v>106181.13124412787</v>
      </c>
      <c r="F1192" s="26"/>
      <c r="G1192" s="24">
        <f>IF((E1192*(Utgifter!$E$4+Utgifter!$E$5)/12)&gt;$S$4,(E1192*(Utgifter!$E$4+Utgifter!$E$5)/12),IF(E1192&gt; 0,$S$4,0))</f>
        <v>1000</v>
      </c>
      <c r="I1192" s="27">
        <f>IF((I1191*(1+Utgifter!$E$5/12)-K1191)&gt;0,I1191*(1+Utgifter!$E$5/12)-K1191,0)</f>
        <v>0</v>
      </c>
      <c r="J1192" s="26"/>
      <c r="K1192" s="24">
        <f>IF((I1192*(Utgifter!$E$4+Utgifter!$E$5)/12)&gt;$S$4,(I1192*(Utgifter!$E$4+Utgifter!$E$5)/12),IF(I1192&gt; 0,$S$4,0))</f>
        <v>0</v>
      </c>
    </row>
    <row r="1193" spans="1:11" x14ac:dyDescent="0.35">
      <c r="A1193" s="47">
        <v>2117</v>
      </c>
      <c r="D1193" s="28">
        <f t="shared" si="18"/>
        <v>1189</v>
      </c>
      <c r="E1193" s="27">
        <f>IF((E1192*(1+Utgifter!$E$5/12)-G1192)&gt;0,E1192*(1+Utgifter!$E$5/12)-G1192,0)</f>
        <v>105358.09979620142</v>
      </c>
      <c r="F1193" s="26"/>
      <c r="G1193" s="24">
        <f>IF((E1193*(Utgifter!$E$4+Utgifter!$E$5)/12)&gt;$S$4,(E1193*(Utgifter!$E$4+Utgifter!$E$5)/12),IF(E1193&gt; 0,$S$4,0))</f>
        <v>1000</v>
      </c>
      <c r="I1193" s="27">
        <f>IF((I1192*(1+Utgifter!$E$5/12)-K1192)&gt;0,I1192*(1+Utgifter!$E$5/12)-K1192,0)</f>
        <v>0</v>
      </c>
      <c r="J1193" s="26"/>
      <c r="K1193" s="24">
        <f>IF((I1193*(Utgifter!$E$4+Utgifter!$E$5)/12)&gt;$S$4,(I1193*(Utgifter!$E$4+Utgifter!$E$5)/12),IF(I1193&gt; 0,$S$4,0))</f>
        <v>0</v>
      </c>
    </row>
    <row r="1194" spans="1:11" x14ac:dyDescent="0.35">
      <c r="A1194" s="47"/>
      <c r="D1194" s="28">
        <f t="shared" si="18"/>
        <v>1190</v>
      </c>
      <c r="E1194" s="27">
        <f>IF((E1193*(1+Utgifter!$E$5/12)-G1193)&gt;0,E1193*(1+Utgifter!$E$5/12)-G1193,0)</f>
        <v>104533.6966291951</v>
      </c>
      <c r="F1194" s="26"/>
      <c r="G1194" s="24">
        <f>IF((E1194*(Utgifter!$E$4+Utgifter!$E$5)/12)&gt;$S$4,(E1194*(Utgifter!$E$4+Utgifter!$E$5)/12),IF(E1194&gt; 0,$S$4,0))</f>
        <v>1000</v>
      </c>
      <c r="I1194" s="27">
        <f>IF((I1193*(1+Utgifter!$E$5/12)-K1193)&gt;0,I1193*(1+Utgifter!$E$5/12)-K1193,0)</f>
        <v>0</v>
      </c>
      <c r="J1194" s="26"/>
      <c r="K1194" s="24">
        <f>IF((I1194*(Utgifter!$E$4+Utgifter!$E$5)/12)&gt;$S$4,(I1194*(Utgifter!$E$4+Utgifter!$E$5)/12),IF(I1194&gt; 0,$S$4,0))</f>
        <v>0</v>
      </c>
    </row>
    <row r="1195" spans="1:11" x14ac:dyDescent="0.35">
      <c r="A1195" s="47"/>
      <c r="D1195" s="28">
        <f t="shared" si="18"/>
        <v>1191</v>
      </c>
      <c r="E1195" s="27">
        <f>IF((E1194*(1+Utgifter!$E$5/12)-G1194)&gt;0,E1194*(1+Utgifter!$E$5/12)-G1194,0)</f>
        <v>103707.91945691043</v>
      </c>
      <c r="F1195" s="26"/>
      <c r="G1195" s="24">
        <f>IF((E1195*(Utgifter!$E$4+Utgifter!$E$5)/12)&gt;$S$4,(E1195*(Utgifter!$E$4+Utgifter!$E$5)/12),IF(E1195&gt; 0,$S$4,0))</f>
        <v>1000</v>
      </c>
      <c r="I1195" s="27">
        <f>IF((I1194*(1+Utgifter!$E$5/12)-K1194)&gt;0,I1194*(1+Utgifter!$E$5/12)-K1194,0)</f>
        <v>0</v>
      </c>
      <c r="J1195" s="26"/>
      <c r="K1195" s="24">
        <f>IF((I1195*(Utgifter!$E$4+Utgifter!$E$5)/12)&gt;$S$4,(I1195*(Utgifter!$E$4+Utgifter!$E$5)/12),IF(I1195&gt; 0,$S$4,0))</f>
        <v>0</v>
      </c>
    </row>
    <row r="1196" spans="1:11" x14ac:dyDescent="0.35">
      <c r="A1196" s="47"/>
      <c r="D1196" s="28">
        <f t="shared" si="18"/>
        <v>1192</v>
      </c>
      <c r="E1196" s="27">
        <f>IF((E1195*(1+Utgifter!$E$5/12)-G1195)&gt;0,E1195*(1+Utgifter!$E$5/12)-G1195,0)</f>
        <v>102880.76598933862</v>
      </c>
      <c r="F1196" s="26"/>
      <c r="G1196" s="24">
        <f>IF((E1196*(Utgifter!$E$4+Utgifter!$E$5)/12)&gt;$S$4,(E1196*(Utgifter!$E$4+Utgifter!$E$5)/12),IF(E1196&gt; 0,$S$4,0))</f>
        <v>1000</v>
      </c>
      <c r="I1196" s="27">
        <f>IF((I1195*(1+Utgifter!$E$5/12)-K1195)&gt;0,I1195*(1+Utgifter!$E$5/12)-K1195,0)</f>
        <v>0</v>
      </c>
      <c r="J1196" s="26"/>
      <c r="K1196" s="24">
        <f>IF((I1196*(Utgifter!$E$4+Utgifter!$E$5)/12)&gt;$S$4,(I1196*(Utgifter!$E$4+Utgifter!$E$5)/12),IF(I1196&gt; 0,$S$4,0))</f>
        <v>0</v>
      </c>
    </row>
    <row r="1197" spans="1:11" x14ac:dyDescent="0.35">
      <c r="A1197" s="47"/>
      <c r="D1197" s="28">
        <f t="shared" si="18"/>
        <v>1193</v>
      </c>
      <c r="E1197" s="27">
        <f>IF((E1196*(1+Utgifter!$E$5/12)-G1196)&gt;0,E1196*(1+Utgifter!$E$5/12)-G1196,0)</f>
        <v>102052.23393265418</v>
      </c>
      <c r="F1197" s="26"/>
      <c r="G1197" s="24">
        <f>IF((E1197*(Utgifter!$E$4+Utgifter!$E$5)/12)&gt;$S$4,(E1197*(Utgifter!$E$4+Utgifter!$E$5)/12),IF(E1197&gt; 0,$S$4,0))</f>
        <v>1000</v>
      </c>
      <c r="I1197" s="27">
        <f>IF((I1196*(1+Utgifter!$E$5/12)-K1196)&gt;0,I1196*(1+Utgifter!$E$5/12)-K1196,0)</f>
        <v>0</v>
      </c>
      <c r="J1197" s="26"/>
      <c r="K1197" s="24">
        <f>IF((I1197*(Utgifter!$E$4+Utgifter!$E$5)/12)&gt;$S$4,(I1197*(Utgifter!$E$4+Utgifter!$E$5)/12),IF(I1197&gt; 0,$S$4,0))</f>
        <v>0</v>
      </c>
    </row>
    <row r="1198" spans="1:11" x14ac:dyDescent="0.35">
      <c r="A1198" s="47"/>
      <c r="D1198" s="28">
        <f t="shared" si="18"/>
        <v>1194</v>
      </c>
      <c r="E1198" s="27">
        <f>IF((E1197*(1+Utgifter!$E$5/12)-G1197)&gt;0,E1197*(1+Utgifter!$E$5/12)-G1197,0)</f>
        <v>101222.32098920862</v>
      </c>
      <c r="F1198" s="26"/>
      <c r="G1198" s="24">
        <f>IF((E1198*(Utgifter!$E$4+Utgifter!$E$5)/12)&gt;$S$4,(E1198*(Utgifter!$E$4+Utgifter!$E$5)/12),IF(E1198&gt; 0,$S$4,0))</f>
        <v>1000</v>
      </c>
      <c r="I1198" s="27">
        <f>IF((I1197*(1+Utgifter!$E$5/12)-K1197)&gt;0,I1197*(1+Utgifter!$E$5/12)-K1197,0)</f>
        <v>0</v>
      </c>
      <c r="J1198" s="26"/>
      <c r="K1198" s="24">
        <f>IF((I1198*(Utgifter!$E$4+Utgifter!$E$5)/12)&gt;$S$4,(I1198*(Utgifter!$E$4+Utgifter!$E$5)/12),IF(I1198&gt; 0,$S$4,0))</f>
        <v>0</v>
      </c>
    </row>
    <row r="1199" spans="1:11" x14ac:dyDescent="0.35">
      <c r="A1199" s="47"/>
      <c r="D1199" s="28">
        <f t="shared" si="18"/>
        <v>1195</v>
      </c>
      <c r="E1199" s="27">
        <f>IF((E1198*(1+Utgifter!$E$5/12)-G1198)&gt;0,E1198*(1+Utgifter!$E$5/12)-G1198,0)</f>
        <v>100391.02485752397</v>
      </c>
      <c r="F1199" s="26"/>
      <c r="G1199" s="24">
        <f>IF((E1199*(Utgifter!$E$4+Utgifter!$E$5)/12)&gt;$S$4,(E1199*(Utgifter!$E$4+Utgifter!$E$5)/12),IF(E1199&gt; 0,$S$4,0))</f>
        <v>1000</v>
      </c>
      <c r="I1199" s="27">
        <f>IF((I1198*(1+Utgifter!$E$5/12)-K1198)&gt;0,I1198*(1+Utgifter!$E$5/12)-K1198,0)</f>
        <v>0</v>
      </c>
      <c r="J1199" s="26"/>
      <c r="K1199" s="24">
        <f>IF((I1199*(Utgifter!$E$4+Utgifter!$E$5)/12)&gt;$S$4,(I1199*(Utgifter!$E$4+Utgifter!$E$5)/12),IF(I1199&gt; 0,$S$4,0))</f>
        <v>0</v>
      </c>
    </row>
    <row r="1200" spans="1:11" x14ac:dyDescent="0.35">
      <c r="A1200" s="47"/>
      <c r="D1200" s="28">
        <f t="shared" si="18"/>
        <v>1196</v>
      </c>
      <c r="E1200" s="27">
        <f>IF((E1199*(1+Utgifter!$E$5/12)-G1199)&gt;0,E1199*(1+Utgifter!$E$5/12)-G1199,0)</f>
        <v>99558.343232286512</v>
      </c>
      <c r="F1200" s="26"/>
      <c r="G1200" s="24">
        <f>IF((E1200*(Utgifter!$E$4+Utgifter!$E$5)/12)&gt;$S$4,(E1200*(Utgifter!$E$4+Utgifter!$E$5)/12),IF(E1200&gt; 0,$S$4,0))</f>
        <v>1000</v>
      </c>
      <c r="I1200" s="27">
        <f>IF((I1199*(1+Utgifter!$E$5/12)-K1199)&gt;0,I1199*(1+Utgifter!$E$5/12)-K1199,0)</f>
        <v>0</v>
      </c>
      <c r="J1200" s="26"/>
      <c r="K1200" s="24">
        <f>IF((I1200*(Utgifter!$E$4+Utgifter!$E$5)/12)&gt;$S$4,(I1200*(Utgifter!$E$4+Utgifter!$E$5)/12),IF(I1200&gt; 0,$S$4,0))</f>
        <v>0</v>
      </c>
    </row>
    <row r="1201" spans="1:11" x14ac:dyDescent="0.35">
      <c r="A1201" s="47"/>
      <c r="D1201" s="28">
        <f t="shared" si="18"/>
        <v>1197</v>
      </c>
      <c r="E1201" s="27">
        <f>IF((E1200*(1+Utgifter!$E$5/12)-G1200)&gt;0,E1200*(1+Utgifter!$E$5/12)-G1200,0)</f>
        <v>98724.273804340322</v>
      </c>
      <c r="F1201" s="26"/>
      <c r="G1201" s="24">
        <f>IF((E1201*(Utgifter!$E$4+Utgifter!$E$5)/12)&gt;$S$4,(E1201*(Utgifter!$E$4+Utgifter!$E$5)/12),IF(E1201&gt; 0,$S$4,0))</f>
        <v>1000</v>
      </c>
      <c r="I1201" s="27">
        <f>IF((I1200*(1+Utgifter!$E$5/12)-K1200)&gt;0,I1200*(1+Utgifter!$E$5/12)-K1200,0)</f>
        <v>0</v>
      </c>
      <c r="J1201" s="26"/>
      <c r="K1201" s="24">
        <f>IF((I1201*(Utgifter!$E$4+Utgifter!$E$5)/12)&gt;$S$4,(I1201*(Utgifter!$E$4+Utgifter!$E$5)/12),IF(I1201&gt; 0,$S$4,0))</f>
        <v>0</v>
      </c>
    </row>
    <row r="1202" spans="1:11" x14ac:dyDescent="0.35">
      <c r="A1202" s="47"/>
      <c r="D1202" s="28">
        <f t="shared" si="18"/>
        <v>1198</v>
      </c>
      <c r="E1202" s="27">
        <f>IF((E1201*(1+Utgifter!$E$5/12)-G1201)&gt;0,E1201*(1+Utgifter!$E$5/12)-G1201,0)</f>
        <v>97888.814260680898</v>
      </c>
      <c r="F1202" s="26"/>
      <c r="G1202" s="24">
        <f>IF((E1202*(Utgifter!$E$4+Utgifter!$E$5)/12)&gt;$S$4,(E1202*(Utgifter!$E$4+Utgifter!$E$5)/12),IF(E1202&gt; 0,$S$4,0))</f>
        <v>1000</v>
      </c>
      <c r="I1202" s="27">
        <f>IF((I1201*(1+Utgifter!$E$5/12)-K1201)&gt;0,I1201*(1+Utgifter!$E$5/12)-K1201,0)</f>
        <v>0</v>
      </c>
      <c r="J1202" s="26"/>
      <c r="K1202" s="24">
        <f>IF((I1202*(Utgifter!$E$4+Utgifter!$E$5)/12)&gt;$S$4,(I1202*(Utgifter!$E$4+Utgifter!$E$5)/12),IF(I1202&gt; 0,$S$4,0))</f>
        <v>0</v>
      </c>
    </row>
    <row r="1203" spans="1:11" x14ac:dyDescent="0.35">
      <c r="A1203" s="47"/>
      <c r="D1203" s="28">
        <f t="shared" si="18"/>
        <v>1199</v>
      </c>
      <c r="E1203" s="27">
        <f>IF((E1202*(1+Utgifter!$E$5/12)-G1202)&gt;0,E1202*(1+Utgifter!$E$5/12)-G1202,0)</f>
        <v>97051.962284448702</v>
      </c>
      <c r="F1203" s="26"/>
      <c r="G1203" s="24">
        <f>IF((E1203*(Utgifter!$E$4+Utgifter!$E$5)/12)&gt;$S$4,(E1203*(Utgifter!$E$4+Utgifter!$E$5)/12),IF(E1203&gt; 0,$S$4,0))</f>
        <v>1000</v>
      </c>
      <c r="I1203" s="27">
        <f>IF((I1202*(1+Utgifter!$E$5/12)-K1202)&gt;0,I1202*(1+Utgifter!$E$5/12)-K1202,0)</f>
        <v>0</v>
      </c>
      <c r="J1203" s="26"/>
      <c r="K1203" s="24">
        <f>IF((I1203*(Utgifter!$E$4+Utgifter!$E$5)/12)&gt;$S$4,(I1203*(Utgifter!$E$4+Utgifter!$E$5)/12),IF(I1203&gt; 0,$S$4,0))</f>
        <v>0</v>
      </c>
    </row>
    <row r="1204" spans="1:11" x14ac:dyDescent="0.35">
      <c r="A1204" s="47"/>
      <c r="D1204" s="28">
        <f t="shared" si="18"/>
        <v>1200</v>
      </c>
      <c r="E1204" s="27">
        <f>IF((E1203*(1+Utgifter!$E$5/12)-G1203)&gt;0,E1203*(1+Utgifter!$E$5/12)-G1203,0)</f>
        <v>96213.71555492279</v>
      </c>
      <c r="F1204" s="26"/>
      <c r="G1204" s="24">
        <f>IF((E1204*(Utgifter!$E$4+Utgifter!$E$5)/12)&gt;$S$4,(E1204*(Utgifter!$E$4+Utgifter!$E$5)/12),IF(E1204&gt; 0,$S$4,0))</f>
        <v>1000</v>
      </c>
      <c r="I1204" s="27">
        <f>IF((I1203*(1+Utgifter!$E$5/12)-K1203)&gt;0,I1203*(1+Utgifter!$E$5/12)-K1203,0)</f>
        <v>0</v>
      </c>
      <c r="J1204" s="26"/>
      <c r="K1204" s="24">
        <f>IF((I1204*(Utgifter!$E$4+Utgifter!$E$5)/12)&gt;$S$4,(I1204*(Utgifter!$E$4+Utgifter!$E$5)/12),IF(I1204&gt; 0,$S$4,0))</f>
        <v>0</v>
      </c>
    </row>
    <row r="1205" spans="1:11" x14ac:dyDescent="0.35">
      <c r="A1205" s="47">
        <v>2118</v>
      </c>
      <c r="D1205" s="28">
        <f t="shared" si="18"/>
        <v>1201</v>
      </c>
      <c r="E1205" s="27">
        <f>IF((E1204*(1+Utgifter!$E$5/12)-G1204)&gt;0,E1204*(1+Utgifter!$E$5/12)-G1204,0)</f>
        <v>95374.071747514332</v>
      </c>
      <c r="F1205" s="26"/>
      <c r="G1205" s="24">
        <f>IF((E1205*(Utgifter!$E$4+Utgifter!$E$5)/12)&gt;$S$4,(E1205*(Utgifter!$E$4+Utgifter!$E$5)/12),IF(E1205&gt; 0,$S$4,0))</f>
        <v>1000</v>
      </c>
      <c r="I1205" s="27">
        <f>IF((I1204*(1+Utgifter!$E$5/12)-K1204)&gt;0,I1204*(1+Utgifter!$E$5/12)-K1204,0)</f>
        <v>0</v>
      </c>
      <c r="J1205" s="26"/>
      <c r="K1205" s="24">
        <f>IF((I1205*(Utgifter!$E$4+Utgifter!$E$5)/12)&gt;$S$4,(I1205*(Utgifter!$E$4+Utgifter!$E$5)/12),IF(I1205&gt; 0,$S$4,0))</f>
        <v>0</v>
      </c>
    </row>
    <row r="1206" spans="1:11" x14ac:dyDescent="0.35">
      <c r="A1206" s="47"/>
      <c r="D1206" s="28">
        <f t="shared" si="18"/>
        <v>1202</v>
      </c>
      <c r="E1206" s="27">
        <f>IF((E1205*(1+Utgifter!$E$5/12)-G1205)&gt;0,E1205*(1+Utgifter!$E$5/12)-G1205,0)</f>
        <v>94533.028533760196</v>
      </c>
      <c r="F1206" s="26"/>
      <c r="G1206" s="24">
        <f>IF((E1206*(Utgifter!$E$4+Utgifter!$E$5)/12)&gt;$S$4,(E1206*(Utgifter!$E$4+Utgifter!$E$5)/12),IF(E1206&gt; 0,$S$4,0))</f>
        <v>1000</v>
      </c>
      <c r="I1206" s="27">
        <f>IF((I1205*(1+Utgifter!$E$5/12)-K1205)&gt;0,I1205*(1+Utgifter!$E$5/12)-K1205,0)</f>
        <v>0</v>
      </c>
      <c r="J1206" s="26"/>
      <c r="K1206" s="24">
        <f>IF((I1206*(Utgifter!$E$4+Utgifter!$E$5)/12)&gt;$S$4,(I1206*(Utgifter!$E$4+Utgifter!$E$5)/12),IF(I1206&gt; 0,$S$4,0))</f>
        <v>0</v>
      </c>
    </row>
    <row r="1207" spans="1:11" x14ac:dyDescent="0.35">
      <c r="A1207" s="47"/>
      <c r="D1207" s="28">
        <f t="shared" si="18"/>
        <v>1203</v>
      </c>
      <c r="E1207" s="27">
        <f>IF((E1206*(1+Utgifter!$E$5/12)-G1206)&gt;0,E1206*(1+Utgifter!$E$5/12)-G1206,0)</f>
        <v>93690.583581316474</v>
      </c>
      <c r="F1207" s="26"/>
      <c r="G1207" s="24">
        <f>IF((E1207*(Utgifter!$E$4+Utgifter!$E$5)/12)&gt;$S$4,(E1207*(Utgifter!$E$4+Utgifter!$E$5)/12),IF(E1207&gt; 0,$S$4,0))</f>
        <v>1000</v>
      </c>
      <c r="I1207" s="27">
        <f>IF((I1206*(1+Utgifter!$E$5/12)-K1206)&gt;0,I1206*(1+Utgifter!$E$5/12)-K1206,0)</f>
        <v>0</v>
      </c>
      <c r="J1207" s="26"/>
      <c r="K1207" s="24">
        <f>IF((I1207*(Utgifter!$E$4+Utgifter!$E$5)/12)&gt;$S$4,(I1207*(Utgifter!$E$4+Utgifter!$E$5)/12),IF(I1207&gt; 0,$S$4,0))</f>
        <v>0</v>
      </c>
    </row>
    <row r="1208" spans="1:11" x14ac:dyDescent="0.35">
      <c r="A1208" s="47"/>
      <c r="D1208" s="28">
        <f t="shared" si="18"/>
        <v>1204</v>
      </c>
      <c r="E1208" s="27">
        <f>IF((E1207*(1+Utgifter!$E$5/12)-G1207)&gt;0,E1207*(1+Utgifter!$E$5/12)-G1207,0)</f>
        <v>92846.734553952003</v>
      </c>
      <c r="F1208" s="26"/>
      <c r="G1208" s="24">
        <f>IF((E1208*(Utgifter!$E$4+Utgifter!$E$5)/12)&gt;$S$4,(E1208*(Utgifter!$E$4+Utgifter!$E$5)/12),IF(E1208&gt; 0,$S$4,0))</f>
        <v>1000</v>
      </c>
      <c r="I1208" s="27">
        <f>IF((I1207*(1+Utgifter!$E$5/12)-K1207)&gt;0,I1207*(1+Utgifter!$E$5/12)-K1207,0)</f>
        <v>0</v>
      </c>
      <c r="J1208" s="26"/>
      <c r="K1208" s="24">
        <f>IF((I1208*(Utgifter!$E$4+Utgifter!$E$5)/12)&gt;$S$4,(I1208*(Utgifter!$E$4+Utgifter!$E$5)/12),IF(I1208&gt; 0,$S$4,0))</f>
        <v>0</v>
      </c>
    </row>
    <row r="1209" spans="1:11" x14ac:dyDescent="0.35">
      <c r="A1209" s="47"/>
      <c r="D1209" s="28">
        <f t="shared" si="18"/>
        <v>1205</v>
      </c>
      <c r="E1209" s="27">
        <f>IF((E1208*(1+Utgifter!$E$5/12)-G1208)&gt;0,E1208*(1+Utgifter!$E$5/12)-G1208,0)</f>
        <v>92001.479111541921</v>
      </c>
      <c r="F1209" s="26"/>
      <c r="G1209" s="24">
        <f>IF((E1209*(Utgifter!$E$4+Utgifter!$E$5)/12)&gt;$S$4,(E1209*(Utgifter!$E$4+Utgifter!$E$5)/12),IF(E1209&gt; 0,$S$4,0))</f>
        <v>1000</v>
      </c>
      <c r="I1209" s="27">
        <f>IF((I1208*(1+Utgifter!$E$5/12)-K1208)&gt;0,I1208*(1+Utgifter!$E$5/12)-K1208,0)</f>
        <v>0</v>
      </c>
      <c r="J1209" s="26"/>
      <c r="K1209" s="24">
        <f>IF((I1209*(Utgifter!$E$4+Utgifter!$E$5)/12)&gt;$S$4,(I1209*(Utgifter!$E$4+Utgifter!$E$5)/12),IF(I1209&gt; 0,$S$4,0))</f>
        <v>0</v>
      </c>
    </row>
    <row r="1210" spans="1:11" x14ac:dyDescent="0.35">
      <c r="A1210" s="47"/>
      <c r="D1210" s="28">
        <f t="shared" si="18"/>
        <v>1206</v>
      </c>
      <c r="E1210" s="27">
        <f>IF((E1209*(1+Utgifter!$E$5/12)-G1209)&gt;0,E1209*(1+Utgifter!$E$5/12)-G1209,0)</f>
        <v>91154.814910061163</v>
      </c>
      <c r="F1210" s="26"/>
      <c r="G1210" s="24">
        <f>IF((E1210*(Utgifter!$E$4+Utgifter!$E$5)/12)&gt;$S$4,(E1210*(Utgifter!$E$4+Utgifter!$E$5)/12),IF(E1210&gt; 0,$S$4,0))</f>
        <v>1000</v>
      </c>
      <c r="I1210" s="27">
        <f>IF((I1209*(1+Utgifter!$E$5/12)-K1209)&gt;0,I1209*(1+Utgifter!$E$5/12)-K1209,0)</f>
        <v>0</v>
      </c>
      <c r="J1210" s="26"/>
      <c r="K1210" s="24">
        <f>IF((I1210*(Utgifter!$E$4+Utgifter!$E$5)/12)&gt;$S$4,(I1210*(Utgifter!$E$4+Utgifter!$E$5)/12),IF(I1210&gt; 0,$S$4,0))</f>
        <v>0</v>
      </c>
    </row>
    <row r="1211" spans="1:11" x14ac:dyDescent="0.35">
      <c r="A1211" s="47"/>
      <c r="D1211" s="28">
        <f t="shared" si="18"/>
        <v>1207</v>
      </c>
      <c r="E1211" s="27">
        <f>IF((E1210*(1+Utgifter!$E$5/12)-G1210)&gt;0,E1210*(1+Utgifter!$E$5/12)-G1210,0)</f>
        <v>90306.739601577938</v>
      </c>
      <c r="F1211" s="26"/>
      <c r="G1211" s="24">
        <f>IF((E1211*(Utgifter!$E$4+Utgifter!$E$5)/12)&gt;$S$4,(E1211*(Utgifter!$E$4+Utgifter!$E$5)/12),IF(E1211&gt; 0,$S$4,0))</f>
        <v>1000</v>
      </c>
      <c r="I1211" s="27">
        <f>IF((I1210*(1+Utgifter!$E$5/12)-K1210)&gt;0,I1210*(1+Utgifter!$E$5/12)-K1210,0)</f>
        <v>0</v>
      </c>
      <c r="J1211" s="26"/>
      <c r="K1211" s="24">
        <f>IF((I1211*(Utgifter!$E$4+Utgifter!$E$5)/12)&gt;$S$4,(I1211*(Utgifter!$E$4+Utgifter!$E$5)/12),IF(I1211&gt; 0,$S$4,0))</f>
        <v>0</v>
      </c>
    </row>
    <row r="1212" spans="1:11" x14ac:dyDescent="0.35">
      <c r="A1212" s="47"/>
      <c r="D1212" s="28">
        <f t="shared" si="18"/>
        <v>1208</v>
      </c>
      <c r="E1212" s="27">
        <f>IF((E1211*(1+Utgifter!$E$5/12)-G1211)&gt;0,E1211*(1+Utgifter!$E$5/12)-G1211,0)</f>
        <v>89457.250834247243</v>
      </c>
      <c r="F1212" s="26"/>
      <c r="G1212" s="24">
        <f>IF((E1212*(Utgifter!$E$4+Utgifter!$E$5)/12)&gt;$S$4,(E1212*(Utgifter!$E$4+Utgifter!$E$5)/12),IF(E1212&gt; 0,$S$4,0))</f>
        <v>1000</v>
      </c>
      <c r="I1212" s="27">
        <f>IF((I1211*(1+Utgifter!$E$5/12)-K1211)&gt;0,I1211*(1+Utgifter!$E$5/12)-K1211,0)</f>
        <v>0</v>
      </c>
      <c r="J1212" s="26"/>
      <c r="K1212" s="24">
        <f>IF((I1212*(Utgifter!$E$4+Utgifter!$E$5)/12)&gt;$S$4,(I1212*(Utgifter!$E$4+Utgifter!$E$5)/12),IF(I1212&gt; 0,$S$4,0))</f>
        <v>0</v>
      </c>
    </row>
    <row r="1213" spans="1:11" x14ac:dyDescent="0.35">
      <c r="A1213" s="47"/>
      <c r="D1213" s="28">
        <f t="shared" si="18"/>
        <v>1209</v>
      </c>
      <c r="E1213" s="27">
        <f>IF((E1212*(1+Utgifter!$E$5/12)-G1212)&gt;0,E1212*(1+Utgifter!$E$5/12)-G1212,0)</f>
        <v>88606.346252304327</v>
      </c>
      <c r="F1213" s="26"/>
      <c r="G1213" s="24">
        <f>IF((E1213*(Utgifter!$E$4+Utgifter!$E$5)/12)&gt;$S$4,(E1213*(Utgifter!$E$4+Utgifter!$E$5)/12),IF(E1213&gt; 0,$S$4,0))</f>
        <v>1000</v>
      </c>
      <c r="I1213" s="27">
        <f>IF((I1212*(1+Utgifter!$E$5/12)-K1212)&gt;0,I1212*(1+Utgifter!$E$5/12)-K1212,0)</f>
        <v>0</v>
      </c>
      <c r="J1213" s="26"/>
      <c r="K1213" s="24">
        <f>IF((I1213*(Utgifter!$E$4+Utgifter!$E$5)/12)&gt;$S$4,(I1213*(Utgifter!$E$4+Utgifter!$E$5)/12),IF(I1213&gt; 0,$S$4,0))</f>
        <v>0</v>
      </c>
    </row>
    <row r="1214" spans="1:11" x14ac:dyDescent="0.35">
      <c r="A1214" s="47"/>
      <c r="D1214" s="28">
        <f t="shared" si="18"/>
        <v>1210</v>
      </c>
      <c r="E1214" s="27">
        <f>IF((E1213*(1+Utgifter!$E$5/12)-G1213)&gt;0,E1213*(1+Utgifter!$E$5/12)-G1213,0)</f>
        <v>87754.023496058173</v>
      </c>
      <c r="F1214" s="26"/>
      <c r="G1214" s="24">
        <f>IF((E1214*(Utgifter!$E$4+Utgifter!$E$5)/12)&gt;$S$4,(E1214*(Utgifter!$E$4+Utgifter!$E$5)/12),IF(E1214&gt; 0,$S$4,0))</f>
        <v>1000</v>
      </c>
      <c r="I1214" s="27">
        <f>IF((I1213*(1+Utgifter!$E$5/12)-K1213)&gt;0,I1213*(1+Utgifter!$E$5/12)-K1213,0)</f>
        <v>0</v>
      </c>
      <c r="J1214" s="26"/>
      <c r="K1214" s="24">
        <f>IF((I1214*(Utgifter!$E$4+Utgifter!$E$5)/12)&gt;$S$4,(I1214*(Utgifter!$E$4+Utgifter!$E$5)/12),IF(I1214&gt; 0,$S$4,0))</f>
        <v>0</v>
      </c>
    </row>
    <row r="1215" spans="1:11" x14ac:dyDescent="0.35">
      <c r="A1215" s="47"/>
      <c r="D1215" s="28">
        <f t="shared" si="18"/>
        <v>1211</v>
      </c>
      <c r="E1215" s="27">
        <f>IF((E1214*(1+Utgifter!$E$5/12)-G1214)&gt;0,E1214*(1+Utgifter!$E$5/12)-G1214,0)</f>
        <v>86900.280201884947</v>
      </c>
      <c r="F1215" s="26"/>
      <c r="G1215" s="24">
        <f>IF((E1215*(Utgifter!$E$4+Utgifter!$E$5)/12)&gt;$S$4,(E1215*(Utgifter!$E$4+Utgifter!$E$5)/12),IF(E1215&gt; 0,$S$4,0))</f>
        <v>1000</v>
      </c>
      <c r="I1215" s="27">
        <f>IF((I1214*(1+Utgifter!$E$5/12)-K1214)&gt;0,I1214*(1+Utgifter!$E$5/12)-K1214,0)</f>
        <v>0</v>
      </c>
      <c r="J1215" s="26"/>
      <c r="K1215" s="24">
        <f>IF((I1215*(Utgifter!$E$4+Utgifter!$E$5)/12)&gt;$S$4,(I1215*(Utgifter!$E$4+Utgifter!$E$5)/12),IF(I1215&gt; 0,$S$4,0))</f>
        <v>0</v>
      </c>
    </row>
    <row r="1216" spans="1:11" x14ac:dyDescent="0.35">
      <c r="A1216" s="47"/>
      <c r="D1216" s="28">
        <f t="shared" si="18"/>
        <v>1212</v>
      </c>
      <c r="E1216" s="27">
        <f>IF((E1215*(1+Utgifter!$E$5/12)-G1215)&gt;0,E1215*(1+Utgifter!$E$5/12)-G1215,0)</f>
        <v>86045.114002221424</v>
      </c>
      <c r="F1216" s="26"/>
      <c r="G1216" s="24">
        <f>IF((E1216*(Utgifter!$E$4+Utgifter!$E$5)/12)&gt;$S$4,(E1216*(Utgifter!$E$4+Utgifter!$E$5)/12),IF(E1216&gt; 0,$S$4,0))</f>
        <v>1000</v>
      </c>
      <c r="I1216" s="27">
        <f>IF((I1215*(1+Utgifter!$E$5/12)-K1215)&gt;0,I1215*(1+Utgifter!$E$5/12)-K1215,0)</f>
        <v>0</v>
      </c>
      <c r="J1216" s="26"/>
      <c r="K1216" s="24">
        <f>IF((I1216*(Utgifter!$E$4+Utgifter!$E$5)/12)&gt;$S$4,(I1216*(Utgifter!$E$4+Utgifter!$E$5)/12),IF(I1216&gt; 0,$S$4,0))</f>
        <v>0</v>
      </c>
    </row>
    <row r="1217" spans="1:11" x14ac:dyDescent="0.35">
      <c r="A1217" s="47">
        <v>2119</v>
      </c>
      <c r="D1217" s="28">
        <f t="shared" si="18"/>
        <v>1213</v>
      </c>
      <c r="E1217" s="27">
        <f>IF((E1216*(1+Utgifter!$E$5/12)-G1216)&gt;0,E1216*(1+Utgifter!$E$5/12)-G1216,0)</f>
        <v>85188.522525558466</v>
      </c>
      <c r="F1217" s="26"/>
      <c r="G1217" s="24">
        <f>IF((E1217*(Utgifter!$E$4+Utgifter!$E$5)/12)&gt;$S$4,(E1217*(Utgifter!$E$4+Utgifter!$E$5)/12),IF(E1217&gt; 0,$S$4,0))</f>
        <v>1000</v>
      </c>
      <c r="I1217" s="27">
        <f>IF((I1216*(1+Utgifter!$E$5/12)-K1216)&gt;0,I1216*(1+Utgifter!$E$5/12)-K1216,0)</f>
        <v>0</v>
      </c>
      <c r="J1217" s="26"/>
      <c r="K1217" s="24">
        <f>IF((I1217*(Utgifter!$E$4+Utgifter!$E$5)/12)&gt;$S$4,(I1217*(Utgifter!$E$4+Utgifter!$E$5)/12),IF(I1217&gt; 0,$S$4,0))</f>
        <v>0</v>
      </c>
    </row>
    <row r="1218" spans="1:11" x14ac:dyDescent="0.35">
      <c r="A1218" s="47"/>
      <c r="D1218" s="28">
        <f t="shared" si="18"/>
        <v>1214</v>
      </c>
      <c r="E1218" s="27">
        <f>IF((E1217*(1+Utgifter!$E$5/12)-G1217)&gt;0,E1217*(1+Utgifter!$E$5/12)-G1217,0)</f>
        <v>84330.503396434404</v>
      </c>
      <c r="F1218" s="26"/>
      <c r="G1218" s="24">
        <f>IF((E1218*(Utgifter!$E$4+Utgifter!$E$5)/12)&gt;$S$4,(E1218*(Utgifter!$E$4+Utgifter!$E$5)/12),IF(E1218&gt; 0,$S$4,0))</f>
        <v>1000</v>
      </c>
      <c r="I1218" s="27">
        <f>IF((I1217*(1+Utgifter!$E$5/12)-K1217)&gt;0,I1217*(1+Utgifter!$E$5/12)-K1217,0)</f>
        <v>0</v>
      </c>
      <c r="J1218" s="26"/>
      <c r="K1218" s="24">
        <f>IF((I1218*(Utgifter!$E$4+Utgifter!$E$5)/12)&gt;$S$4,(I1218*(Utgifter!$E$4+Utgifter!$E$5)/12),IF(I1218&gt; 0,$S$4,0))</f>
        <v>0</v>
      </c>
    </row>
    <row r="1219" spans="1:11" x14ac:dyDescent="0.35">
      <c r="A1219" s="47"/>
      <c r="D1219" s="28">
        <f t="shared" si="18"/>
        <v>1215</v>
      </c>
      <c r="E1219" s="27">
        <f>IF((E1218*(1+Utgifter!$E$5/12)-G1218)&gt;0,E1218*(1+Utgifter!$E$5/12)-G1218,0)</f>
        <v>83471.05423542847</v>
      </c>
      <c r="F1219" s="26"/>
      <c r="G1219" s="24">
        <f>IF((E1219*(Utgifter!$E$4+Utgifter!$E$5)/12)&gt;$S$4,(E1219*(Utgifter!$E$4+Utgifter!$E$5)/12),IF(E1219&gt; 0,$S$4,0))</f>
        <v>1000</v>
      </c>
      <c r="I1219" s="27">
        <f>IF((I1218*(1+Utgifter!$E$5/12)-K1218)&gt;0,I1218*(1+Utgifter!$E$5/12)-K1218,0)</f>
        <v>0</v>
      </c>
      <c r="J1219" s="26"/>
      <c r="K1219" s="24">
        <f>IF((I1219*(Utgifter!$E$4+Utgifter!$E$5)/12)&gt;$S$4,(I1219*(Utgifter!$E$4+Utgifter!$E$5)/12),IF(I1219&gt; 0,$S$4,0))</f>
        <v>0</v>
      </c>
    </row>
    <row r="1220" spans="1:11" x14ac:dyDescent="0.35">
      <c r="A1220" s="47"/>
      <c r="D1220" s="28">
        <f t="shared" si="18"/>
        <v>1216</v>
      </c>
      <c r="E1220" s="27">
        <f>IF((E1219*(1+Utgifter!$E$5/12)-G1219)&gt;0,E1219*(1+Utgifter!$E$5/12)-G1219,0)</f>
        <v>82610.172659154181</v>
      </c>
      <c r="F1220" s="26"/>
      <c r="G1220" s="24">
        <f>IF((E1220*(Utgifter!$E$4+Utgifter!$E$5)/12)&gt;$S$4,(E1220*(Utgifter!$E$4+Utgifter!$E$5)/12),IF(E1220&gt; 0,$S$4,0))</f>
        <v>1000</v>
      </c>
      <c r="I1220" s="27">
        <f>IF((I1219*(1+Utgifter!$E$5/12)-K1219)&gt;0,I1219*(1+Utgifter!$E$5/12)-K1219,0)</f>
        <v>0</v>
      </c>
      <c r="J1220" s="26"/>
      <c r="K1220" s="24">
        <f>IF((I1220*(Utgifter!$E$4+Utgifter!$E$5)/12)&gt;$S$4,(I1220*(Utgifter!$E$4+Utgifter!$E$5)/12),IF(I1220&gt; 0,$S$4,0))</f>
        <v>0</v>
      </c>
    </row>
    <row r="1221" spans="1:11" x14ac:dyDescent="0.35">
      <c r="A1221" s="47"/>
      <c r="D1221" s="28">
        <f t="shared" si="18"/>
        <v>1217</v>
      </c>
      <c r="E1221" s="27">
        <f>IF((E1220*(1+Utgifter!$E$5/12)-G1220)&gt;0,E1220*(1+Utgifter!$E$5/12)-G1220,0)</f>
        <v>81747.856280252774</v>
      </c>
      <c r="F1221" s="26"/>
      <c r="G1221" s="24">
        <f>IF((E1221*(Utgifter!$E$4+Utgifter!$E$5)/12)&gt;$S$4,(E1221*(Utgifter!$E$4+Utgifter!$E$5)/12),IF(E1221&gt; 0,$S$4,0))</f>
        <v>1000</v>
      </c>
      <c r="I1221" s="27">
        <f>IF((I1220*(1+Utgifter!$E$5/12)-K1220)&gt;0,I1220*(1+Utgifter!$E$5/12)-K1220,0)</f>
        <v>0</v>
      </c>
      <c r="J1221" s="26"/>
      <c r="K1221" s="24">
        <f>IF((I1221*(Utgifter!$E$4+Utgifter!$E$5)/12)&gt;$S$4,(I1221*(Utgifter!$E$4+Utgifter!$E$5)/12),IF(I1221&gt; 0,$S$4,0))</f>
        <v>0</v>
      </c>
    </row>
    <row r="1222" spans="1:11" x14ac:dyDescent="0.35">
      <c r="A1222" s="47"/>
      <c r="D1222" s="28">
        <f t="shared" si="18"/>
        <v>1218</v>
      </c>
      <c r="E1222" s="27">
        <f>IF((E1221*(1+Utgifter!$E$5/12)-G1221)&gt;0,E1221*(1+Utgifter!$E$5/12)-G1221,0)</f>
        <v>80884.102707386526</v>
      </c>
      <c r="F1222" s="26"/>
      <c r="G1222" s="24">
        <f>IF((E1222*(Utgifter!$E$4+Utgifter!$E$5)/12)&gt;$S$4,(E1222*(Utgifter!$E$4+Utgifter!$E$5)/12),IF(E1222&gt; 0,$S$4,0))</f>
        <v>1000</v>
      </c>
      <c r="I1222" s="27">
        <f>IF((I1221*(1+Utgifter!$E$5/12)-K1221)&gt;0,I1221*(1+Utgifter!$E$5/12)-K1221,0)</f>
        <v>0</v>
      </c>
      <c r="J1222" s="26"/>
      <c r="K1222" s="24">
        <f>IF((I1222*(Utgifter!$E$4+Utgifter!$E$5)/12)&gt;$S$4,(I1222*(Utgifter!$E$4+Utgifter!$E$5)/12),IF(I1222&gt; 0,$S$4,0))</f>
        <v>0</v>
      </c>
    </row>
    <row r="1223" spans="1:11" x14ac:dyDescent="0.35">
      <c r="A1223" s="47"/>
      <c r="D1223" s="28">
        <f t="shared" ref="D1223:D1286" si="19">IF(OR(E1223&gt;0, I1223&gt;0),D1222+1,"")</f>
        <v>1219</v>
      </c>
      <c r="E1223" s="27">
        <f>IF((E1222*(1+Utgifter!$E$5/12)-G1222)&gt;0,E1222*(1+Utgifter!$E$5/12)-G1222,0)</f>
        <v>80018.909545232178</v>
      </c>
      <c r="F1223" s="26"/>
      <c r="G1223" s="24">
        <f>IF((E1223*(Utgifter!$E$4+Utgifter!$E$5)/12)&gt;$S$4,(E1223*(Utgifter!$E$4+Utgifter!$E$5)/12),IF(E1223&gt; 0,$S$4,0))</f>
        <v>1000</v>
      </c>
      <c r="I1223" s="27">
        <f>IF((I1222*(1+Utgifter!$E$5/12)-K1222)&gt;0,I1222*(1+Utgifter!$E$5/12)-K1222,0)</f>
        <v>0</v>
      </c>
      <c r="J1223" s="26"/>
      <c r="K1223" s="24">
        <f>IF((I1223*(Utgifter!$E$4+Utgifter!$E$5)/12)&gt;$S$4,(I1223*(Utgifter!$E$4+Utgifter!$E$5)/12),IF(I1223&gt; 0,$S$4,0))</f>
        <v>0</v>
      </c>
    </row>
    <row r="1224" spans="1:11" x14ac:dyDescent="0.35">
      <c r="A1224" s="47"/>
      <c r="D1224" s="28">
        <f t="shared" si="19"/>
        <v>1220</v>
      </c>
      <c r="E1224" s="27">
        <f>IF((E1223*(1+Utgifter!$E$5/12)-G1223)&gt;0,E1223*(1+Utgifter!$E$5/12)-G1223,0)</f>
        <v>79152.27439447424</v>
      </c>
      <c r="F1224" s="26"/>
      <c r="G1224" s="24">
        <f>IF((E1224*(Utgifter!$E$4+Utgifter!$E$5)/12)&gt;$S$4,(E1224*(Utgifter!$E$4+Utgifter!$E$5)/12),IF(E1224&gt; 0,$S$4,0))</f>
        <v>1000</v>
      </c>
      <c r="I1224" s="27">
        <f>IF((I1223*(1+Utgifter!$E$5/12)-K1223)&gt;0,I1223*(1+Utgifter!$E$5/12)-K1223,0)</f>
        <v>0</v>
      </c>
      <c r="J1224" s="26"/>
      <c r="K1224" s="24">
        <f>IF((I1224*(Utgifter!$E$4+Utgifter!$E$5)/12)&gt;$S$4,(I1224*(Utgifter!$E$4+Utgifter!$E$5)/12),IF(I1224&gt; 0,$S$4,0))</f>
        <v>0</v>
      </c>
    </row>
    <row r="1225" spans="1:11" x14ac:dyDescent="0.35">
      <c r="A1225" s="47"/>
      <c r="D1225" s="28">
        <f t="shared" si="19"/>
        <v>1221</v>
      </c>
      <c r="E1225" s="27">
        <f>IF((E1224*(1+Utgifter!$E$5/12)-G1224)&gt;0,E1224*(1+Utgifter!$E$5/12)-G1224,0)</f>
        <v>78284.194851798369</v>
      </c>
      <c r="F1225" s="26"/>
      <c r="G1225" s="24">
        <f>IF((E1225*(Utgifter!$E$4+Utgifter!$E$5)/12)&gt;$S$4,(E1225*(Utgifter!$E$4+Utgifter!$E$5)/12),IF(E1225&gt; 0,$S$4,0))</f>
        <v>1000</v>
      </c>
      <c r="I1225" s="27">
        <f>IF((I1224*(1+Utgifter!$E$5/12)-K1224)&gt;0,I1224*(1+Utgifter!$E$5/12)-K1224,0)</f>
        <v>0</v>
      </c>
      <c r="J1225" s="26"/>
      <c r="K1225" s="24">
        <f>IF((I1225*(Utgifter!$E$4+Utgifter!$E$5)/12)&gt;$S$4,(I1225*(Utgifter!$E$4+Utgifter!$E$5)/12),IF(I1225&gt; 0,$S$4,0))</f>
        <v>0</v>
      </c>
    </row>
    <row r="1226" spans="1:11" x14ac:dyDescent="0.35">
      <c r="A1226" s="47"/>
      <c r="D1226" s="28">
        <f t="shared" si="19"/>
        <v>1222</v>
      </c>
      <c r="E1226" s="27">
        <f>IF((E1225*(1+Utgifter!$E$5/12)-G1225)&gt;0,E1225*(1+Utgifter!$E$5/12)-G1225,0)</f>
        <v>77414.668509884708</v>
      </c>
      <c r="F1226" s="26"/>
      <c r="G1226" s="24">
        <f>IF((E1226*(Utgifter!$E$4+Utgifter!$E$5)/12)&gt;$S$4,(E1226*(Utgifter!$E$4+Utgifter!$E$5)/12),IF(E1226&gt; 0,$S$4,0))</f>
        <v>1000</v>
      </c>
      <c r="I1226" s="27">
        <f>IF((I1225*(1+Utgifter!$E$5/12)-K1225)&gt;0,I1225*(1+Utgifter!$E$5/12)-K1225,0)</f>
        <v>0</v>
      </c>
      <c r="J1226" s="26"/>
      <c r="K1226" s="24">
        <f>IF((I1226*(Utgifter!$E$4+Utgifter!$E$5)/12)&gt;$S$4,(I1226*(Utgifter!$E$4+Utgifter!$E$5)/12),IF(I1226&gt; 0,$S$4,0))</f>
        <v>0</v>
      </c>
    </row>
    <row r="1227" spans="1:11" x14ac:dyDescent="0.35">
      <c r="A1227" s="47"/>
      <c r="D1227" s="28">
        <f t="shared" si="19"/>
        <v>1223</v>
      </c>
      <c r="E1227" s="27">
        <f>IF((E1226*(1+Utgifter!$E$5/12)-G1226)&gt;0,E1226*(1+Utgifter!$E$5/12)-G1226,0)</f>
        <v>76543.692957401188</v>
      </c>
      <c r="F1227" s="26"/>
      <c r="G1227" s="24">
        <f>IF((E1227*(Utgifter!$E$4+Utgifter!$E$5)/12)&gt;$S$4,(E1227*(Utgifter!$E$4+Utgifter!$E$5)/12),IF(E1227&gt; 0,$S$4,0))</f>
        <v>1000</v>
      </c>
      <c r="I1227" s="27">
        <f>IF((I1226*(1+Utgifter!$E$5/12)-K1226)&gt;0,I1226*(1+Utgifter!$E$5/12)-K1226,0)</f>
        <v>0</v>
      </c>
      <c r="J1227" s="26"/>
      <c r="K1227" s="24">
        <f>IF((I1227*(Utgifter!$E$4+Utgifter!$E$5)/12)&gt;$S$4,(I1227*(Utgifter!$E$4+Utgifter!$E$5)/12),IF(I1227&gt; 0,$S$4,0))</f>
        <v>0</v>
      </c>
    </row>
    <row r="1228" spans="1:11" x14ac:dyDescent="0.35">
      <c r="A1228" s="47"/>
      <c r="D1228" s="28">
        <f t="shared" si="19"/>
        <v>1224</v>
      </c>
      <c r="E1228" s="27">
        <f>IF((E1227*(1+Utgifter!$E$5/12)-G1227)&gt;0,E1227*(1+Utgifter!$E$5/12)-G1227,0)</f>
        <v>75671.265778996865</v>
      </c>
      <c r="F1228" s="26"/>
      <c r="G1228" s="24">
        <f>IF((E1228*(Utgifter!$E$4+Utgifter!$E$5)/12)&gt;$S$4,(E1228*(Utgifter!$E$4+Utgifter!$E$5)/12),IF(E1228&gt; 0,$S$4,0))</f>
        <v>1000</v>
      </c>
      <c r="I1228" s="27">
        <f>IF((I1227*(1+Utgifter!$E$5/12)-K1227)&gt;0,I1227*(1+Utgifter!$E$5/12)-K1227,0)</f>
        <v>0</v>
      </c>
      <c r="J1228" s="26"/>
      <c r="K1228" s="24">
        <f>IF((I1228*(Utgifter!$E$4+Utgifter!$E$5)/12)&gt;$S$4,(I1228*(Utgifter!$E$4+Utgifter!$E$5)/12),IF(I1228&gt; 0,$S$4,0))</f>
        <v>0</v>
      </c>
    </row>
    <row r="1229" spans="1:11" x14ac:dyDescent="0.35">
      <c r="A1229" s="47">
        <v>2120</v>
      </c>
      <c r="D1229" s="28">
        <f t="shared" si="19"/>
        <v>1225</v>
      </c>
      <c r="E1229" s="27">
        <f>IF((E1228*(1+Utgifter!$E$5/12)-G1228)&gt;0,E1228*(1+Utgifter!$E$5/12)-G1228,0)</f>
        <v>74797.384555295197</v>
      </c>
      <c r="F1229" s="26"/>
      <c r="G1229" s="24">
        <f>IF((E1229*(Utgifter!$E$4+Utgifter!$E$5)/12)&gt;$S$4,(E1229*(Utgifter!$E$4+Utgifter!$E$5)/12),IF(E1229&gt; 0,$S$4,0))</f>
        <v>1000</v>
      </c>
      <c r="I1229" s="27">
        <f>IF((I1228*(1+Utgifter!$E$5/12)-K1228)&gt;0,I1228*(1+Utgifter!$E$5/12)-K1228,0)</f>
        <v>0</v>
      </c>
      <c r="J1229" s="26"/>
      <c r="K1229" s="24">
        <f>IF((I1229*(Utgifter!$E$4+Utgifter!$E$5)/12)&gt;$S$4,(I1229*(Utgifter!$E$4+Utgifter!$E$5)/12),IF(I1229&gt; 0,$S$4,0))</f>
        <v>0</v>
      </c>
    </row>
    <row r="1230" spans="1:11" x14ac:dyDescent="0.35">
      <c r="A1230" s="47"/>
      <c r="D1230" s="28">
        <f t="shared" si="19"/>
        <v>1226</v>
      </c>
      <c r="E1230" s="27">
        <f>IF((E1229*(1+Utgifter!$E$5/12)-G1229)&gt;0,E1229*(1+Utgifter!$E$5/12)-G1229,0)</f>
        <v>73922.046862887364</v>
      </c>
      <c r="F1230" s="26"/>
      <c r="G1230" s="24">
        <f>IF((E1230*(Utgifter!$E$4+Utgifter!$E$5)/12)&gt;$S$4,(E1230*(Utgifter!$E$4+Utgifter!$E$5)/12),IF(E1230&gt; 0,$S$4,0))</f>
        <v>1000</v>
      </c>
      <c r="I1230" s="27">
        <f>IF((I1229*(1+Utgifter!$E$5/12)-K1229)&gt;0,I1229*(1+Utgifter!$E$5/12)-K1229,0)</f>
        <v>0</v>
      </c>
      <c r="J1230" s="26"/>
      <c r="K1230" s="24">
        <f>IF((I1230*(Utgifter!$E$4+Utgifter!$E$5)/12)&gt;$S$4,(I1230*(Utgifter!$E$4+Utgifter!$E$5)/12),IF(I1230&gt; 0,$S$4,0))</f>
        <v>0</v>
      </c>
    </row>
    <row r="1231" spans="1:11" x14ac:dyDescent="0.35">
      <c r="A1231" s="47"/>
      <c r="D1231" s="28">
        <f t="shared" si="19"/>
        <v>1227</v>
      </c>
      <c r="E1231" s="27">
        <f>IF((E1230*(1+Utgifter!$E$5/12)-G1230)&gt;0,E1230*(1+Utgifter!$E$5/12)-G1230,0)</f>
        <v>73045.250274325517</v>
      </c>
      <c r="F1231" s="26"/>
      <c r="G1231" s="24">
        <f>IF((E1231*(Utgifter!$E$4+Utgifter!$E$5)/12)&gt;$S$4,(E1231*(Utgifter!$E$4+Utgifter!$E$5)/12),IF(E1231&gt; 0,$S$4,0))</f>
        <v>1000</v>
      </c>
      <c r="I1231" s="27">
        <f>IF((I1230*(1+Utgifter!$E$5/12)-K1230)&gt;0,I1230*(1+Utgifter!$E$5/12)-K1230,0)</f>
        <v>0</v>
      </c>
      <c r="J1231" s="26"/>
      <c r="K1231" s="24">
        <f>IF((I1231*(Utgifter!$E$4+Utgifter!$E$5)/12)&gt;$S$4,(I1231*(Utgifter!$E$4+Utgifter!$E$5)/12),IF(I1231&gt; 0,$S$4,0))</f>
        <v>0</v>
      </c>
    </row>
    <row r="1232" spans="1:11" x14ac:dyDescent="0.35">
      <c r="A1232" s="47"/>
      <c r="D1232" s="28">
        <f t="shared" si="19"/>
        <v>1228</v>
      </c>
      <c r="E1232" s="27">
        <f>IF((E1231*(1+Utgifter!$E$5/12)-G1231)&gt;0,E1231*(1+Utgifter!$E$5/12)-G1231,0)</f>
        <v>72166.992358116069</v>
      </c>
      <c r="F1232" s="26"/>
      <c r="G1232" s="24">
        <f>IF((E1232*(Utgifter!$E$4+Utgifter!$E$5)/12)&gt;$S$4,(E1232*(Utgifter!$E$4+Utgifter!$E$5)/12),IF(E1232&gt; 0,$S$4,0))</f>
        <v>1000</v>
      </c>
      <c r="I1232" s="27">
        <f>IF((I1231*(1+Utgifter!$E$5/12)-K1231)&gt;0,I1231*(1+Utgifter!$E$5/12)-K1231,0)</f>
        <v>0</v>
      </c>
      <c r="J1232" s="26"/>
      <c r="K1232" s="24">
        <f>IF((I1232*(Utgifter!$E$4+Utgifter!$E$5)/12)&gt;$S$4,(I1232*(Utgifter!$E$4+Utgifter!$E$5)/12),IF(I1232&gt; 0,$S$4,0))</f>
        <v>0</v>
      </c>
    </row>
    <row r="1233" spans="1:11" x14ac:dyDescent="0.35">
      <c r="A1233" s="47"/>
      <c r="D1233" s="28">
        <f t="shared" si="19"/>
        <v>1229</v>
      </c>
      <c r="E1233" s="27">
        <f>IF((E1232*(1+Utgifter!$E$5/12)-G1232)&gt;0,E1232*(1+Utgifter!$E$5/12)-G1232,0)</f>
        <v>71287.270678712928</v>
      </c>
      <c r="F1233" s="26"/>
      <c r="G1233" s="24">
        <f>IF((E1233*(Utgifter!$E$4+Utgifter!$E$5)/12)&gt;$S$4,(E1233*(Utgifter!$E$4+Utgifter!$E$5)/12),IF(E1233&gt; 0,$S$4,0))</f>
        <v>1000</v>
      </c>
      <c r="I1233" s="27">
        <f>IF((I1232*(1+Utgifter!$E$5/12)-K1232)&gt;0,I1232*(1+Utgifter!$E$5/12)-K1232,0)</f>
        <v>0</v>
      </c>
      <c r="J1233" s="26"/>
      <c r="K1233" s="24">
        <f>IF((I1233*(Utgifter!$E$4+Utgifter!$E$5)/12)&gt;$S$4,(I1233*(Utgifter!$E$4+Utgifter!$E$5)/12),IF(I1233&gt; 0,$S$4,0))</f>
        <v>0</v>
      </c>
    </row>
    <row r="1234" spans="1:11" x14ac:dyDescent="0.35">
      <c r="A1234" s="47"/>
      <c r="D1234" s="28">
        <f t="shared" si="19"/>
        <v>1230</v>
      </c>
      <c r="E1234" s="27">
        <f>IF((E1233*(1+Utgifter!$E$5/12)-G1233)&gt;0,E1233*(1+Utgifter!$E$5/12)-G1233,0)</f>
        <v>70406.082796510789</v>
      </c>
      <c r="F1234" s="26"/>
      <c r="G1234" s="24">
        <f>IF((E1234*(Utgifter!$E$4+Utgifter!$E$5)/12)&gt;$S$4,(E1234*(Utgifter!$E$4+Utgifter!$E$5)/12),IF(E1234&gt; 0,$S$4,0))</f>
        <v>1000</v>
      </c>
      <c r="I1234" s="27">
        <f>IF((I1233*(1+Utgifter!$E$5/12)-K1233)&gt;0,I1233*(1+Utgifter!$E$5/12)-K1233,0)</f>
        <v>0</v>
      </c>
      <c r="J1234" s="26"/>
      <c r="K1234" s="24">
        <f>IF((I1234*(Utgifter!$E$4+Utgifter!$E$5)/12)&gt;$S$4,(I1234*(Utgifter!$E$4+Utgifter!$E$5)/12),IF(I1234&gt; 0,$S$4,0))</f>
        <v>0</v>
      </c>
    </row>
    <row r="1235" spans="1:11" x14ac:dyDescent="0.35">
      <c r="A1235" s="47"/>
      <c r="D1235" s="28">
        <f t="shared" si="19"/>
        <v>1231</v>
      </c>
      <c r="E1235" s="27">
        <f>IF((E1234*(1+Utgifter!$E$5/12)-G1234)&gt;0,E1234*(1+Utgifter!$E$5/12)-G1234,0)</f>
        <v>69523.426267838309</v>
      </c>
      <c r="F1235" s="26"/>
      <c r="G1235" s="24">
        <f>IF((E1235*(Utgifter!$E$4+Utgifter!$E$5)/12)&gt;$S$4,(E1235*(Utgifter!$E$4+Utgifter!$E$5)/12),IF(E1235&gt; 0,$S$4,0))</f>
        <v>1000</v>
      </c>
      <c r="I1235" s="27">
        <f>IF((I1234*(1+Utgifter!$E$5/12)-K1234)&gt;0,I1234*(1+Utgifter!$E$5/12)-K1234,0)</f>
        <v>0</v>
      </c>
      <c r="J1235" s="26"/>
      <c r="K1235" s="24">
        <f>IF((I1235*(Utgifter!$E$4+Utgifter!$E$5)/12)&gt;$S$4,(I1235*(Utgifter!$E$4+Utgifter!$E$5)/12),IF(I1235&gt; 0,$S$4,0))</f>
        <v>0</v>
      </c>
    </row>
    <row r="1236" spans="1:11" x14ac:dyDescent="0.35">
      <c r="A1236" s="47"/>
      <c r="D1236" s="28">
        <f t="shared" si="19"/>
        <v>1232</v>
      </c>
      <c r="E1236" s="27">
        <f>IF((E1235*(1+Utgifter!$E$5/12)-G1235)&gt;0,E1235*(1+Utgifter!$E$5/12)-G1235,0)</f>
        <v>68639.29864495137</v>
      </c>
      <c r="F1236" s="26"/>
      <c r="G1236" s="24">
        <f>IF((E1236*(Utgifter!$E$4+Utgifter!$E$5)/12)&gt;$S$4,(E1236*(Utgifter!$E$4+Utgifter!$E$5)/12),IF(E1236&gt; 0,$S$4,0))</f>
        <v>1000</v>
      </c>
      <c r="I1236" s="27">
        <f>IF((I1235*(1+Utgifter!$E$5/12)-K1235)&gt;0,I1235*(1+Utgifter!$E$5/12)-K1235,0)</f>
        <v>0</v>
      </c>
      <c r="J1236" s="26"/>
      <c r="K1236" s="24">
        <f>IF((I1236*(Utgifter!$E$4+Utgifter!$E$5)/12)&gt;$S$4,(I1236*(Utgifter!$E$4+Utgifter!$E$5)/12),IF(I1236&gt; 0,$S$4,0))</f>
        <v>0</v>
      </c>
    </row>
    <row r="1237" spans="1:11" x14ac:dyDescent="0.35">
      <c r="A1237" s="47"/>
      <c r="D1237" s="28">
        <f t="shared" si="19"/>
        <v>1233</v>
      </c>
      <c r="E1237" s="27">
        <f>IF((E1236*(1+Utgifter!$E$5/12)-G1236)&gt;0,E1236*(1+Utgifter!$E$5/12)-G1236,0)</f>
        <v>67753.697476026296</v>
      </c>
      <c r="F1237" s="26"/>
      <c r="G1237" s="24">
        <f>IF((E1237*(Utgifter!$E$4+Utgifter!$E$5)/12)&gt;$S$4,(E1237*(Utgifter!$E$4+Utgifter!$E$5)/12),IF(E1237&gt; 0,$S$4,0))</f>
        <v>1000</v>
      </c>
      <c r="I1237" s="27">
        <f>IF((I1236*(1+Utgifter!$E$5/12)-K1236)&gt;0,I1236*(1+Utgifter!$E$5/12)-K1236,0)</f>
        <v>0</v>
      </c>
      <c r="J1237" s="26"/>
      <c r="K1237" s="24">
        <f>IF((I1237*(Utgifter!$E$4+Utgifter!$E$5)/12)&gt;$S$4,(I1237*(Utgifter!$E$4+Utgifter!$E$5)/12),IF(I1237&gt; 0,$S$4,0))</f>
        <v>0</v>
      </c>
    </row>
    <row r="1238" spans="1:11" x14ac:dyDescent="0.35">
      <c r="A1238" s="47"/>
      <c r="D1238" s="28">
        <f t="shared" si="19"/>
        <v>1234</v>
      </c>
      <c r="E1238" s="27">
        <f>IF((E1237*(1+Utgifter!$E$5/12)-G1237)&gt;0,E1237*(1+Utgifter!$E$5/12)-G1237,0)</f>
        <v>66866.620305153003</v>
      </c>
      <c r="F1238" s="26"/>
      <c r="G1238" s="24">
        <f>IF((E1238*(Utgifter!$E$4+Utgifter!$E$5)/12)&gt;$S$4,(E1238*(Utgifter!$E$4+Utgifter!$E$5)/12),IF(E1238&gt; 0,$S$4,0))</f>
        <v>1000</v>
      </c>
      <c r="I1238" s="27">
        <f>IF((I1237*(1+Utgifter!$E$5/12)-K1237)&gt;0,I1237*(1+Utgifter!$E$5/12)-K1237,0)</f>
        <v>0</v>
      </c>
      <c r="J1238" s="26"/>
      <c r="K1238" s="24">
        <f>IF((I1238*(Utgifter!$E$4+Utgifter!$E$5)/12)&gt;$S$4,(I1238*(Utgifter!$E$4+Utgifter!$E$5)/12),IF(I1238&gt; 0,$S$4,0))</f>
        <v>0</v>
      </c>
    </row>
    <row r="1239" spans="1:11" x14ac:dyDescent="0.35">
      <c r="A1239" s="47"/>
      <c r="D1239" s="28">
        <f t="shared" si="19"/>
        <v>1235</v>
      </c>
      <c r="E1239" s="27">
        <f>IF((E1238*(1+Utgifter!$E$5/12)-G1238)&gt;0,E1238*(1+Utgifter!$E$5/12)-G1238,0)</f>
        <v>65978.064672328255</v>
      </c>
      <c r="F1239" s="26"/>
      <c r="G1239" s="24">
        <f>IF((E1239*(Utgifter!$E$4+Utgifter!$E$5)/12)&gt;$S$4,(E1239*(Utgifter!$E$4+Utgifter!$E$5)/12),IF(E1239&gt; 0,$S$4,0))</f>
        <v>1000</v>
      </c>
      <c r="I1239" s="27">
        <f>IF((I1238*(1+Utgifter!$E$5/12)-K1238)&gt;0,I1238*(1+Utgifter!$E$5/12)-K1238,0)</f>
        <v>0</v>
      </c>
      <c r="J1239" s="26"/>
      <c r="K1239" s="24">
        <f>IF((I1239*(Utgifter!$E$4+Utgifter!$E$5)/12)&gt;$S$4,(I1239*(Utgifter!$E$4+Utgifter!$E$5)/12),IF(I1239&gt; 0,$S$4,0))</f>
        <v>0</v>
      </c>
    </row>
    <row r="1240" spans="1:11" x14ac:dyDescent="0.35">
      <c r="A1240" s="47"/>
      <c r="D1240" s="28">
        <f t="shared" si="19"/>
        <v>1236</v>
      </c>
      <c r="E1240" s="27">
        <f>IF((E1239*(1+Utgifter!$E$5/12)-G1239)&gt;0,E1239*(1+Utgifter!$E$5/12)-G1239,0)</f>
        <v>65088.028113448803</v>
      </c>
      <c r="F1240" s="26"/>
      <c r="G1240" s="24">
        <f>IF((E1240*(Utgifter!$E$4+Utgifter!$E$5)/12)&gt;$S$4,(E1240*(Utgifter!$E$4+Utgifter!$E$5)/12),IF(E1240&gt; 0,$S$4,0))</f>
        <v>1000</v>
      </c>
      <c r="I1240" s="27">
        <f>IF((I1239*(1+Utgifter!$E$5/12)-K1239)&gt;0,I1239*(1+Utgifter!$E$5/12)-K1239,0)</f>
        <v>0</v>
      </c>
      <c r="J1240" s="26"/>
      <c r="K1240" s="24">
        <f>IF((I1240*(Utgifter!$E$4+Utgifter!$E$5)/12)&gt;$S$4,(I1240*(Utgifter!$E$4+Utgifter!$E$5)/12),IF(I1240&gt; 0,$S$4,0))</f>
        <v>0</v>
      </c>
    </row>
    <row r="1241" spans="1:11" x14ac:dyDescent="0.35">
      <c r="A1241" s="47">
        <v>2121</v>
      </c>
      <c r="D1241" s="28">
        <f t="shared" si="19"/>
        <v>1237</v>
      </c>
      <c r="E1241" s="27">
        <f>IF((E1240*(1+Utgifter!$E$5/12)-G1240)&gt;0,E1240*(1+Utgifter!$E$5/12)-G1240,0)</f>
        <v>64196.508160304555</v>
      </c>
      <c r="F1241" s="26"/>
      <c r="G1241" s="24">
        <f>IF((E1241*(Utgifter!$E$4+Utgifter!$E$5)/12)&gt;$S$4,(E1241*(Utgifter!$E$4+Utgifter!$E$5)/12),IF(E1241&gt; 0,$S$4,0))</f>
        <v>1000</v>
      </c>
      <c r="I1241" s="27">
        <f>IF((I1240*(1+Utgifter!$E$5/12)-K1240)&gt;0,I1240*(1+Utgifter!$E$5/12)-K1240,0)</f>
        <v>0</v>
      </c>
      <c r="J1241" s="26"/>
      <c r="K1241" s="24">
        <f>IF((I1241*(Utgifter!$E$4+Utgifter!$E$5)/12)&gt;$S$4,(I1241*(Utgifter!$E$4+Utgifter!$E$5)/12),IF(I1241&gt; 0,$S$4,0))</f>
        <v>0</v>
      </c>
    </row>
    <row r="1242" spans="1:11" x14ac:dyDescent="0.35">
      <c r="A1242" s="47"/>
      <c r="D1242" s="28">
        <f t="shared" si="19"/>
        <v>1238</v>
      </c>
      <c r="E1242" s="27">
        <f>IF((E1241*(1+Utgifter!$E$5/12)-G1241)&gt;0,E1241*(1+Utgifter!$E$5/12)-G1241,0)</f>
        <v>63303.502340571729</v>
      </c>
      <c r="F1242" s="26"/>
      <c r="G1242" s="24">
        <f>IF((E1242*(Utgifter!$E$4+Utgifter!$E$5)/12)&gt;$S$4,(E1242*(Utgifter!$E$4+Utgifter!$E$5)/12),IF(E1242&gt; 0,$S$4,0))</f>
        <v>1000</v>
      </c>
      <c r="I1242" s="27">
        <f>IF((I1241*(1+Utgifter!$E$5/12)-K1241)&gt;0,I1241*(1+Utgifter!$E$5/12)-K1241,0)</f>
        <v>0</v>
      </c>
      <c r="J1242" s="26"/>
      <c r="K1242" s="24">
        <f>IF((I1242*(Utgifter!$E$4+Utgifter!$E$5)/12)&gt;$S$4,(I1242*(Utgifter!$E$4+Utgifter!$E$5)/12),IF(I1242&gt; 0,$S$4,0))</f>
        <v>0</v>
      </c>
    </row>
    <row r="1243" spans="1:11" x14ac:dyDescent="0.35">
      <c r="A1243" s="47"/>
      <c r="D1243" s="28">
        <f t="shared" si="19"/>
        <v>1239</v>
      </c>
      <c r="E1243" s="27">
        <f>IF((E1242*(1+Utgifter!$E$5/12)-G1242)&gt;0,E1242*(1+Utgifter!$E$5/12)-G1242,0)</f>
        <v>62409.008177806019</v>
      </c>
      <c r="F1243" s="26"/>
      <c r="G1243" s="24">
        <f>IF((E1243*(Utgifter!$E$4+Utgifter!$E$5)/12)&gt;$S$4,(E1243*(Utgifter!$E$4+Utgifter!$E$5)/12),IF(E1243&gt; 0,$S$4,0))</f>
        <v>1000</v>
      </c>
      <c r="I1243" s="27">
        <f>IF((I1242*(1+Utgifter!$E$5/12)-K1242)&gt;0,I1242*(1+Utgifter!$E$5/12)-K1242,0)</f>
        <v>0</v>
      </c>
      <c r="J1243" s="26"/>
      <c r="K1243" s="24">
        <f>IF((I1243*(Utgifter!$E$4+Utgifter!$E$5)/12)&gt;$S$4,(I1243*(Utgifter!$E$4+Utgifter!$E$5)/12),IF(I1243&gt; 0,$S$4,0))</f>
        <v>0</v>
      </c>
    </row>
    <row r="1244" spans="1:11" x14ac:dyDescent="0.35">
      <c r="A1244" s="47"/>
      <c r="D1244" s="28">
        <f t="shared" si="19"/>
        <v>1240</v>
      </c>
      <c r="E1244" s="27">
        <f>IF((E1243*(1+Utgifter!$E$5/12)-G1243)&gt;0,E1243*(1+Utgifter!$E$5/12)-G1243,0)</f>
        <v>61513.023191435699</v>
      </c>
      <c r="F1244" s="26"/>
      <c r="G1244" s="24">
        <f>IF((E1244*(Utgifter!$E$4+Utgifter!$E$5)/12)&gt;$S$4,(E1244*(Utgifter!$E$4+Utgifter!$E$5)/12),IF(E1244&gt; 0,$S$4,0))</f>
        <v>1000</v>
      </c>
      <c r="I1244" s="27">
        <f>IF((I1243*(1+Utgifter!$E$5/12)-K1243)&gt;0,I1243*(1+Utgifter!$E$5/12)-K1243,0)</f>
        <v>0</v>
      </c>
      <c r="J1244" s="26"/>
      <c r="K1244" s="24">
        <f>IF((I1244*(Utgifter!$E$4+Utgifter!$E$5)/12)&gt;$S$4,(I1244*(Utgifter!$E$4+Utgifter!$E$5)/12),IF(I1244&gt; 0,$S$4,0))</f>
        <v>0</v>
      </c>
    </row>
    <row r="1245" spans="1:11" x14ac:dyDescent="0.35">
      <c r="A1245" s="47"/>
      <c r="D1245" s="28">
        <f t="shared" si="19"/>
        <v>1241</v>
      </c>
      <c r="E1245" s="27">
        <f>IF((E1244*(1+Utgifter!$E$5/12)-G1244)&gt;0,E1244*(1+Utgifter!$E$5/12)-G1244,0)</f>
        <v>60615.544896754764</v>
      </c>
      <c r="F1245" s="26"/>
      <c r="G1245" s="24">
        <f>IF((E1245*(Utgifter!$E$4+Utgifter!$E$5)/12)&gt;$S$4,(E1245*(Utgifter!$E$4+Utgifter!$E$5)/12),IF(E1245&gt; 0,$S$4,0))</f>
        <v>1000</v>
      </c>
      <c r="I1245" s="27">
        <f>IF((I1244*(1+Utgifter!$E$5/12)-K1244)&gt;0,I1244*(1+Utgifter!$E$5/12)-K1244,0)</f>
        <v>0</v>
      </c>
      <c r="J1245" s="26"/>
      <c r="K1245" s="24">
        <f>IF((I1245*(Utgifter!$E$4+Utgifter!$E$5)/12)&gt;$S$4,(I1245*(Utgifter!$E$4+Utgifter!$E$5)/12),IF(I1245&gt; 0,$S$4,0))</f>
        <v>0</v>
      </c>
    </row>
    <row r="1246" spans="1:11" x14ac:dyDescent="0.35">
      <c r="A1246" s="47"/>
      <c r="D1246" s="28">
        <f t="shared" si="19"/>
        <v>1242</v>
      </c>
      <c r="E1246" s="27">
        <f>IF((E1245*(1+Utgifter!$E$5/12)-G1245)&gt;0,E1245*(1+Utgifter!$E$5/12)-G1245,0)</f>
        <v>59716.570804916024</v>
      </c>
      <c r="F1246" s="26"/>
      <c r="G1246" s="24">
        <f>IF((E1246*(Utgifter!$E$4+Utgifter!$E$5)/12)&gt;$S$4,(E1246*(Utgifter!$E$4+Utgifter!$E$5)/12),IF(E1246&gt; 0,$S$4,0))</f>
        <v>1000</v>
      </c>
      <c r="I1246" s="27">
        <f>IF((I1245*(1+Utgifter!$E$5/12)-K1245)&gt;0,I1245*(1+Utgifter!$E$5/12)-K1245,0)</f>
        <v>0</v>
      </c>
      <c r="J1246" s="26"/>
      <c r="K1246" s="24">
        <f>IF((I1246*(Utgifter!$E$4+Utgifter!$E$5)/12)&gt;$S$4,(I1246*(Utgifter!$E$4+Utgifter!$E$5)/12),IF(I1246&gt; 0,$S$4,0))</f>
        <v>0</v>
      </c>
    </row>
    <row r="1247" spans="1:11" x14ac:dyDescent="0.35">
      <c r="A1247" s="47"/>
      <c r="D1247" s="28">
        <f t="shared" si="19"/>
        <v>1243</v>
      </c>
      <c r="E1247" s="27">
        <f>IF((E1246*(1+Utgifter!$E$5/12)-G1246)&gt;0,E1246*(1+Utgifter!$E$5/12)-G1246,0)</f>
        <v>58816.098422924217</v>
      </c>
      <c r="F1247" s="26"/>
      <c r="G1247" s="24">
        <f>IF((E1247*(Utgifter!$E$4+Utgifter!$E$5)/12)&gt;$S$4,(E1247*(Utgifter!$E$4+Utgifter!$E$5)/12),IF(E1247&gt; 0,$S$4,0))</f>
        <v>1000</v>
      </c>
      <c r="I1247" s="27">
        <f>IF((I1246*(1+Utgifter!$E$5/12)-K1246)&gt;0,I1246*(1+Utgifter!$E$5/12)-K1246,0)</f>
        <v>0</v>
      </c>
      <c r="J1247" s="26"/>
      <c r="K1247" s="24">
        <f>IF((I1247*(Utgifter!$E$4+Utgifter!$E$5)/12)&gt;$S$4,(I1247*(Utgifter!$E$4+Utgifter!$E$5)/12),IF(I1247&gt; 0,$S$4,0))</f>
        <v>0</v>
      </c>
    </row>
    <row r="1248" spans="1:11" x14ac:dyDescent="0.35">
      <c r="A1248" s="47"/>
      <c r="D1248" s="28">
        <f t="shared" si="19"/>
        <v>1244</v>
      </c>
      <c r="E1248" s="27">
        <f>IF((E1247*(1+Utgifter!$E$5/12)-G1247)&gt;0,E1247*(1+Utgifter!$E$5/12)-G1247,0)</f>
        <v>57914.125253629092</v>
      </c>
      <c r="F1248" s="26"/>
      <c r="G1248" s="24">
        <f>IF((E1248*(Utgifter!$E$4+Utgifter!$E$5)/12)&gt;$S$4,(E1248*(Utgifter!$E$4+Utgifter!$E$5)/12),IF(E1248&gt; 0,$S$4,0))</f>
        <v>1000</v>
      </c>
      <c r="I1248" s="27">
        <f>IF((I1247*(1+Utgifter!$E$5/12)-K1247)&gt;0,I1247*(1+Utgifter!$E$5/12)-K1247,0)</f>
        <v>0</v>
      </c>
      <c r="J1248" s="26"/>
      <c r="K1248" s="24">
        <f>IF((I1248*(Utgifter!$E$4+Utgifter!$E$5)/12)&gt;$S$4,(I1248*(Utgifter!$E$4+Utgifter!$E$5)/12),IF(I1248&gt; 0,$S$4,0))</f>
        <v>0</v>
      </c>
    </row>
    <row r="1249" spans="1:11" x14ac:dyDescent="0.35">
      <c r="A1249" s="47"/>
      <c r="D1249" s="28">
        <f t="shared" si="19"/>
        <v>1245</v>
      </c>
      <c r="E1249" s="27">
        <f>IF((E1248*(1+Utgifter!$E$5/12)-G1248)&gt;0,E1248*(1+Utgifter!$E$5/12)-G1248,0)</f>
        <v>57010.648795718473</v>
      </c>
      <c r="F1249" s="26"/>
      <c r="G1249" s="24">
        <f>IF((E1249*(Utgifter!$E$4+Utgifter!$E$5)/12)&gt;$S$4,(E1249*(Utgifter!$E$4+Utgifter!$E$5)/12),IF(E1249&gt; 0,$S$4,0))</f>
        <v>1000</v>
      </c>
      <c r="I1249" s="27">
        <f>IF((I1248*(1+Utgifter!$E$5/12)-K1248)&gt;0,I1248*(1+Utgifter!$E$5/12)-K1248,0)</f>
        <v>0</v>
      </c>
      <c r="J1249" s="26"/>
      <c r="K1249" s="24">
        <f>IF((I1249*(Utgifter!$E$4+Utgifter!$E$5)/12)&gt;$S$4,(I1249*(Utgifter!$E$4+Utgifter!$E$5)/12),IF(I1249&gt; 0,$S$4,0))</f>
        <v>0</v>
      </c>
    </row>
    <row r="1250" spans="1:11" x14ac:dyDescent="0.35">
      <c r="A1250" s="47"/>
      <c r="D1250" s="28">
        <f t="shared" si="19"/>
        <v>1246</v>
      </c>
      <c r="E1250" s="27">
        <f>IF((E1249*(1+Utgifter!$E$5/12)-G1249)&gt;0,E1249*(1+Utgifter!$E$5/12)-G1249,0)</f>
        <v>56105.666543711341</v>
      </c>
      <c r="F1250" s="26"/>
      <c r="G1250" s="24">
        <f>IF((E1250*(Utgifter!$E$4+Utgifter!$E$5)/12)&gt;$S$4,(E1250*(Utgifter!$E$4+Utgifter!$E$5)/12),IF(E1250&gt; 0,$S$4,0))</f>
        <v>1000</v>
      </c>
      <c r="I1250" s="27">
        <f>IF((I1249*(1+Utgifter!$E$5/12)-K1249)&gt;0,I1249*(1+Utgifter!$E$5/12)-K1249,0)</f>
        <v>0</v>
      </c>
      <c r="J1250" s="26"/>
      <c r="K1250" s="24">
        <f>IF((I1250*(Utgifter!$E$4+Utgifter!$E$5)/12)&gt;$S$4,(I1250*(Utgifter!$E$4+Utgifter!$E$5)/12),IF(I1250&gt; 0,$S$4,0))</f>
        <v>0</v>
      </c>
    </row>
    <row r="1251" spans="1:11" x14ac:dyDescent="0.35">
      <c r="A1251" s="47"/>
      <c r="D1251" s="28">
        <f t="shared" si="19"/>
        <v>1247</v>
      </c>
      <c r="E1251" s="27">
        <f>IF((E1250*(1+Utgifter!$E$5/12)-G1250)&gt;0,E1250*(1+Utgifter!$E$5/12)-G1250,0)</f>
        <v>55199.175987950861</v>
      </c>
      <c r="F1251" s="26"/>
      <c r="G1251" s="24">
        <f>IF((E1251*(Utgifter!$E$4+Utgifter!$E$5)/12)&gt;$S$4,(E1251*(Utgifter!$E$4+Utgifter!$E$5)/12),IF(E1251&gt; 0,$S$4,0))</f>
        <v>1000</v>
      </c>
      <c r="I1251" s="27">
        <f>IF((I1250*(1+Utgifter!$E$5/12)-K1250)&gt;0,I1250*(1+Utgifter!$E$5/12)-K1250,0)</f>
        <v>0</v>
      </c>
      <c r="J1251" s="26"/>
      <c r="K1251" s="24">
        <f>IF((I1251*(Utgifter!$E$4+Utgifter!$E$5)/12)&gt;$S$4,(I1251*(Utgifter!$E$4+Utgifter!$E$5)/12),IF(I1251&gt; 0,$S$4,0))</f>
        <v>0</v>
      </c>
    </row>
    <row r="1252" spans="1:11" x14ac:dyDescent="0.35">
      <c r="A1252" s="47"/>
      <c r="D1252" s="28">
        <f t="shared" si="19"/>
        <v>1248</v>
      </c>
      <c r="E1252" s="27">
        <f>IF((E1251*(1+Utgifter!$E$5/12)-G1251)&gt;0,E1251*(1+Utgifter!$E$5/12)-G1251,0)</f>
        <v>54291.174614597447</v>
      </c>
      <c r="F1252" s="26"/>
      <c r="G1252" s="24">
        <f>IF((E1252*(Utgifter!$E$4+Utgifter!$E$5)/12)&gt;$S$4,(E1252*(Utgifter!$E$4+Utgifter!$E$5)/12),IF(E1252&gt; 0,$S$4,0))</f>
        <v>1000</v>
      </c>
      <c r="I1252" s="27">
        <f>IF((I1251*(1+Utgifter!$E$5/12)-K1251)&gt;0,I1251*(1+Utgifter!$E$5/12)-K1251,0)</f>
        <v>0</v>
      </c>
      <c r="J1252" s="26"/>
      <c r="K1252" s="24">
        <f>IF((I1252*(Utgifter!$E$4+Utgifter!$E$5)/12)&gt;$S$4,(I1252*(Utgifter!$E$4+Utgifter!$E$5)/12),IF(I1252&gt; 0,$S$4,0))</f>
        <v>0</v>
      </c>
    </row>
    <row r="1253" spans="1:11" x14ac:dyDescent="0.35">
      <c r="A1253" s="47">
        <v>2122</v>
      </c>
      <c r="D1253" s="28">
        <f t="shared" si="19"/>
        <v>1249</v>
      </c>
      <c r="E1253" s="27">
        <f>IF((E1252*(1+Utgifter!$E$5/12)-G1252)&gt;0,E1252*(1+Utgifter!$E$5/12)-G1252,0)</f>
        <v>53381.659905621775</v>
      </c>
      <c r="F1253" s="26"/>
      <c r="G1253" s="24">
        <f>IF((E1253*(Utgifter!$E$4+Utgifter!$E$5)/12)&gt;$S$4,(E1253*(Utgifter!$E$4+Utgifter!$E$5)/12),IF(E1253&gt; 0,$S$4,0))</f>
        <v>1000</v>
      </c>
      <c r="I1253" s="27">
        <f>IF((I1252*(1+Utgifter!$E$5/12)-K1252)&gt;0,I1252*(1+Utgifter!$E$5/12)-K1252,0)</f>
        <v>0</v>
      </c>
      <c r="J1253" s="26"/>
      <c r="K1253" s="24">
        <f>IF((I1253*(Utgifter!$E$4+Utgifter!$E$5)/12)&gt;$S$4,(I1253*(Utgifter!$E$4+Utgifter!$E$5)/12),IF(I1253&gt; 0,$S$4,0))</f>
        <v>0</v>
      </c>
    </row>
    <row r="1254" spans="1:11" x14ac:dyDescent="0.35">
      <c r="A1254" s="47"/>
      <c r="D1254" s="28">
        <f t="shared" si="19"/>
        <v>1250</v>
      </c>
      <c r="E1254" s="27">
        <f>IF((E1253*(1+Utgifter!$E$5/12)-G1253)&gt;0,E1253*(1+Utgifter!$E$5/12)-G1253,0)</f>
        <v>52470.629338797815</v>
      </c>
      <c r="F1254" s="26"/>
      <c r="G1254" s="24">
        <f>IF((E1254*(Utgifter!$E$4+Utgifter!$E$5)/12)&gt;$S$4,(E1254*(Utgifter!$E$4+Utgifter!$E$5)/12),IF(E1254&gt; 0,$S$4,0))</f>
        <v>1000</v>
      </c>
      <c r="I1254" s="27">
        <f>IF((I1253*(1+Utgifter!$E$5/12)-K1253)&gt;0,I1253*(1+Utgifter!$E$5/12)-K1253,0)</f>
        <v>0</v>
      </c>
      <c r="J1254" s="26"/>
      <c r="K1254" s="24">
        <f>IF((I1254*(Utgifter!$E$4+Utgifter!$E$5)/12)&gt;$S$4,(I1254*(Utgifter!$E$4+Utgifter!$E$5)/12),IF(I1254&gt; 0,$S$4,0))</f>
        <v>0</v>
      </c>
    </row>
    <row r="1255" spans="1:11" x14ac:dyDescent="0.35">
      <c r="A1255" s="47"/>
      <c r="D1255" s="28">
        <f t="shared" si="19"/>
        <v>1251</v>
      </c>
      <c r="E1255" s="27">
        <f>IF((E1254*(1+Utgifter!$E$5/12)-G1254)&gt;0,E1254*(1+Utgifter!$E$5/12)-G1254,0)</f>
        <v>51558.080387695816</v>
      </c>
      <c r="F1255" s="26"/>
      <c r="G1255" s="24">
        <f>IF((E1255*(Utgifter!$E$4+Utgifter!$E$5)/12)&gt;$S$4,(E1255*(Utgifter!$E$4+Utgifter!$E$5)/12),IF(E1255&gt; 0,$S$4,0))</f>
        <v>1000</v>
      </c>
      <c r="I1255" s="27">
        <f>IF((I1254*(1+Utgifter!$E$5/12)-K1254)&gt;0,I1254*(1+Utgifter!$E$5/12)-K1254,0)</f>
        <v>0</v>
      </c>
      <c r="J1255" s="26"/>
      <c r="K1255" s="24">
        <f>IF((I1255*(Utgifter!$E$4+Utgifter!$E$5)/12)&gt;$S$4,(I1255*(Utgifter!$E$4+Utgifter!$E$5)/12),IF(I1255&gt; 0,$S$4,0))</f>
        <v>0</v>
      </c>
    </row>
    <row r="1256" spans="1:11" x14ac:dyDescent="0.35">
      <c r="A1256" s="47"/>
      <c r="D1256" s="28">
        <f t="shared" si="19"/>
        <v>1252</v>
      </c>
      <c r="E1256" s="27">
        <f>IF((E1255*(1+Utgifter!$E$5/12)-G1255)&gt;0,E1255*(1+Utgifter!$E$5/12)-G1255,0)</f>
        <v>50644.010521675315</v>
      </c>
      <c r="F1256" s="26"/>
      <c r="G1256" s="24">
        <f>IF((E1256*(Utgifter!$E$4+Utgifter!$E$5)/12)&gt;$S$4,(E1256*(Utgifter!$E$4+Utgifter!$E$5)/12),IF(E1256&gt; 0,$S$4,0))</f>
        <v>1000</v>
      </c>
      <c r="I1256" s="27">
        <f>IF((I1255*(1+Utgifter!$E$5/12)-K1255)&gt;0,I1255*(1+Utgifter!$E$5/12)-K1255,0)</f>
        <v>0</v>
      </c>
      <c r="J1256" s="26"/>
      <c r="K1256" s="24">
        <f>IF((I1256*(Utgifter!$E$4+Utgifter!$E$5)/12)&gt;$S$4,(I1256*(Utgifter!$E$4+Utgifter!$E$5)/12),IF(I1256&gt; 0,$S$4,0))</f>
        <v>0</v>
      </c>
    </row>
    <row r="1257" spans="1:11" x14ac:dyDescent="0.35">
      <c r="A1257" s="47"/>
      <c r="D1257" s="28">
        <f t="shared" si="19"/>
        <v>1253</v>
      </c>
      <c r="E1257" s="27">
        <f>IF((E1256*(1+Utgifter!$E$5/12)-G1256)&gt;0,E1256*(1+Utgifter!$E$5/12)-G1256,0)</f>
        <v>49728.417205878111</v>
      </c>
      <c r="F1257" s="26"/>
      <c r="G1257" s="24">
        <f>IF((E1257*(Utgifter!$E$4+Utgifter!$E$5)/12)&gt;$S$4,(E1257*(Utgifter!$E$4+Utgifter!$E$5)/12),IF(E1257&gt; 0,$S$4,0))</f>
        <v>1000</v>
      </c>
      <c r="I1257" s="27">
        <f>IF((I1256*(1+Utgifter!$E$5/12)-K1256)&gt;0,I1256*(1+Utgifter!$E$5/12)-K1256,0)</f>
        <v>0</v>
      </c>
      <c r="J1257" s="26"/>
      <c r="K1257" s="24">
        <f>IF((I1257*(Utgifter!$E$4+Utgifter!$E$5)/12)&gt;$S$4,(I1257*(Utgifter!$E$4+Utgifter!$E$5)/12),IF(I1257&gt; 0,$S$4,0))</f>
        <v>0</v>
      </c>
    </row>
    <row r="1258" spans="1:11" x14ac:dyDescent="0.35">
      <c r="A1258" s="47"/>
      <c r="D1258" s="28">
        <f t="shared" si="19"/>
        <v>1254</v>
      </c>
      <c r="E1258" s="27">
        <f>IF((E1257*(1+Utgifter!$E$5/12)-G1257)&gt;0,E1257*(1+Utgifter!$E$5/12)-G1257,0)</f>
        <v>48811.297901221245</v>
      </c>
      <c r="F1258" s="26"/>
      <c r="G1258" s="24">
        <f>IF((E1258*(Utgifter!$E$4+Utgifter!$E$5)/12)&gt;$S$4,(E1258*(Utgifter!$E$4+Utgifter!$E$5)/12),IF(E1258&gt; 0,$S$4,0))</f>
        <v>1000</v>
      </c>
      <c r="I1258" s="27">
        <f>IF((I1257*(1+Utgifter!$E$5/12)-K1257)&gt;0,I1257*(1+Utgifter!$E$5/12)-K1257,0)</f>
        <v>0</v>
      </c>
      <c r="J1258" s="26"/>
      <c r="K1258" s="24">
        <f>IF((I1258*(Utgifter!$E$4+Utgifter!$E$5)/12)&gt;$S$4,(I1258*(Utgifter!$E$4+Utgifter!$E$5)/12),IF(I1258&gt; 0,$S$4,0))</f>
        <v>0</v>
      </c>
    </row>
    <row r="1259" spans="1:11" x14ac:dyDescent="0.35">
      <c r="A1259" s="47"/>
      <c r="D1259" s="28">
        <f t="shared" si="19"/>
        <v>1255</v>
      </c>
      <c r="E1259" s="27">
        <f>IF((E1258*(1+Utgifter!$E$5/12)-G1258)&gt;0,E1258*(1+Utgifter!$E$5/12)-G1258,0)</f>
        <v>47892.650064389949</v>
      </c>
      <c r="F1259" s="26"/>
      <c r="G1259" s="24">
        <f>IF((E1259*(Utgifter!$E$4+Utgifter!$E$5)/12)&gt;$S$4,(E1259*(Utgifter!$E$4+Utgifter!$E$5)/12),IF(E1259&gt; 0,$S$4,0))</f>
        <v>1000</v>
      </c>
      <c r="I1259" s="27">
        <f>IF((I1258*(1+Utgifter!$E$5/12)-K1258)&gt;0,I1258*(1+Utgifter!$E$5/12)-K1258,0)</f>
        <v>0</v>
      </c>
      <c r="J1259" s="26"/>
      <c r="K1259" s="24">
        <f>IF((I1259*(Utgifter!$E$4+Utgifter!$E$5)/12)&gt;$S$4,(I1259*(Utgifter!$E$4+Utgifter!$E$5)/12),IF(I1259&gt; 0,$S$4,0))</f>
        <v>0</v>
      </c>
    </row>
    <row r="1260" spans="1:11" x14ac:dyDescent="0.35">
      <c r="A1260" s="47"/>
      <c r="D1260" s="28">
        <f t="shared" si="19"/>
        <v>1256</v>
      </c>
      <c r="E1260" s="27">
        <f>IF((E1259*(1+Utgifter!$E$5/12)-G1259)&gt;0,E1259*(1+Utgifter!$E$5/12)-G1259,0)</f>
        <v>46972.471147830598</v>
      </c>
      <c r="F1260" s="26"/>
      <c r="G1260" s="24">
        <f>IF((E1260*(Utgifter!$E$4+Utgifter!$E$5)/12)&gt;$S$4,(E1260*(Utgifter!$E$4+Utgifter!$E$5)/12),IF(E1260&gt; 0,$S$4,0))</f>
        <v>1000</v>
      </c>
      <c r="I1260" s="27">
        <f>IF((I1259*(1+Utgifter!$E$5/12)-K1259)&gt;0,I1259*(1+Utgifter!$E$5/12)-K1259,0)</f>
        <v>0</v>
      </c>
      <c r="J1260" s="26"/>
      <c r="K1260" s="24">
        <f>IF((I1260*(Utgifter!$E$4+Utgifter!$E$5)/12)&gt;$S$4,(I1260*(Utgifter!$E$4+Utgifter!$E$5)/12),IF(I1260&gt; 0,$S$4,0))</f>
        <v>0</v>
      </c>
    </row>
    <row r="1261" spans="1:11" x14ac:dyDescent="0.35">
      <c r="A1261" s="47"/>
      <c r="D1261" s="28">
        <f t="shared" si="19"/>
        <v>1257</v>
      </c>
      <c r="E1261" s="27">
        <f>IF((E1260*(1+Utgifter!$E$5/12)-G1260)&gt;0,E1260*(1+Utgifter!$E$5/12)-G1260,0)</f>
        <v>46050.758599743654</v>
      </c>
      <c r="F1261" s="26"/>
      <c r="G1261" s="24">
        <f>IF((E1261*(Utgifter!$E$4+Utgifter!$E$5)/12)&gt;$S$4,(E1261*(Utgifter!$E$4+Utgifter!$E$5)/12),IF(E1261&gt; 0,$S$4,0))</f>
        <v>1000</v>
      </c>
      <c r="I1261" s="27">
        <f>IF((I1260*(1+Utgifter!$E$5/12)-K1260)&gt;0,I1260*(1+Utgifter!$E$5/12)-K1260,0)</f>
        <v>0</v>
      </c>
      <c r="J1261" s="26"/>
      <c r="K1261" s="24">
        <f>IF((I1261*(Utgifter!$E$4+Utgifter!$E$5)/12)&gt;$S$4,(I1261*(Utgifter!$E$4+Utgifter!$E$5)/12),IF(I1261&gt; 0,$S$4,0))</f>
        <v>0</v>
      </c>
    </row>
    <row r="1262" spans="1:11" x14ac:dyDescent="0.35">
      <c r="A1262" s="47"/>
      <c r="D1262" s="28">
        <f t="shared" si="19"/>
        <v>1258</v>
      </c>
      <c r="E1262" s="27">
        <f>IF((E1261*(1+Utgifter!$E$5/12)-G1261)&gt;0,E1261*(1+Utgifter!$E$5/12)-G1261,0)</f>
        <v>45127.509864076565</v>
      </c>
      <c r="F1262" s="26"/>
      <c r="G1262" s="24">
        <f>IF((E1262*(Utgifter!$E$4+Utgifter!$E$5)/12)&gt;$S$4,(E1262*(Utgifter!$E$4+Utgifter!$E$5)/12),IF(E1262&gt; 0,$S$4,0))</f>
        <v>1000</v>
      </c>
      <c r="I1262" s="27">
        <f>IF((I1261*(1+Utgifter!$E$5/12)-K1261)&gt;0,I1261*(1+Utgifter!$E$5/12)-K1261,0)</f>
        <v>0</v>
      </c>
      <c r="J1262" s="26"/>
      <c r="K1262" s="24">
        <f>IF((I1262*(Utgifter!$E$4+Utgifter!$E$5)/12)&gt;$S$4,(I1262*(Utgifter!$E$4+Utgifter!$E$5)/12),IF(I1262&gt; 0,$S$4,0))</f>
        <v>0</v>
      </c>
    </row>
    <row r="1263" spans="1:11" x14ac:dyDescent="0.35">
      <c r="A1263" s="47"/>
      <c r="D1263" s="28">
        <f t="shared" si="19"/>
        <v>1259</v>
      </c>
      <c r="E1263" s="27">
        <f>IF((E1262*(1+Utgifter!$E$5/12)-G1262)&gt;0,E1262*(1+Utgifter!$E$5/12)-G1262,0)</f>
        <v>44202.722380516694</v>
      </c>
      <c r="F1263" s="26"/>
      <c r="G1263" s="24">
        <f>IF((E1263*(Utgifter!$E$4+Utgifter!$E$5)/12)&gt;$S$4,(E1263*(Utgifter!$E$4+Utgifter!$E$5)/12),IF(E1263&gt; 0,$S$4,0))</f>
        <v>1000</v>
      </c>
      <c r="I1263" s="27">
        <f>IF((I1262*(1+Utgifter!$E$5/12)-K1262)&gt;0,I1262*(1+Utgifter!$E$5/12)-K1262,0)</f>
        <v>0</v>
      </c>
      <c r="J1263" s="26"/>
      <c r="K1263" s="24">
        <f>IF((I1263*(Utgifter!$E$4+Utgifter!$E$5)/12)&gt;$S$4,(I1263*(Utgifter!$E$4+Utgifter!$E$5)/12),IF(I1263&gt; 0,$S$4,0))</f>
        <v>0</v>
      </c>
    </row>
    <row r="1264" spans="1:11" x14ac:dyDescent="0.35">
      <c r="A1264" s="47"/>
      <c r="D1264" s="28">
        <f t="shared" si="19"/>
        <v>1260</v>
      </c>
      <c r="E1264" s="27">
        <f>IF((E1263*(1+Utgifter!$E$5/12)-G1263)&gt;0,E1263*(1+Utgifter!$E$5/12)-G1263,0)</f>
        <v>43276.393584484227</v>
      </c>
      <c r="F1264" s="26"/>
      <c r="G1264" s="24">
        <f>IF((E1264*(Utgifter!$E$4+Utgifter!$E$5)/12)&gt;$S$4,(E1264*(Utgifter!$E$4+Utgifter!$E$5)/12),IF(E1264&gt; 0,$S$4,0))</f>
        <v>1000</v>
      </c>
      <c r="I1264" s="27">
        <f>IF((I1263*(1+Utgifter!$E$5/12)-K1263)&gt;0,I1263*(1+Utgifter!$E$5/12)-K1263,0)</f>
        <v>0</v>
      </c>
      <c r="J1264" s="26"/>
      <c r="K1264" s="24">
        <f>IF((I1264*(Utgifter!$E$4+Utgifter!$E$5)/12)&gt;$S$4,(I1264*(Utgifter!$E$4+Utgifter!$E$5)/12),IF(I1264&gt; 0,$S$4,0))</f>
        <v>0</v>
      </c>
    </row>
    <row r="1265" spans="1:11" x14ac:dyDescent="0.35">
      <c r="A1265" s="47">
        <v>2123</v>
      </c>
      <c r="D1265" s="28">
        <f t="shared" si="19"/>
        <v>1261</v>
      </c>
      <c r="E1265" s="27">
        <f>IF((E1264*(1+Utgifter!$E$5/12)-G1264)&gt;0,E1264*(1+Utgifter!$E$5/12)-G1264,0)</f>
        <v>42348.520907125036</v>
      </c>
      <c r="F1265" s="26"/>
      <c r="G1265" s="24">
        <f>IF((E1265*(Utgifter!$E$4+Utgifter!$E$5)/12)&gt;$S$4,(E1265*(Utgifter!$E$4+Utgifter!$E$5)/12),IF(E1265&gt; 0,$S$4,0))</f>
        <v>1000</v>
      </c>
      <c r="I1265" s="27">
        <f>IF((I1264*(1+Utgifter!$E$5/12)-K1264)&gt;0,I1264*(1+Utgifter!$E$5/12)-K1264,0)</f>
        <v>0</v>
      </c>
      <c r="J1265" s="26"/>
      <c r="K1265" s="24">
        <f>IF((I1265*(Utgifter!$E$4+Utgifter!$E$5)/12)&gt;$S$4,(I1265*(Utgifter!$E$4+Utgifter!$E$5)/12),IF(I1265&gt; 0,$S$4,0))</f>
        <v>0</v>
      </c>
    </row>
    <row r="1266" spans="1:11" x14ac:dyDescent="0.35">
      <c r="A1266" s="47"/>
      <c r="D1266" s="28">
        <f t="shared" si="19"/>
        <v>1262</v>
      </c>
      <c r="E1266" s="27">
        <f>IF((E1265*(1+Utgifter!$E$5/12)-G1265)&gt;0,E1265*(1+Utgifter!$E$5/12)-G1265,0)</f>
        <v>41419.101775303578</v>
      </c>
      <c r="F1266" s="26"/>
      <c r="G1266" s="24">
        <f>IF((E1266*(Utgifter!$E$4+Utgifter!$E$5)/12)&gt;$S$4,(E1266*(Utgifter!$E$4+Utgifter!$E$5)/12),IF(E1266&gt; 0,$S$4,0))</f>
        <v>1000</v>
      </c>
      <c r="I1266" s="27">
        <f>IF((I1265*(1+Utgifter!$E$5/12)-K1265)&gt;0,I1265*(1+Utgifter!$E$5/12)-K1265,0)</f>
        <v>0</v>
      </c>
      <c r="J1266" s="26"/>
      <c r="K1266" s="24">
        <f>IF((I1266*(Utgifter!$E$4+Utgifter!$E$5)/12)&gt;$S$4,(I1266*(Utgifter!$E$4+Utgifter!$E$5)/12),IF(I1266&gt; 0,$S$4,0))</f>
        <v>0</v>
      </c>
    </row>
    <row r="1267" spans="1:11" x14ac:dyDescent="0.35">
      <c r="A1267" s="47"/>
      <c r="D1267" s="28">
        <f t="shared" si="19"/>
        <v>1263</v>
      </c>
      <c r="E1267" s="27">
        <f>IF((E1266*(1+Utgifter!$E$5/12)-G1266)&gt;0,E1266*(1+Utgifter!$E$5/12)-G1266,0)</f>
        <v>40488.133611595753</v>
      </c>
      <c r="F1267" s="26"/>
      <c r="G1267" s="24">
        <f>IF((E1267*(Utgifter!$E$4+Utgifter!$E$5)/12)&gt;$S$4,(E1267*(Utgifter!$E$4+Utgifter!$E$5)/12),IF(E1267&gt; 0,$S$4,0))</f>
        <v>1000</v>
      </c>
      <c r="I1267" s="27">
        <f>IF((I1266*(1+Utgifter!$E$5/12)-K1266)&gt;0,I1266*(1+Utgifter!$E$5/12)-K1266,0)</f>
        <v>0</v>
      </c>
      <c r="J1267" s="26"/>
      <c r="K1267" s="24">
        <f>IF((I1267*(Utgifter!$E$4+Utgifter!$E$5)/12)&gt;$S$4,(I1267*(Utgifter!$E$4+Utgifter!$E$5)/12),IF(I1267&gt; 0,$S$4,0))</f>
        <v>0</v>
      </c>
    </row>
    <row r="1268" spans="1:11" x14ac:dyDescent="0.35">
      <c r="A1268" s="47"/>
      <c r="D1268" s="28">
        <f t="shared" si="19"/>
        <v>1264</v>
      </c>
      <c r="E1268" s="27">
        <f>IF((E1267*(1+Utgifter!$E$5/12)-G1267)&gt;0,E1267*(1+Utgifter!$E$5/12)-G1267,0)</f>
        <v>39555.61383428175</v>
      </c>
      <c r="F1268" s="26"/>
      <c r="G1268" s="24">
        <f>IF((E1268*(Utgifter!$E$4+Utgifter!$E$5)/12)&gt;$S$4,(E1268*(Utgifter!$E$4+Utgifter!$E$5)/12),IF(E1268&gt; 0,$S$4,0))</f>
        <v>1000</v>
      </c>
      <c r="I1268" s="27">
        <f>IF((I1267*(1+Utgifter!$E$5/12)-K1267)&gt;0,I1267*(1+Utgifter!$E$5/12)-K1267,0)</f>
        <v>0</v>
      </c>
      <c r="J1268" s="26"/>
      <c r="K1268" s="24">
        <f>IF((I1268*(Utgifter!$E$4+Utgifter!$E$5)/12)&gt;$S$4,(I1268*(Utgifter!$E$4+Utgifter!$E$5)/12),IF(I1268&gt; 0,$S$4,0))</f>
        <v>0</v>
      </c>
    </row>
    <row r="1269" spans="1:11" x14ac:dyDescent="0.35">
      <c r="A1269" s="47"/>
      <c r="D1269" s="28">
        <f t="shared" si="19"/>
        <v>1265</v>
      </c>
      <c r="E1269" s="27">
        <f>IF((E1268*(1+Utgifter!$E$5/12)-G1268)&gt;0,E1268*(1+Utgifter!$E$5/12)-G1268,0)</f>
        <v>38621.539857338888</v>
      </c>
      <c r="F1269" s="26"/>
      <c r="G1269" s="24">
        <f>IF((E1269*(Utgifter!$E$4+Utgifter!$E$5)/12)&gt;$S$4,(E1269*(Utgifter!$E$4+Utgifter!$E$5)/12),IF(E1269&gt; 0,$S$4,0))</f>
        <v>1000</v>
      </c>
      <c r="I1269" s="27">
        <f>IF((I1268*(1+Utgifter!$E$5/12)-K1268)&gt;0,I1268*(1+Utgifter!$E$5/12)-K1268,0)</f>
        <v>0</v>
      </c>
      <c r="J1269" s="26"/>
      <c r="K1269" s="24">
        <f>IF((I1269*(Utgifter!$E$4+Utgifter!$E$5)/12)&gt;$S$4,(I1269*(Utgifter!$E$4+Utgifter!$E$5)/12),IF(I1269&gt; 0,$S$4,0))</f>
        <v>0</v>
      </c>
    </row>
    <row r="1270" spans="1:11" x14ac:dyDescent="0.35">
      <c r="A1270" s="47"/>
      <c r="D1270" s="28">
        <f t="shared" si="19"/>
        <v>1266</v>
      </c>
      <c r="E1270" s="27">
        <f>IF((E1269*(1+Utgifter!$E$5/12)-G1269)&gt;0,E1269*(1+Utgifter!$E$5/12)-G1269,0)</f>
        <v>37685.909090434456</v>
      </c>
      <c r="F1270" s="26"/>
      <c r="G1270" s="24">
        <f>IF((E1270*(Utgifter!$E$4+Utgifter!$E$5)/12)&gt;$S$4,(E1270*(Utgifter!$E$4+Utgifter!$E$5)/12),IF(E1270&gt; 0,$S$4,0))</f>
        <v>1000</v>
      </c>
      <c r="I1270" s="27">
        <f>IF((I1269*(1+Utgifter!$E$5/12)-K1269)&gt;0,I1269*(1+Utgifter!$E$5/12)-K1269,0)</f>
        <v>0</v>
      </c>
      <c r="J1270" s="26"/>
      <c r="K1270" s="24">
        <f>IF((I1270*(Utgifter!$E$4+Utgifter!$E$5)/12)&gt;$S$4,(I1270*(Utgifter!$E$4+Utgifter!$E$5)/12),IF(I1270&gt; 0,$S$4,0))</f>
        <v>0</v>
      </c>
    </row>
    <row r="1271" spans="1:11" x14ac:dyDescent="0.35">
      <c r="A1271" s="47"/>
      <c r="D1271" s="28">
        <f t="shared" si="19"/>
        <v>1267</v>
      </c>
      <c r="E1271" s="27">
        <f>IF((E1270*(1+Utgifter!$E$5/12)-G1270)&gt;0,E1270*(1+Utgifter!$E$5/12)-G1270,0)</f>
        <v>36748.718938918515</v>
      </c>
      <c r="F1271" s="26"/>
      <c r="G1271" s="24">
        <f>IF((E1271*(Utgifter!$E$4+Utgifter!$E$5)/12)&gt;$S$4,(E1271*(Utgifter!$E$4+Utgifter!$E$5)/12),IF(E1271&gt; 0,$S$4,0))</f>
        <v>1000</v>
      </c>
      <c r="I1271" s="27">
        <f>IF((I1270*(1+Utgifter!$E$5/12)-K1270)&gt;0,I1270*(1+Utgifter!$E$5/12)-K1270,0)</f>
        <v>0</v>
      </c>
      <c r="J1271" s="26"/>
      <c r="K1271" s="24">
        <f>IF((I1271*(Utgifter!$E$4+Utgifter!$E$5)/12)&gt;$S$4,(I1271*(Utgifter!$E$4+Utgifter!$E$5)/12),IF(I1271&gt; 0,$S$4,0))</f>
        <v>0</v>
      </c>
    </row>
    <row r="1272" spans="1:11" x14ac:dyDescent="0.35">
      <c r="A1272" s="47"/>
      <c r="D1272" s="28">
        <f t="shared" si="19"/>
        <v>1268</v>
      </c>
      <c r="E1272" s="27">
        <f>IF((E1271*(1+Utgifter!$E$5/12)-G1271)&gt;0,E1271*(1+Utgifter!$E$5/12)-G1271,0)</f>
        <v>35809.966803816715</v>
      </c>
      <c r="F1272" s="26"/>
      <c r="G1272" s="24">
        <f>IF((E1272*(Utgifter!$E$4+Utgifter!$E$5)/12)&gt;$S$4,(E1272*(Utgifter!$E$4+Utgifter!$E$5)/12),IF(E1272&gt; 0,$S$4,0))</f>
        <v>1000</v>
      </c>
      <c r="I1272" s="27">
        <f>IF((I1271*(1+Utgifter!$E$5/12)-K1271)&gt;0,I1271*(1+Utgifter!$E$5/12)-K1271,0)</f>
        <v>0</v>
      </c>
      <c r="J1272" s="26"/>
      <c r="K1272" s="24">
        <f>IF((I1272*(Utgifter!$E$4+Utgifter!$E$5)/12)&gt;$S$4,(I1272*(Utgifter!$E$4+Utgifter!$E$5)/12),IF(I1272&gt; 0,$S$4,0))</f>
        <v>0</v>
      </c>
    </row>
    <row r="1273" spans="1:11" x14ac:dyDescent="0.35">
      <c r="A1273" s="47"/>
      <c r="D1273" s="28">
        <f t="shared" si="19"/>
        <v>1269</v>
      </c>
      <c r="E1273" s="27">
        <f>IF((E1272*(1+Utgifter!$E$5/12)-G1272)&gt;0,E1272*(1+Utgifter!$E$5/12)-G1272,0)</f>
        <v>34869.650081823078</v>
      </c>
      <c r="F1273" s="26"/>
      <c r="G1273" s="24">
        <f>IF((E1273*(Utgifter!$E$4+Utgifter!$E$5)/12)&gt;$S$4,(E1273*(Utgifter!$E$4+Utgifter!$E$5)/12),IF(E1273&gt; 0,$S$4,0))</f>
        <v>1000</v>
      </c>
      <c r="I1273" s="27">
        <f>IF((I1272*(1+Utgifter!$E$5/12)-K1272)&gt;0,I1272*(1+Utgifter!$E$5/12)-K1272,0)</f>
        <v>0</v>
      </c>
      <c r="J1273" s="26"/>
      <c r="K1273" s="24">
        <f>IF((I1273*(Utgifter!$E$4+Utgifter!$E$5)/12)&gt;$S$4,(I1273*(Utgifter!$E$4+Utgifter!$E$5)/12),IF(I1273&gt; 0,$S$4,0))</f>
        <v>0</v>
      </c>
    </row>
    <row r="1274" spans="1:11" x14ac:dyDescent="0.35">
      <c r="A1274" s="47"/>
      <c r="D1274" s="28">
        <f t="shared" si="19"/>
        <v>1270</v>
      </c>
      <c r="E1274" s="27">
        <f>IF((E1273*(1+Utgifter!$E$5/12)-G1273)&gt;0,E1273*(1+Utgifter!$E$5/12)-G1273,0)</f>
        <v>33927.766165292785</v>
      </c>
      <c r="F1274" s="26"/>
      <c r="G1274" s="24">
        <f>IF((E1274*(Utgifter!$E$4+Utgifter!$E$5)/12)&gt;$S$4,(E1274*(Utgifter!$E$4+Utgifter!$E$5)/12),IF(E1274&gt; 0,$S$4,0))</f>
        <v>1000</v>
      </c>
      <c r="I1274" s="27">
        <f>IF((I1273*(1+Utgifter!$E$5/12)-K1273)&gt;0,I1273*(1+Utgifter!$E$5/12)-K1273,0)</f>
        <v>0</v>
      </c>
      <c r="J1274" s="26"/>
      <c r="K1274" s="24">
        <f>IF((I1274*(Utgifter!$E$4+Utgifter!$E$5)/12)&gt;$S$4,(I1274*(Utgifter!$E$4+Utgifter!$E$5)/12),IF(I1274&gt; 0,$S$4,0))</f>
        <v>0</v>
      </c>
    </row>
    <row r="1275" spans="1:11" x14ac:dyDescent="0.35">
      <c r="A1275" s="47"/>
      <c r="D1275" s="28">
        <f t="shared" si="19"/>
        <v>1271</v>
      </c>
      <c r="E1275" s="27">
        <f>IF((E1274*(1+Utgifter!$E$5/12)-G1274)&gt;0,E1274*(1+Utgifter!$E$5/12)-G1274,0)</f>
        <v>32984.312442234943</v>
      </c>
      <c r="F1275" s="26"/>
      <c r="G1275" s="24">
        <f>IF((E1275*(Utgifter!$E$4+Utgifter!$E$5)/12)&gt;$S$4,(E1275*(Utgifter!$E$4+Utgifter!$E$5)/12),IF(E1275&gt; 0,$S$4,0))</f>
        <v>1000</v>
      </c>
      <c r="I1275" s="27">
        <f>IF((I1274*(1+Utgifter!$E$5/12)-K1274)&gt;0,I1274*(1+Utgifter!$E$5/12)-K1274,0)</f>
        <v>0</v>
      </c>
      <c r="J1275" s="26"/>
      <c r="K1275" s="24">
        <f>IF((I1275*(Utgifter!$E$4+Utgifter!$E$5)/12)&gt;$S$4,(I1275*(Utgifter!$E$4+Utgifter!$E$5)/12),IF(I1275&gt; 0,$S$4,0))</f>
        <v>0</v>
      </c>
    </row>
    <row r="1276" spans="1:11" x14ac:dyDescent="0.35">
      <c r="A1276" s="47"/>
      <c r="D1276" s="28">
        <f t="shared" si="19"/>
        <v>1272</v>
      </c>
      <c r="E1276" s="27">
        <f>IF((E1275*(1+Utgifter!$E$5/12)-G1275)&gt;0,E1275*(1+Utgifter!$E$5/12)-G1275,0)</f>
        <v>32039.286296305334</v>
      </c>
      <c r="F1276" s="26"/>
      <c r="G1276" s="24">
        <f>IF((E1276*(Utgifter!$E$4+Utgifter!$E$5)/12)&gt;$S$4,(E1276*(Utgifter!$E$4+Utgifter!$E$5)/12),IF(E1276&gt; 0,$S$4,0))</f>
        <v>1000</v>
      </c>
      <c r="I1276" s="27">
        <f>IF((I1275*(1+Utgifter!$E$5/12)-K1275)&gt;0,I1275*(1+Utgifter!$E$5/12)-K1275,0)</f>
        <v>0</v>
      </c>
      <c r="J1276" s="26"/>
      <c r="K1276" s="24">
        <f>IF((I1276*(Utgifter!$E$4+Utgifter!$E$5)/12)&gt;$S$4,(I1276*(Utgifter!$E$4+Utgifter!$E$5)/12),IF(I1276&gt; 0,$S$4,0))</f>
        <v>0</v>
      </c>
    </row>
    <row r="1277" spans="1:11" x14ac:dyDescent="0.35">
      <c r="A1277" s="47">
        <v>2124</v>
      </c>
      <c r="D1277" s="28">
        <f t="shared" si="19"/>
        <v>1273</v>
      </c>
      <c r="E1277" s="27">
        <f>IF((E1276*(1+Utgifter!$E$5/12)-G1276)&gt;0,E1276*(1+Utgifter!$E$5/12)-G1276,0)</f>
        <v>31092.685106799177</v>
      </c>
      <c r="F1277" s="26"/>
      <c r="G1277" s="24">
        <f>IF((E1277*(Utgifter!$E$4+Utgifter!$E$5)/12)&gt;$S$4,(E1277*(Utgifter!$E$4+Utgifter!$E$5)/12),IF(E1277&gt; 0,$S$4,0))</f>
        <v>1000</v>
      </c>
      <c r="I1277" s="27">
        <f>IF((I1276*(1+Utgifter!$E$5/12)-K1276)&gt;0,I1276*(1+Utgifter!$E$5/12)-K1276,0)</f>
        <v>0</v>
      </c>
      <c r="J1277" s="26"/>
      <c r="K1277" s="24">
        <f>IF((I1277*(Utgifter!$E$4+Utgifter!$E$5)/12)&gt;$S$4,(I1277*(Utgifter!$E$4+Utgifter!$E$5)/12),IF(I1277&gt; 0,$S$4,0))</f>
        <v>0</v>
      </c>
    </row>
    <row r="1278" spans="1:11" x14ac:dyDescent="0.35">
      <c r="A1278" s="47"/>
      <c r="D1278" s="28">
        <f t="shared" si="19"/>
        <v>1274</v>
      </c>
      <c r="E1278" s="27">
        <f>IF((E1277*(1+Utgifter!$E$5/12)-G1277)&gt;0,E1277*(1+Utgifter!$E$5/12)-G1277,0)</f>
        <v>30144.506248643844</v>
      </c>
      <c r="F1278" s="26"/>
      <c r="G1278" s="24">
        <f>IF((E1278*(Utgifter!$E$4+Utgifter!$E$5)/12)&gt;$S$4,(E1278*(Utgifter!$E$4+Utgifter!$E$5)/12),IF(E1278&gt; 0,$S$4,0))</f>
        <v>1000</v>
      </c>
      <c r="I1278" s="27">
        <f>IF((I1277*(1+Utgifter!$E$5/12)-K1277)&gt;0,I1277*(1+Utgifter!$E$5/12)-K1277,0)</f>
        <v>0</v>
      </c>
      <c r="J1278" s="26"/>
      <c r="K1278" s="24">
        <f>IF((I1278*(Utgifter!$E$4+Utgifter!$E$5)/12)&gt;$S$4,(I1278*(Utgifter!$E$4+Utgifter!$E$5)/12),IF(I1278&gt; 0,$S$4,0))</f>
        <v>0</v>
      </c>
    </row>
    <row r="1279" spans="1:11" x14ac:dyDescent="0.35">
      <c r="A1279" s="47"/>
      <c r="D1279" s="28">
        <f t="shared" si="19"/>
        <v>1275</v>
      </c>
      <c r="E1279" s="27">
        <f>IF((E1278*(1+Utgifter!$E$5/12)-G1278)&gt;0,E1278*(1+Utgifter!$E$5/12)-G1278,0)</f>
        <v>29194.747092391586</v>
      </c>
      <c r="F1279" s="26"/>
      <c r="G1279" s="24">
        <f>IF((E1279*(Utgifter!$E$4+Utgifter!$E$5)/12)&gt;$S$4,(E1279*(Utgifter!$E$4+Utgifter!$E$5)/12),IF(E1279&gt; 0,$S$4,0))</f>
        <v>1000</v>
      </c>
      <c r="I1279" s="27">
        <f>IF((I1278*(1+Utgifter!$E$5/12)-K1278)&gt;0,I1278*(1+Utgifter!$E$5/12)-K1278,0)</f>
        <v>0</v>
      </c>
      <c r="J1279" s="26"/>
      <c r="K1279" s="24">
        <f>IF((I1279*(Utgifter!$E$4+Utgifter!$E$5)/12)&gt;$S$4,(I1279*(Utgifter!$E$4+Utgifter!$E$5)/12),IF(I1279&gt; 0,$S$4,0))</f>
        <v>0</v>
      </c>
    </row>
    <row r="1280" spans="1:11" x14ac:dyDescent="0.35">
      <c r="A1280" s="47"/>
      <c r="D1280" s="28">
        <f t="shared" si="19"/>
        <v>1276</v>
      </c>
      <c r="E1280" s="27">
        <f>IF((E1279*(1+Utgifter!$E$5/12)-G1279)&gt;0,E1279*(1+Utgifter!$E$5/12)-G1279,0)</f>
        <v>28243.40500421224</v>
      </c>
      <c r="F1280" s="26"/>
      <c r="G1280" s="24">
        <f>IF((E1280*(Utgifter!$E$4+Utgifter!$E$5)/12)&gt;$S$4,(E1280*(Utgifter!$E$4+Utgifter!$E$5)/12),IF(E1280&gt; 0,$S$4,0))</f>
        <v>1000</v>
      </c>
      <c r="I1280" s="27">
        <f>IF((I1279*(1+Utgifter!$E$5/12)-K1279)&gt;0,I1279*(1+Utgifter!$E$5/12)-K1279,0)</f>
        <v>0</v>
      </c>
      <c r="J1280" s="26"/>
      <c r="K1280" s="24">
        <f>IF((I1280*(Utgifter!$E$4+Utgifter!$E$5)/12)&gt;$S$4,(I1280*(Utgifter!$E$4+Utgifter!$E$5)/12),IF(I1280&gt; 0,$S$4,0))</f>
        <v>0</v>
      </c>
    </row>
    <row r="1281" spans="1:11" x14ac:dyDescent="0.35">
      <c r="A1281" s="47"/>
      <c r="D1281" s="28">
        <f t="shared" si="19"/>
        <v>1277</v>
      </c>
      <c r="E1281" s="27">
        <f>IF((E1280*(1+Utgifter!$E$5/12)-G1280)&gt;0,E1280*(1+Utgifter!$E$5/12)-G1280,0)</f>
        <v>27290.477345885927</v>
      </c>
      <c r="F1281" s="26"/>
      <c r="G1281" s="24">
        <f>IF((E1281*(Utgifter!$E$4+Utgifter!$E$5)/12)&gt;$S$4,(E1281*(Utgifter!$E$4+Utgifter!$E$5)/12),IF(E1281&gt; 0,$S$4,0))</f>
        <v>1000</v>
      </c>
      <c r="I1281" s="27">
        <f>IF((I1280*(1+Utgifter!$E$5/12)-K1280)&gt;0,I1280*(1+Utgifter!$E$5/12)-K1280,0)</f>
        <v>0</v>
      </c>
      <c r="J1281" s="26"/>
      <c r="K1281" s="24">
        <f>IF((I1281*(Utgifter!$E$4+Utgifter!$E$5)/12)&gt;$S$4,(I1281*(Utgifter!$E$4+Utgifter!$E$5)/12),IF(I1281&gt; 0,$S$4,0))</f>
        <v>0</v>
      </c>
    </row>
    <row r="1282" spans="1:11" x14ac:dyDescent="0.35">
      <c r="A1282" s="47"/>
      <c r="D1282" s="28">
        <f t="shared" si="19"/>
        <v>1278</v>
      </c>
      <c r="E1282" s="27">
        <f>IF((E1281*(1+Utgifter!$E$5/12)-G1281)&gt;0,E1281*(1+Utgifter!$E$5/12)-G1281,0)</f>
        <v>26335.961474795738</v>
      </c>
      <c r="F1282" s="26"/>
      <c r="G1282" s="24">
        <f>IF((E1282*(Utgifter!$E$4+Utgifter!$E$5)/12)&gt;$S$4,(E1282*(Utgifter!$E$4+Utgifter!$E$5)/12),IF(E1282&gt; 0,$S$4,0))</f>
        <v>1000</v>
      </c>
      <c r="I1282" s="27">
        <f>IF((I1281*(1+Utgifter!$E$5/12)-K1281)&gt;0,I1281*(1+Utgifter!$E$5/12)-K1281,0)</f>
        <v>0</v>
      </c>
      <c r="J1282" s="26"/>
      <c r="K1282" s="24">
        <f>IF((I1282*(Utgifter!$E$4+Utgifter!$E$5)/12)&gt;$S$4,(I1282*(Utgifter!$E$4+Utgifter!$E$5)/12),IF(I1282&gt; 0,$S$4,0))</f>
        <v>0</v>
      </c>
    </row>
    <row r="1283" spans="1:11" x14ac:dyDescent="0.35">
      <c r="A1283" s="47"/>
      <c r="D1283" s="28">
        <f t="shared" si="19"/>
        <v>1279</v>
      </c>
      <c r="E1283" s="27">
        <f>IF((E1282*(1+Utgifter!$E$5/12)-G1282)&gt;0,E1282*(1+Utgifter!$E$5/12)-G1282,0)</f>
        <v>25379.854743920398</v>
      </c>
      <c r="F1283" s="26"/>
      <c r="G1283" s="24">
        <f>IF((E1283*(Utgifter!$E$4+Utgifter!$E$5)/12)&gt;$S$4,(E1283*(Utgifter!$E$4+Utgifter!$E$5)/12),IF(E1283&gt; 0,$S$4,0))</f>
        <v>1000</v>
      </c>
      <c r="I1283" s="27">
        <f>IF((I1282*(1+Utgifter!$E$5/12)-K1282)&gt;0,I1282*(1+Utgifter!$E$5/12)-K1282,0)</f>
        <v>0</v>
      </c>
      <c r="J1283" s="26"/>
      <c r="K1283" s="24">
        <f>IF((I1283*(Utgifter!$E$4+Utgifter!$E$5)/12)&gt;$S$4,(I1283*(Utgifter!$E$4+Utgifter!$E$5)/12),IF(I1283&gt; 0,$S$4,0))</f>
        <v>0</v>
      </c>
    </row>
    <row r="1284" spans="1:11" x14ac:dyDescent="0.35">
      <c r="A1284" s="47"/>
      <c r="D1284" s="28">
        <f t="shared" si="19"/>
        <v>1280</v>
      </c>
      <c r="E1284" s="27">
        <f>IF((E1283*(1+Utgifter!$E$5/12)-G1283)&gt;0,E1283*(1+Utgifter!$E$5/12)-G1283,0)</f>
        <v>24422.154501826932</v>
      </c>
      <c r="F1284" s="26"/>
      <c r="G1284" s="24">
        <f>IF((E1284*(Utgifter!$E$4+Utgifter!$E$5)/12)&gt;$S$4,(E1284*(Utgifter!$E$4+Utgifter!$E$5)/12),IF(E1284&gt; 0,$S$4,0))</f>
        <v>1000</v>
      </c>
      <c r="I1284" s="27">
        <f>IF((I1283*(1+Utgifter!$E$5/12)-K1283)&gt;0,I1283*(1+Utgifter!$E$5/12)-K1283,0)</f>
        <v>0</v>
      </c>
      <c r="J1284" s="26"/>
      <c r="K1284" s="24">
        <f>IF((I1284*(Utgifter!$E$4+Utgifter!$E$5)/12)&gt;$S$4,(I1284*(Utgifter!$E$4+Utgifter!$E$5)/12),IF(I1284&gt; 0,$S$4,0))</f>
        <v>0</v>
      </c>
    </row>
    <row r="1285" spans="1:11" x14ac:dyDescent="0.35">
      <c r="A1285" s="47"/>
      <c r="D1285" s="28">
        <f t="shared" si="19"/>
        <v>1281</v>
      </c>
      <c r="E1285" s="27">
        <f>IF((E1284*(1+Utgifter!$E$5/12)-G1284)&gt;0,E1284*(1+Utgifter!$E$5/12)-G1284,0)</f>
        <v>23462.858092663311</v>
      </c>
      <c r="F1285" s="26"/>
      <c r="G1285" s="24">
        <f>IF((E1285*(Utgifter!$E$4+Utgifter!$E$5)/12)&gt;$S$4,(E1285*(Utgifter!$E$4+Utgifter!$E$5)/12),IF(E1285&gt; 0,$S$4,0))</f>
        <v>1000</v>
      </c>
      <c r="I1285" s="27">
        <f>IF((I1284*(1+Utgifter!$E$5/12)-K1284)&gt;0,I1284*(1+Utgifter!$E$5/12)-K1284,0)</f>
        <v>0</v>
      </c>
      <c r="J1285" s="26"/>
      <c r="K1285" s="24">
        <f>IF((I1285*(Utgifter!$E$4+Utgifter!$E$5)/12)&gt;$S$4,(I1285*(Utgifter!$E$4+Utgifter!$E$5)/12),IF(I1285&gt; 0,$S$4,0))</f>
        <v>0</v>
      </c>
    </row>
    <row r="1286" spans="1:11" x14ac:dyDescent="0.35">
      <c r="A1286" s="47"/>
      <c r="D1286" s="28">
        <f t="shared" si="19"/>
        <v>1282</v>
      </c>
      <c r="E1286" s="27">
        <f>IF((E1285*(1+Utgifter!$E$5/12)-G1285)&gt;0,E1285*(1+Utgifter!$E$5/12)-G1285,0)</f>
        <v>22501.962856151084</v>
      </c>
      <c r="F1286" s="26"/>
      <c r="G1286" s="24">
        <f>IF((E1286*(Utgifter!$E$4+Utgifter!$E$5)/12)&gt;$S$4,(E1286*(Utgifter!$E$4+Utgifter!$E$5)/12),IF(E1286&gt; 0,$S$4,0))</f>
        <v>1000</v>
      </c>
      <c r="I1286" s="27">
        <f>IF((I1285*(1+Utgifter!$E$5/12)-K1285)&gt;0,I1285*(1+Utgifter!$E$5/12)-K1285,0)</f>
        <v>0</v>
      </c>
      <c r="J1286" s="26"/>
      <c r="K1286" s="24">
        <f>IF((I1286*(Utgifter!$E$4+Utgifter!$E$5)/12)&gt;$S$4,(I1286*(Utgifter!$E$4+Utgifter!$E$5)/12),IF(I1286&gt; 0,$S$4,0))</f>
        <v>0</v>
      </c>
    </row>
    <row r="1287" spans="1:11" x14ac:dyDescent="0.35">
      <c r="A1287" s="47"/>
      <c r="D1287" s="28">
        <f t="shared" ref="D1287:D1350" si="20">IF(OR(E1287&gt;0, I1287&gt;0),D1286+1,"")</f>
        <v>1283</v>
      </c>
      <c r="E1287" s="27">
        <f>IF((E1286*(1+Utgifter!$E$5/12)-G1286)&gt;0,E1286*(1+Utgifter!$E$5/12)-G1286,0)</f>
        <v>21539.466127578002</v>
      </c>
      <c r="F1287" s="26"/>
      <c r="G1287" s="24">
        <f>IF((E1287*(Utgifter!$E$4+Utgifter!$E$5)/12)&gt;$S$4,(E1287*(Utgifter!$E$4+Utgifter!$E$5)/12),IF(E1287&gt; 0,$S$4,0))</f>
        <v>1000</v>
      </c>
      <c r="I1287" s="27">
        <f>IF((I1286*(1+Utgifter!$E$5/12)-K1286)&gt;0,I1286*(1+Utgifter!$E$5/12)-K1286,0)</f>
        <v>0</v>
      </c>
      <c r="J1287" s="26"/>
      <c r="K1287" s="24">
        <f>IF((I1287*(Utgifter!$E$4+Utgifter!$E$5)/12)&gt;$S$4,(I1287*(Utgifter!$E$4+Utgifter!$E$5)/12),IF(I1287&gt; 0,$S$4,0))</f>
        <v>0</v>
      </c>
    </row>
    <row r="1288" spans="1:11" x14ac:dyDescent="0.35">
      <c r="A1288" s="47"/>
      <c r="D1288" s="28">
        <f t="shared" si="20"/>
        <v>1284</v>
      </c>
      <c r="E1288" s="27">
        <f>IF((E1287*(1+Utgifter!$E$5/12)-G1287)&gt;0,E1287*(1+Utgifter!$E$5/12)-G1287,0)</f>
        <v>20575.365237790633</v>
      </c>
      <c r="F1288" s="26"/>
      <c r="G1288" s="24">
        <f>IF((E1288*(Utgifter!$E$4+Utgifter!$E$5)/12)&gt;$S$4,(E1288*(Utgifter!$E$4+Utgifter!$E$5)/12),IF(E1288&gt; 0,$S$4,0))</f>
        <v>1000</v>
      </c>
      <c r="I1288" s="27">
        <f>IF((I1287*(1+Utgifter!$E$5/12)-K1287)&gt;0,I1287*(1+Utgifter!$E$5/12)-K1287,0)</f>
        <v>0</v>
      </c>
      <c r="J1288" s="26"/>
      <c r="K1288" s="24">
        <f>IF((I1288*(Utgifter!$E$4+Utgifter!$E$5)/12)&gt;$S$4,(I1288*(Utgifter!$E$4+Utgifter!$E$5)/12),IF(I1288&gt; 0,$S$4,0))</f>
        <v>0</v>
      </c>
    </row>
    <row r="1289" spans="1:11" x14ac:dyDescent="0.35">
      <c r="A1289" s="47">
        <v>2125</v>
      </c>
      <c r="D1289" s="28">
        <f t="shared" si="20"/>
        <v>1285</v>
      </c>
      <c r="E1289" s="27">
        <f>IF((E1288*(1+Utgifter!$E$5/12)-G1288)&gt;0,E1288*(1+Utgifter!$E$5/12)-G1288,0)</f>
        <v>19609.65751318695</v>
      </c>
      <c r="F1289" s="26"/>
      <c r="G1289" s="24">
        <f>IF((E1289*(Utgifter!$E$4+Utgifter!$E$5)/12)&gt;$S$4,(E1289*(Utgifter!$E$4+Utgifter!$E$5)/12),IF(E1289&gt; 0,$S$4,0))</f>
        <v>1000</v>
      </c>
      <c r="I1289" s="27">
        <f>IF((I1288*(1+Utgifter!$E$5/12)-K1288)&gt;0,I1288*(1+Utgifter!$E$5/12)-K1288,0)</f>
        <v>0</v>
      </c>
      <c r="J1289" s="26"/>
      <c r="K1289" s="24">
        <f>IF((I1289*(Utgifter!$E$4+Utgifter!$E$5)/12)&gt;$S$4,(I1289*(Utgifter!$E$4+Utgifter!$E$5)/12),IF(I1289&gt; 0,$S$4,0))</f>
        <v>0</v>
      </c>
    </row>
    <row r="1290" spans="1:11" x14ac:dyDescent="0.35">
      <c r="A1290" s="47"/>
      <c r="D1290" s="28">
        <f t="shared" si="20"/>
        <v>1286</v>
      </c>
      <c r="E1290" s="27">
        <f>IF((E1289*(1+Utgifter!$E$5/12)-G1289)&gt;0,E1289*(1+Utgifter!$E$5/12)-G1289,0)</f>
        <v>18642.340275708928</v>
      </c>
      <c r="F1290" s="26"/>
      <c r="G1290" s="24">
        <f>IF((E1290*(Utgifter!$E$4+Utgifter!$E$5)/12)&gt;$S$4,(E1290*(Utgifter!$E$4+Utgifter!$E$5)/12),IF(E1290&gt; 0,$S$4,0))</f>
        <v>1000</v>
      </c>
      <c r="I1290" s="27">
        <f>IF((I1289*(1+Utgifter!$E$5/12)-K1289)&gt;0,I1289*(1+Utgifter!$E$5/12)-K1289,0)</f>
        <v>0</v>
      </c>
      <c r="J1290" s="26"/>
      <c r="K1290" s="24">
        <f>IF((I1290*(Utgifter!$E$4+Utgifter!$E$5)/12)&gt;$S$4,(I1290*(Utgifter!$E$4+Utgifter!$E$5)/12),IF(I1290&gt; 0,$S$4,0))</f>
        <v>0</v>
      </c>
    </row>
    <row r="1291" spans="1:11" x14ac:dyDescent="0.35">
      <c r="A1291" s="47"/>
      <c r="D1291" s="28">
        <f t="shared" si="20"/>
        <v>1287</v>
      </c>
      <c r="E1291" s="27">
        <f>IF((E1290*(1+Utgifter!$E$5/12)-G1290)&gt;0,E1290*(1+Utgifter!$E$5/12)-G1290,0)</f>
        <v>17673.41084283511</v>
      </c>
      <c r="F1291" s="26"/>
      <c r="G1291" s="24">
        <f>IF((E1291*(Utgifter!$E$4+Utgifter!$E$5)/12)&gt;$S$4,(E1291*(Utgifter!$E$4+Utgifter!$E$5)/12),IF(E1291&gt; 0,$S$4,0))</f>
        <v>1000</v>
      </c>
      <c r="I1291" s="27">
        <f>IF((I1290*(1+Utgifter!$E$5/12)-K1290)&gt;0,I1290*(1+Utgifter!$E$5/12)-K1290,0)</f>
        <v>0</v>
      </c>
      <c r="J1291" s="26"/>
      <c r="K1291" s="24">
        <f>IF((I1291*(Utgifter!$E$4+Utgifter!$E$5)/12)&gt;$S$4,(I1291*(Utgifter!$E$4+Utgifter!$E$5)/12),IF(I1291&gt; 0,$S$4,0))</f>
        <v>0</v>
      </c>
    </row>
    <row r="1292" spans="1:11" x14ac:dyDescent="0.35">
      <c r="A1292" s="47"/>
      <c r="D1292" s="28">
        <f t="shared" si="20"/>
        <v>1288</v>
      </c>
      <c r="E1292" s="27">
        <f>IF((E1291*(1+Utgifter!$E$5/12)-G1291)&gt;0,E1291*(1+Utgifter!$E$5/12)-G1291,0)</f>
        <v>16702.866527573169</v>
      </c>
      <c r="F1292" s="26"/>
      <c r="G1292" s="24">
        <f>IF((E1292*(Utgifter!$E$4+Utgifter!$E$5)/12)&gt;$S$4,(E1292*(Utgifter!$E$4+Utgifter!$E$5)/12),IF(E1292&gt; 0,$S$4,0))</f>
        <v>1000</v>
      </c>
      <c r="I1292" s="27">
        <f>IF((I1291*(1+Utgifter!$E$5/12)-K1291)&gt;0,I1291*(1+Utgifter!$E$5/12)-K1291,0)</f>
        <v>0</v>
      </c>
      <c r="J1292" s="26"/>
      <c r="K1292" s="24">
        <f>IF((I1292*(Utgifter!$E$4+Utgifter!$E$5)/12)&gt;$S$4,(I1292*(Utgifter!$E$4+Utgifter!$E$5)/12),IF(I1292&gt; 0,$S$4,0))</f>
        <v>0</v>
      </c>
    </row>
    <row r="1293" spans="1:11" x14ac:dyDescent="0.35">
      <c r="A1293" s="47"/>
      <c r="D1293" s="28">
        <f t="shared" si="20"/>
        <v>1289</v>
      </c>
      <c r="E1293" s="27">
        <f>IF((E1292*(1+Utgifter!$E$5/12)-G1292)&gt;0,E1292*(1+Utgifter!$E$5/12)-G1292,0)</f>
        <v>15730.704638452458</v>
      </c>
      <c r="F1293" s="26"/>
      <c r="G1293" s="24">
        <f>IF((E1293*(Utgifter!$E$4+Utgifter!$E$5)/12)&gt;$S$4,(E1293*(Utgifter!$E$4+Utgifter!$E$5)/12),IF(E1293&gt; 0,$S$4,0))</f>
        <v>1000</v>
      </c>
      <c r="I1293" s="27">
        <f>IF((I1292*(1+Utgifter!$E$5/12)-K1292)&gt;0,I1292*(1+Utgifter!$E$5/12)-K1292,0)</f>
        <v>0</v>
      </c>
      <c r="J1293" s="26"/>
      <c r="K1293" s="24">
        <f>IF((I1293*(Utgifter!$E$4+Utgifter!$E$5)/12)&gt;$S$4,(I1293*(Utgifter!$E$4+Utgifter!$E$5)/12),IF(I1293&gt; 0,$S$4,0))</f>
        <v>0</v>
      </c>
    </row>
    <row r="1294" spans="1:11" x14ac:dyDescent="0.35">
      <c r="A1294" s="47"/>
      <c r="D1294" s="28">
        <f t="shared" si="20"/>
        <v>1290</v>
      </c>
      <c r="E1294" s="27">
        <f>IF((E1293*(1+Utgifter!$E$5/12)-G1293)&gt;0,E1293*(1+Utgifter!$E$5/12)-G1293,0)</f>
        <v>14756.922479516546</v>
      </c>
      <c r="F1294" s="26"/>
      <c r="G1294" s="24">
        <f>IF((E1294*(Utgifter!$E$4+Utgifter!$E$5)/12)&gt;$S$4,(E1294*(Utgifter!$E$4+Utgifter!$E$5)/12),IF(E1294&gt; 0,$S$4,0))</f>
        <v>1000</v>
      </c>
      <c r="I1294" s="27">
        <f>IF((I1293*(1+Utgifter!$E$5/12)-K1293)&gt;0,I1293*(1+Utgifter!$E$5/12)-K1293,0)</f>
        <v>0</v>
      </c>
      <c r="J1294" s="26"/>
      <c r="K1294" s="24">
        <f>IF((I1294*(Utgifter!$E$4+Utgifter!$E$5)/12)&gt;$S$4,(I1294*(Utgifter!$E$4+Utgifter!$E$5)/12),IF(I1294&gt; 0,$S$4,0))</f>
        <v>0</v>
      </c>
    </row>
    <row r="1295" spans="1:11" x14ac:dyDescent="0.35">
      <c r="A1295" s="47"/>
      <c r="D1295" s="28">
        <f t="shared" si="20"/>
        <v>1291</v>
      </c>
      <c r="E1295" s="27">
        <f>IF((E1294*(1+Utgifter!$E$5/12)-G1294)&gt;0,E1294*(1+Utgifter!$E$5/12)-G1294,0)</f>
        <v>13781.517350315742</v>
      </c>
      <c r="F1295" s="26"/>
      <c r="G1295" s="24">
        <f>IF((E1295*(Utgifter!$E$4+Utgifter!$E$5)/12)&gt;$S$4,(E1295*(Utgifter!$E$4+Utgifter!$E$5)/12),IF(E1295&gt; 0,$S$4,0))</f>
        <v>1000</v>
      </c>
      <c r="I1295" s="27">
        <f>IF((I1294*(1+Utgifter!$E$5/12)-K1294)&gt;0,I1294*(1+Utgifter!$E$5/12)-K1294,0)</f>
        <v>0</v>
      </c>
      <c r="J1295" s="26"/>
      <c r="K1295" s="24">
        <f>IF((I1295*(Utgifter!$E$4+Utgifter!$E$5)/12)&gt;$S$4,(I1295*(Utgifter!$E$4+Utgifter!$E$5)/12),IF(I1295&gt; 0,$S$4,0))</f>
        <v>0</v>
      </c>
    </row>
    <row r="1296" spans="1:11" x14ac:dyDescent="0.35">
      <c r="A1296" s="47"/>
      <c r="D1296" s="28">
        <f t="shared" si="20"/>
        <v>1292</v>
      </c>
      <c r="E1296" s="27">
        <f>IF((E1295*(1+Utgifter!$E$5/12)-G1295)&gt;0,E1295*(1+Utgifter!$E$5/12)-G1295,0)</f>
        <v>12804.486545899603</v>
      </c>
      <c r="F1296" s="26"/>
      <c r="G1296" s="24">
        <f>IF((E1296*(Utgifter!$E$4+Utgifter!$E$5)/12)&gt;$S$4,(E1296*(Utgifter!$E$4+Utgifter!$E$5)/12),IF(E1296&gt; 0,$S$4,0))</f>
        <v>1000</v>
      </c>
      <c r="I1296" s="27">
        <f>IF((I1295*(1+Utgifter!$E$5/12)-K1295)&gt;0,I1295*(1+Utgifter!$E$5/12)-K1295,0)</f>
        <v>0</v>
      </c>
      <c r="J1296" s="26"/>
      <c r="K1296" s="24">
        <f>IF((I1296*(Utgifter!$E$4+Utgifter!$E$5)/12)&gt;$S$4,(I1296*(Utgifter!$E$4+Utgifter!$E$5)/12),IF(I1296&gt; 0,$S$4,0))</f>
        <v>0</v>
      </c>
    </row>
    <row r="1297" spans="1:11" x14ac:dyDescent="0.35">
      <c r="A1297" s="47"/>
      <c r="D1297" s="28">
        <f t="shared" si="20"/>
        <v>1293</v>
      </c>
      <c r="E1297" s="27">
        <f>IF((E1296*(1+Utgifter!$E$5/12)-G1296)&gt;0,E1296*(1+Utgifter!$E$5/12)-G1296,0)</f>
        <v>11825.827356809436</v>
      </c>
      <c r="F1297" s="26"/>
      <c r="G1297" s="24">
        <f>IF((E1297*(Utgifter!$E$4+Utgifter!$E$5)/12)&gt;$S$4,(E1297*(Utgifter!$E$4+Utgifter!$E$5)/12),IF(E1297&gt; 0,$S$4,0))</f>
        <v>1000</v>
      </c>
      <c r="I1297" s="27">
        <f>IF((I1296*(1+Utgifter!$E$5/12)-K1296)&gt;0,I1296*(1+Utgifter!$E$5/12)-K1296,0)</f>
        <v>0</v>
      </c>
      <c r="J1297" s="26"/>
      <c r="K1297" s="24">
        <f>IF((I1297*(Utgifter!$E$4+Utgifter!$E$5)/12)&gt;$S$4,(I1297*(Utgifter!$E$4+Utgifter!$E$5)/12),IF(I1297&gt; 0,$S$4,0))</f>
        <v>0</v>
      </c>
    </row>
    <row r="1298" spans="1:11" x14ac:dyDescent="0.35">
      <c r="A1298" s="47"/>
      <c r="D1298" s="28">
        <f t="shared" si="20"/>
        <v>1294</v>
      </c>
      <c r="E1298" s="27">
        <f>IF((E1297*(1+Utgifter!$E$5/12)-G1297)&gt;0,E1297*(1+Utgifter!$E$5/12)-G1297,0)</f>
        <v>10845.537069070784</v>
      </c>
      <c r="F1298" s="26"/>
      <c r="G1298" s="24">
        <f>IF((E1298*(Utgifter!$E$4+Utgifter!$E$5)/12)&gt;$S$4,(E1298*(Utgifter!$E$4+Utgifter!$E$5)/12),IF(E1298&gt; 0,$S$4,0))</f>
        <v>1000</v>
      </c>
      <c r="I1298" s="27">
        <f>IF((I1297*(1+Utgifter!$E$5/12)-K1297)&gt;0,I1297*(1+Utgifter!$E$5/12)-K1297,0)</f>
        <v>0</v>
      </c>
      <c r="J1298" s="26"/>
      <c r="K1298" s="24">
        <f>IF((I1298*(Utgifter!$E$4+Utgifter!$E$5)/12)&gt;$S$4,(I1298*(Utgifter!$E$4+Utgifter!$E$5)/12),IF(I1298&gt; 0,$S$4,0))</f>
        <v>0</v>
      </c>
    </row>
    <row r="1299" spans="1:11" x14ac:dyDescent="0.35">
      <c r="A1299" s="47"/>
      <c r="D1299" s="28">
        <f t="shared" si="20"/>
        <v>1295</v>
      </c>
      <c r="E1299" s="27">
        <f>IF((E1298*(1+Utgifter!$E$5/12)-G1298)&gt;0,E1298*(1+Utgifter!$E$5/12)-G1298,0)</f>
        <v>9863.6129641859025</v>
      </c>
      <c r="F1299" s="26"/>
      <c r="G1299" s="24">
        <f>IF((E1299*(Utgifter!$E$4+Utgifter!$E$5)/12)&gt;$S$4,(E1299*(Utgifter!$E$4+Utgifter!$E$5)/12),IF(E1299&gt; 0,$S$4,0))</f>
        <v>1000</v>
      </c>
      <c r="I1299" s="27">
        <f>IF((I1298*(1+Utgifter!$E$5/12)-K1298)&gt;0,I1298*(1+Utgifter!$E$5/12)-K1298,0)</f>
        <v>0</v>
      </c>
      <c r="J1299" s="26"/>
      <c r="K1299" s="24">
        <f>IF((I1299*(Utgifter!$E$4+Utgifter!$E$5)/12)&gt;$S$4,(I1299*(Utgifter!$E$4+Utgifter!$E$5)/12),IF(I1299&gt; 0,$S$4,0))</f>
        <v>0</v>
      </c>
    </row>
    <row r="1300" spans="1:11" x14ac:dyDescent="0.35">
      <c r="A1300" s="47"/>
      <c r="D1300" s="28">
        <f t="shared" si="20"/>
        <v>1296</v>
      </c>
      <c r="E1300" s="27">
        <f>IF((E1299*(1+Utgifter!$E$5/12)-G1299)&gt;0,E1299*(1+Utgifter!$E$5/12)-G1299,0)</f>
        <v>8880.0523191262128</v>
      </c>
      <c r="F1300" s="26"/>
      <c r="G1300" s="24">
        <f>IF((E1300*(Utgifter!$E$4+Utgifter!$E$5)/12)&gt;$S$4,(E1300*(Utgifter!$E$4+Utgifter!$E$5)/12),IF(E1300&gt; 0,$S$4,0))</f>
        <v>1000</v>
      </c>
      <c r="I1300" s="27">
        <f>IF((I1299*(1+Utgifter!$E$5/12)-K1299)&gt;0,I1299*(1+Utgifter!$E$5/12)-K1299,0)</f>
        <v>0</v>
      </c>
      <c r="J1300" s="26"/>
      <c r="K1300" s="24">
        <f>IF((I1300*(Utgifter!$E$4+Utgifter!$E$5)/12)&gt;$S$4,(I1300*(Utgifter!$E$4+Utgifter!$E$5)/12),IF(I1300&gt; 0,$S$4,0))</f>
        <v>0</v>
      </c>
    </row>
    <row r="1301" spans="1:11" x14ac:dyDescent="0.35">
      <c r="A1301" s="47">
        <v>2126</v>
      </c>
      <c r="D1301" s="28">
        <f t="shared" si="20"/>
        <v>1297</v>
      </c>
      <c r="E1301" s="27">
        <f>IF((E1300*(1+Utgifter!$E$5/12)-G1300)&gt;0,E1300*(1+Utgifter!$E$5/12)-G1300,0)</f>
        <v>7894.8524063247569</v>
      </c>
      <c r="F1301" s="26"/>
      <c r="G1301" s="24">
        <f>IF((E1301*(Utgifter!$E$4+Utgifter!$E$5)/12)&gt;$S$4,(E1301*(Utgifter!$E$4+Utgifter!$E$5)/12),IF(E1301&gt; 0,$S$4,0))</f>
        <v>1000</v>
      </c>
      <c r="I1301" s="27">
        <f>IF((I1300*(1+Utgifter!$E$5/12)-K1300)&gt;0,I1300*(1+Utgifter!$E$5/12)-K1300,0)</f>
        <v>0</v>
      </c>
      <c r="J1301" s="26"/>
      <c r="K1301" s="24">
        <f>IF((I1301*(Utgifter!$E$4+Utgifter!$E$5)/12)&gt;$S$4,(I1301*(Utgifter!$E$4+Utgifter!$E$5)/12),IF(I1301&gt; 0,$S$4,0))</f>
        <v>0</v>
      </c>
    </row>
    <row r="1302" spans="1:11" x14ac:dyDescent="0.35">
      <c r="A1302" s="47"/>
      <c r="D1302" s="28">
        <f t="shared" si="20"/>
        <v>1298</v>
      </c>
      <c r="E1302" s="27">
        <f>IF((E1301*(1+Utgifter!$E$5/12)-G1301)&gt;0,E1301*(1+Utgifter!$E$5/12)-G1301,0)</f>
        <v>6908.0104936686321</v>
      </c>
      <c r="F1302" s="26"/>
      <c r="G1302" s="24">
        <f>IF((E1302*(Utgifter!$E$4+Utgifter!$E$5)/12)&gt;$S$4,(E1302*(Utgifter!$E$4+Utgifter!$E$5)/12),IF(E1302&gt; 0,$S$4,0))</f>
        <v>1000</v>
      </c>
      <c r="I1302" s="27">
        <f>IF((I1301*(1+Utgifter!$E$5/12)-K1301)&gt;0,I1301*(1+Utgifter!$E$5/12)-K1301,0)</f>
        <v>0</v>
      </c>
      <c r="J1302" s="26"/>
      <c r="K1302" s="24">
        <f>IF((I1302*(Utgifter!$E$4+Utgifter!$E$5)/12)&gt;$S$4,(I1302*(Utgifter!$E$4+Utgifter!$E$5)/12),IF(I1302&gt; 0,$S$4,0))</f>
        <v>0</v>
      </c>
    </row>
    <row r="1303" spans="1:11" x14ac:dyDescent="0.35">
      <c r="A1303" s="47"/>
      <c r="D1303" s="28">
        <f t="shared" si="20"/>
        <v>1299</v>
      </c>
      <c r="E1303" s="27">
        <f>IF((E1302*(1+Utgifter!$E$5/12)-G1302)&gt;0,E1302*(1+Utgifter!$E$5/12)-G1302,0)</f>
        <v>5919.523844491413</v>
      </c>
      <c r="F1303" s="26"/>
      <c r="G1303" s="24">
        <f>IF((E1303*(Utgifter!$E$4+Utgifter!$E$5)/12)&gt;$S$4,(E1303*(Utgifter!$E$4+Utgifter!$E$5)/12),IF(E1303&gt; 0,$S$4,0))</f>
        <v>1000</v>
      </c>
      <c r="I1303" s="27">
        <f>IF((I1302*(1+Utgifter!$E$5/12)-K1302)&gt;0,I1302*(1+Utgifter!$E$5/12)-K1302,0)</f>
        <v>0</v>
      </c>
      <c r="J1303" s="26"/>
      <c r="K1303" s="24">
        <f>IF((I1303*(Utgifter!$E$4+Utgifter!$E$5)/12)&gt;$S$4,(I1303*(Utgifter!$E$4+Utgifter!$E$5)/12),IF(I1303&gt; 0,$S$4,0))</f>
        <v>0</v>
      </c>
    </row>
    <row r="1304" spans="1:11" x14ac:dyDescent="0.35">
      <c r="A1304" s="47"/>
      <c r="D1304" s="28">
        <f t="shared" si="20"/>
        <v>1300</v>
      </c>
      <c r="E1304" s="27">
        <f>IF((E1303*(1+Utgifter!$E$5/12)-G1303)&gt;0,E1303*(1+Utgifter!$E$5/12)-G1303,0)</f>
        <v>4929.3897175655657</v>
      </c>
      <c r="F1304" s="26"/>
      <c r="G1304" s="24">
        <f>IF((E1304*(Utgifter!$E$4+Utgifter!$E$5)/12)&gt;$S$4,(E1304*(Utgifter!$E$4+Utgifter!$E$5)/12),IF(E1304&gt; 0,$S$4,0))</f>
        <v>1000</v>
      </c>
      <c r="I1304" s="27">
        <f>IF((I1303*(1+Utgifter!$E$5/12)-K1303)&gt;0,I1303*(1+Utgifter!$E$5/12)-K1303,0)</f>
        <v>0</v>
      </c>
      <c r="J1304" s="26"/>
      <c r="K1304" s="24">
        <f>IF((I1304*(Utgifter!$E$4+Utgifter!$E$5)/12)&gt;$S$4,(I1304*(Utgifter!$E$4+Utgifter!$E$5)/12),IF(I1304&gt; 0,$S$4,0))</f>
        <v>0</v>
      </c>
    </row>
    <row r="1305" spans="1:11" x14ac:dyDescent="0.35">
      <c r="A1305" s="47"/>
      <c r="D1305" s="28">
        <f t="shared" si="20"/>
        <v>1301</v>
      </c>
      <c r="E1305" s="27">
        <f>IF((E1304*(1+Utgifter!$E$5/12)-G1304)&gt;0,E1304*(1+Utgifter!$E$5/12)-G1304,0)</f>
        <v>3937.6053670948422</v>
      </c>
      <c r="F1305" s="26"/>
      <c r="G1305" s="24">
        <f>IF((E1305*(Utgifter!$E$4+Utgifter!$E$5)/12)&gt;$S$4,(E1305*(Utgifter!$E$4+Utgifter!$E$5)/12),IF(E1305&gt; 0,$S$4,0))</f>
        <v>1000</v>
      </c>
      <c r="I1305" s="27">
        <f>IF((I1304*(1+Utgifter!$E$5/12)-K1304)&gt;0,I1304*(1+Utgifter!$E$5/12)-K1304,0)</f>
        <v>0</v>
      </c>
      <c r="J1305" s="26"/>
      <c r="K1305" s="24">
        <f>IF((I1305*(Utgifter!$E$4+Utgifter!$E$5)/12)&gt;$S$4,(I1305*(Utgifter!$E$4+Utgifter!$E$5)/12),IF(I1305&gt; 0,$S$4,0))</f>
        <v>0</v>
      </c>
    </row>
    <row r="1306" spans="1:11" x14ac:dyDescent="0.35">
      <c r="A1306" s="47"/>
      <c r="D1306" s="28">
        <f t="shared" si="20"/>
        <v>1302</v>
      </c>
      <c r="E1306" s="27">
        <f>IF((E1305*(1+Utgifter!$E$5/12)-G1305)&gt;0,E1305*(1+Utgifter!$E$5/12)-G1305,0)</f>
        <v>2944.1680427066672</v>
      </c>
      <c r="F1306" s="26"/>
      <c r="G1306" s="24">
        <f>IF((E1306*(Utgifter!$E$4+Utgifter!$E$5)/12)&gt;$S$4,(E1306*(Utgifter!$E$4+Utgifter!$E$5)/12),IF(E1306&gt; 0,$S$4,0))</f>
        <v>1000</v>
      </c>
      <c r="I1306" s="27">
        <f>IF((I1305*(1+Utgifter!$E$5/12)-K1305)&gt;0,I1305*(1+Utgifter!$E$5/12)-K1305,0)</f>
        <v>0</v>
      </c>
      <c r="J1306" s="26"/>
      <c r="K1306" s="24">
        <f>IF((I1306*(Utgifter!$E$4+Utgifter!$E$5)/12)&gt;$S$4,(I1306*(Utgifter!$E$4+Utgifter!$E$5)/12),IF(I1306&gt; 0,$S$4,0))</f>
        <v>0</v>
      </c>
    </row>
    <row r="1307" spans="1:11" x14ac:dyDescent="0.35">
      <c r="A1307" s="47"/>
      <c r="D1307" s="28">
        <f t="shared" si="20"/>
        <v>1303</v>
      </c>
      <c r="E1307" s="27">
        <f>IF((E1306*(1+Utgifter!$E$5/12)-G1306)&gt;0,E1306*(1+Utgifter!$E$5/12)-G1306,0)</f>
        <v>1949.0749894445116</v>
      </c>
      <c r="F1307" s="26"/>
      <c r="G1307" s="24">
        <f>IF((E1307*(Utgifter!$E$4+Utgifter!$E$5)/12)&gt;$S$4,(E1307*(Utgifter!$E$4+Utgifter!$E$5)/12),IF(E1307&gt; 0,$S$4,0))</f>
        <v>1000</v>
      </c>
      <c r="I1307" s="27">
        <f>IF((I1306*(1+Utgifter!$E$5/12)-K1306)&gt;0,I1306*(1+Utgifter!$E$5/12)-K1306,0)</f>
        <v>0</v>
      </c>
      <c r="J1307" s="26"/>
      <c r="K1307" s="24">
        <f>IF((I1307*(Utgifter!$E$4+Utgifter!$E$5)/12)&gt;$S$4,(I1307*(Utgifter!$E$4+Utgifter!$E$5)/12),IF(I1307&gt; 0,$S$4,0))</f>
        <v>0</v>
      </c>
    </row>
    <row r="1308" spans="1:11" x14ac:dyDescent="0.35">
      <c r="A1308" s="47"/>
      <c r="D1308" s="28">
        <f t="shared" si="20"/>
        <v>1304</v>
      </c>
      <c r="E1308" s="27">
        <f>IF((E1307*(1+Utgifter!$E$5/12)-G1307)&gt;0,E1307*(1+Utgifter!$E$5/12)-G1307,0)</f>
        <v>952.32344776025252</v>
      </c>
      <c r="F1308" s="26"/>
      <c r="G1308" s="24">
        <f>IF((E1308*(Utgifter!$E$4+Utgifter!$E$5)/12)&gt;$S$4,(E1308*(Utgifter!$E$4+Utgifter!$E$5)/12),IF(E1308&gt; 0,$S$4,0))</f>
        <v>1000</v>
      </c>
      <c r="I1308" s="27">
        <f>IF((I1307*(1+Utgifter!$E$5/12)-K1307)&gt;0,I1307*(1+Utgifter!$E$5/12)-K1307,0)</f>
        <v>0</v>
      </c>
      <c r="J1308" s="26"/>
      <c r="K1308" s="24">
        <f>IF((I1308*(Utgifter!$E$4+Utgifter!$E$5)/12)&gt;$S$4,(I1308*(Utgifter!$E$4+Utgifter!$E$5)/12),IF(I1308&gt; 0,$S$4,0))</f>
        <v>0</v>
      </c>
    </row>
    <row r="1309" spans="1:11" x14ac:dyDescent="0.35">
      <c r="A1309" s="47"/>
      <c r="D1309" s="28" t="str">
        <f t="shared" si="20"/>
        <v/>
      </c>
      <c r="E1309" s="27">
        <f>IF((E1308*(1+Utgifter!$E$5/12)-G1308)&gt;0,E1308*(1+Utgifter!$E$5/12)-G1308,0)</f>
        <v>0</v>
      </c>
      <c r="F1309" s="26"/>
      <c r="G1309" s="24">
        <f>IF((E1309*(Utgifter!$E$4+Utgifter!$E$5)/12)&gt;$S$4,(E1309*(Utgifter!$E$4+Utgifter!$E$5)/12),IF(E1309&gt; 0,$S$4,0))</f>
        <v>0</v>
      </c>
      <c r="I1309" s="27">
        <f>IF((I1308*(1+Utgifter!$E$5/12)-K1308)&gt;0,I1308*(1+Utgifter!$E$5/12)-K1308,0)</f>
        <v>0</v>
      </c>
      <c r="J1309" s="26"/>
      <c r="K1309" s="24">
        <f>IF((I1309*(Utgifter!$E$4+Utgifter!$E$5)/12)&gt;$S$4,(I1309*(Utgifter!$E$4+Utgifter!$E$5)/12),IF(I1309&gt; 0,$S$4,0))</f>
        <v>0</v>
      </c>
    </row>
    <row r="1310" spans="1:11" x14ac:dyDescent="0.35">
      <c r="A1310" s="47"/>
      <c r="D1310" s="28" t="str">
        <f t="shared" si="20"/>
        <v/>
      </c>
      <c r="E1310" s="27">
        <f>IF((E1309*(1+Utgifter!$E$5/12)-G1309)&gt;0,E1309*(1+Utgifter!$E$5/12)-G1309,0)</f>
        <v>0</v>
      </c>
      <c r="F1310" s="26"/>
      <c r="G1310" s="24">
        <f>IF((E1310*(Utgifter!$E$4+Utgifter!$E$5)/12)&gt;$S$4,(E1310*(Utgifter!$E$4+Utgifter!$E$5)/12),IF(E1310&gt; 0,$S$4,0))</f>
        <v>0</v>
      </c>
      <c r="I1310" s="27">
        <f>IF((I1309*(1+Utgifter!$E$5/12)-K1309)&gt;0,I1309*(1+Utgifter!$E$5/12)-K1309,0)</f>
        <v>0</v>
      </c>
      <c r="J1310" s="26"/>
      <c r="K1310" s="24">
        <f>IF((I1310*(Utgifter!$E$4+Utgifter!$E$5)/12)&gt;$S$4,(I1310*(Utgifter!$E$4+Utgifter!$E$5)/12),IF(I1310&gt; 0,$S$4,0))</f>
        <v>0</v>
      </c>
    </row>
    <row r="1311" spans="1:11" x14ac:dyDescent="0.35">
      <c r="A1311" s="47"/>
      <c r="D1311" s="28" t="str">
        <f t="shared" si="20"/>
        <v/>
      </c>
      <c r="E1311" s="27">
        <f>IF((E1310*(1+Utgifter!$E$5/12)-G1310)&gt;0,E1310*(1+Utgifter!$E$5/12)-G1310,0)</f>
        <v>0</v>
      </c>
      <c r="F1311" s="26"/>
      <c r="G1311" s="24">
        <f>IF((E1311*(Utgifter!$E$4+Utgifter!$E$5)/12)&gt;$S$4,(E1311*(Utgifter!$E$4+Utgifter!$E$5)/12),IF(E1311&gt; 0,$S$4,0))</f>
        <v>0</v>
      </c>
      <c r="I1311" s="27">
        <f>IF((I1310*(1+Utgifter!$E$5/12)-K1310)&gt;0,I1310*(1+Utgifter!$E$5/12)-K1310,0)</f>
        <v>0</v>
      </c>
      <c r="J1311" s="26"/>
      <c r="K1311" s="24">
        <f>IF((I1311*(Utgifter!$E$4+Utgifter!$E$5)/12)&gt;$S$4,(I1311*(Utgifter!$E$4+Utgifter!$E$5)/12),IF(I1311&gt; 0,$S$4,0))</f>
        <v>0</v>
      </c>
    </row>
    <row r="1312" spans="1:11" x14ac:dyDescent="0.35">
      <c r="A1312" s="47"/>
      <c r="D1312" s="28" t="str">
        <f t="shared" si="20"/>
        <v/>
      </c>
      <c r="E1312" s="27">
        <f>IF((E1311*(1+Utgifter!$E$5/12)-G1311)&gt;0,E1311*(1+Utgifter!$E$5/12)-G1311,0)</f>
        <v>0</v>
      </c>
      <c r="F1312" s="26"/>
      <c r="G1312" s="24">
        <f>IF((E1312*(Utgifter!$E$4+Utgifter!$E$5)/12)&gt;$S$4,(E1312*(Utgifter!$E$4+Utgifter!$E$5)/12),IF(E1312&gt; 0,$S$4,0))</f>
        <v>0</v>
      </c>
      <c r="I1312" s="27">
        <f>IF((I1311*(1+Utgifter!$E$5/12)-K1311)&gt;0,I1311*(1+Utgifter!$E$5/12)-K1311,0)</f>
        <v>0</v>
      </c>
      <c r="J1312" s="26"/>
      <c r="K1312" s="24">
        <f>IF((I1312*(Utgifter!$E$4+Utgifter!$E$5)/12)&gt;$S$4,(I1312*(Utgifter!$E$4+Utgifter!$E$5)/12),IF(I1312&gt; 0,$S$4,0))</f>
        <v>0</v>
      </c>
    </row>
    <row r="1313" spans="1:11" x14ac:dyDescent="0.35">
      <c r="A1313" s="47">
        <v>2127</v>
      </c>
      <c r="D1313" s="28" t="str">
        <f t="shared" si="20"/>
        <v/>
      </c>
      <c r="E1313" s="27">
        <f>IF((E1312*(1+Utgifter!$E$5/12)-G1312)&gt;0,E1312*(1+Utgifter!$E$5/12)-G1312,0)</f>
        <v>0</v>
      </c>
      <c r="F1313" s="26"/>
      <c r="G1313" s="24">
        <f>IF((E1313*(Utgifter!$E$4+Utgifter!$E$5)/12)&gt;$S$4,(E1313*(Utgifter!$E$4+Utgifter!$E$5)/12),IF(E1313&gt; 0,$S$4,0))</f>
        <v>0</v>
      </c>
      <c r="I1313" s="27">
        <f>IF((I1312*(1+Utgifter!$E$5/12)-K1312)&gt;0,I1312*(1+Utgifter!$E$5/12)-K1312,0)</f>
        <v>0</v>
      </c>
      <c r="J1313" s="26"/>
      <c r="K1313" s="24">
        <f>IF((I1313*(Utgifter!$E$4+Utgifter!$E$5)/12)&gt;$S$4,(I1313*(Utgifter!$E$4+Utgifter!$E$5)/12),IF(I1313&gt; 0,$S$4,0))</f>
        <v>0</v>
      </c>
    </row>
    <row r="1314" spans="1:11" x14ac:dyDescent="0.35">
      <c r="A1314" s="47"/>
      <c r="D1314" s="28" t="str">
        <f t="shared" si="20"/>
        <v/>
      </c>
      <c r="E1314" s="27">
        <f>IF((E1313*(1+Utgifter!$E$5/12)-G1313)&gt;0,E1313*(1+Utgifter!$E$5/12)-G1313,0)</f>
        <v>0</v>
      </c>
      <c r="F1314" s="26"/>
      <c r="G1314" s="24">
        <f>IF((E1314*(Utgifter!$E$4+Utgifter!$E$5)/12)&gt;$S$4,(E1314*(Utgifter!$E$4+Utgifter!$E$5)/12),IF(E1314&gt; 0,$S$4,0))</f>
        <v>0</v>
      </c>
      <c r="I1314" s="27">
        <f>IF((I1313*(1+Utgifter!$E$5/12)-K1313)&gt;0,I1313*(1+Utgifter!$E$5/12)-K1313,0)</f>
        <v>0</v>
      </c>
      <c r="J1314" s="26"/>
      <c r="K1314" s="24">
        <f>IF((I1314*(Utgifter!$E$4+Utgifter!$E$5)/12)&gt;$S$4,(I1314*(Utgifter!$E$4+Utgifter!$E$5)/12),IF(I1314&gt; 0,$S$4,0))</f>
        <v>0</v>
      </c>
    </row>
    <row r="1315" spans="1:11" x14ac:dyDescent="0.35">
      <c r="A1315" s="47"/>
      <c r="D1315" s="28" t="str">
        <f t="shared" si="20"/>
        <v/>
      </c>
      <c r="E1315" s="27">
        <f>IF((E1314*(1+Utgifter!$E$5/12)-G1314)&gt;0,E1314*(1+Utgifter!$E$5/12)-G1314,0)</f>
        <v>0</v>
      </c>
      <c r="F1315" s="26"/>
      <c r="G1315" s="24">
        <f>IF((E1315*(Utgifter!$E$4+Utgifter!$E$5)/12)&gt;$S$4,(E1315*(Utgifter!$E$4+Utgifter!$E$5)/12),IF(E1315&gt; 0,$S$4,0))</f>
        <v>0</v>
      </c>
      <c r="I1315" s="27">
        <f>IF((I1314*(1+Utgifter!$E$5/12)-K1314)&gt;0,I1314*(1+Utgifter!$E$5/12)-K1314,0)</f>
        <v>0</v>
      </c>
      <c r="J1315" s="26"/>
      <c r="K1315" s="24">
        <f>IF((I1315*(Utgifter!$E$4+Utgifter!$E$5)/12)&gt;$S$4,(I1315*(Utgifter!$E$4+Utgifter!$E$5)/12),IF(I1315&gt; 0,$S$4,0))</f>
        <v>0</v>
      </c>
    </row>
    <row r="1316" spans="1:11" x14ac:dyDescent="0.35">
      <c r="A1316" s="47"/>
      <c r="D1316" s="28" t="str">
        <f t="shared" si="20"/>
        <v/>
      </c>
      <c r="E1316" s="27">
        <f>IF((E1315*(1+Utgifter!$E$5/12)-G1315)&gt;0,E1315*(1+Utgifter!$E$5/12)-G1315,0)</f>
        <v>0</v>
      </c>
      <c r="F1316" s="26"/>
      <c r="G1316" s="24">
        <f>IF((E1316*(Utgifter!$E$4+Utgifter!$E$5)/12)&gt;$S$4,(E1316*(Utgifter!$E$4+Utgifter!$E$5)/12),IF(E1316&gt; 0,$S$4,0))</f>
        <v>0</v>
      </c>
      <c r="I1316" s="27">
        <f>IF((I1315*(1+Utgifter!$E$5/12)-K1315)&gt;0,I1315*(1+Utgifter!$E$5/12)-K1315,0)</f>
        <v>0</v>
      </c>
      <c r="J1316" s="26"/>
      <c r="K1316" s="24">
        <f>IF((I1316*(Utgifter!$E$4+Utgifter!$E$5)/12)&gt;$S$4,(I1316*(Utgifter!$E$4+Utgifter!$E$5)/12),IF(I1316&gt; 0,$S$4,0))</f>
        <v>0</v>
      </c>
    </row>
    <row r="1317" spans="1:11" x14ac:dyDescent="0.35">
      <c r="A1317" s="47"/>
      <c r="D1317" s="28" t="str">
        <f t="shared" si="20"/>
        <v/>
      </c>
      <c r="E1317" s="27">
        <f>IF((E1316*(1+Utgifter!$E$5/12)-G1316)&gt;0,E1316*(1+Utgifter!$E$5/12)-G1316,0)</f>
        <v>0</v>
      </c>
      <c r="F1317" s="26"/>
      <c r="G1317" s="24">
        <f>IF((E1317*(Utgifter!$E$4+Utgifter!$E$5)/12)&gt;$S$4,(E1317*(Utgifter!$E$4+Utgifter!$E$5)/12),IF(E1317&gt; 0,$S$4,0))</f>
        <v>0</v>
      </c>
      <c r="I1317" s="27">
        <f>IF((I1316*(1+Utgifter!$E$5/12)-K1316)&gt;0,I1316*(1+Utgifter!$E$5/12)-K1316,0)</f>
        <v>0</v>
      </c>
      <c r="J1317" s="26"/>
      <c r="K1317" s="24">
        <f>IF((I1317*(Utgifter!$E$4+Utgifter!$E$5)/12)&gt;$S$4,(I1317*(Utgifter!$E$4+Utgifter!$E$5)/12),IF(I1317&gt; 0,$S$4,0))</f>
        <v>0</v>
      </c>
    </row>
    <row r="1318" spans="1:11" x14ac:dyDescent="0.35">
      <c r="A1318" s="47"/>
      <c r="D1318" s="28" t="str">
        <f t="shared" si="20"/>
        <v/>
      </c>
      <c r="E1318" s="27">
        <f>IF((E1317*(1+Utgifter!$E$5/12)-G1317)&gt;0,E1317*(1+Utgifter!$E$5/12)-G1317,0)</f>
        <v>0</v>
      </c>
      <c r="F1318" s="26"/>
      <c r="G1318" s="24">
        <f>IF((E1318*(Utgifter!$E$4+Utgifter!$E$5)/12)&gt;$S$4,(E1318*(Utgifter!$E$4+Utgifter!$E$5)/12),IF(E1318&gt; 0,$S$4,0))</f>
        <v>0</v>
      </c>
      <c r="I1318" s="27">
        <f>IF((I1317*(1+Utgifter!$E$5/12)-K1317)&gt;0,I1317*(1+Utgifter!$E$5/12)-K1317,0)</f>
        <v>0</v>
      </c>
      <c r="J1318" s="26"/>
      <c r="K1318" s="24">
        <f>IF((I1318*(Utgifter!$E$4+Utgifter!$E$5)/12)&gt;$S$4,(I1318*(Utgifter!$E$4+Utgifter!$E$5)/12),IF(I1318&gt; 0,$S$4,0))</f>
        <v>0</v>
      </c>
    </row>
    <row r="1319" spans="1:11" x14ac:dyDescent="0.35">
      <c r="A1319" s="47"/>
      <c r="D1319" s="28" t="str">
        <f t="shared" si="20"/>
        <v/>
      </c>
      <c r="E1319" s="27">
        <f>IF((E1318*(1+Utgifter!$E$5/12)-G1318)&gt;0,E1318*(1+Utgifter!$E$5/12)-G1318,0)</f>
        <v>0</v>
      </c>
      <c r="F1319" s="26"/>
      <c r="G1319" s="24">
        <f>IF((E1319*(Utgifter!$E$4+Utgifter!$E$5)/12)&gt;$S$4,(E1319*(Utgifter!$E$4+Utgifter!$E$5)/12),IF(E1319&gt; 0,$S$4,0))</f>
        <v>0</v>
      </c>
      <c r="I1319" s="27">
        <f>IF((I1318*(1+Utgifter!$E$5/12)-K1318)&gt;0,I1318*(1+Utgifter!$E$5/12)-K1318,0)</f>
        <v>0</v>
      </c>
      <c r="J1319" s="26"/>
      <c r="K1319" s="24">
        <f>IF((I1319*(Utgifter!$E$4+Utgifter!$E$5)/12)&gt;$S$4,(I1319*(Utgifter!$E$4+Utgifter!$E$5)/12),IF(I1319&gt; 0,$S$4,0))</f>
        <v>0</v>
      </c>
    </row>
    <row r="1320" spans="1:11" x14ac:dyDescent="0.35">
      <c r="A1320" s="47"/>
      <c r="D1320" s="28" t="str">
        <f t="shared" si="20"/>
        <v/>
      </c>
      <c r="E1320" s="27">
        <f>IF((E1319*(1+Utgifter!$E$5/12)-G1319)&gt;0,E1319*(1+Utgifter!$E$5/12)-G1319,0)</f>
        <v>0</v>
      </c>
      <c r="F1320" s="26"/>
      <c r="G1320" s="24">
        <f>IF((E1320*(Utgifter!$E$4+Utgifter!$E$5)/12)&gt;$S$4,(E1320*(Utgifter!$E$4+Utgifter!$E$5)/12),IF(E1320&gt; 0,$S$4,0))</f>
        <v>0</v>
      </c>
      <c r="I1320" s="27">
        <f>IF((I1319*(1+Utgifter!$E$5/12)-K1319)&gt;0,I1319*(1+Utgifter!$E$5/12)-K1319,0)</f>
        <v>0</v>
      </c>
      <c r="J1320" s="26"/>
      <c r="K1320" s="24">
        <f>IF((I1320*(Utgifter!$E$4+Utgifter!$E$5)/12)&gt;$S$4,(I1320*(Utgifter!$E$4+Utgifter!$E$5)/12),IF(I1320&gt; 0,$S$4,0))</f>
        <v>0</v>
      </c>
    </row>
    <row r="1321" spans="1:11" x14ac:dyDescent="0.35">
      <c r="A1321" s="47"/>
      <c r="D1321" s="28" t="str">
        <f t="shared" si="20"/>
        <v/>
      </c>
      <c r="E1321" s="27">
        <f>IF((E1320*(1+Utgifter!$E$5/12)-G1320)&gt;0,E1320*(1+Utgifter!$E$5/12)-G1320,0)</f>
        <v>0</v>
      </c>
      <c r="F1321" s="26"/>
      <c r="G1321" s="24">
        <f>IF((E1321*(Utgifter!$E$4+Utgifter!$E$5)/12)&gt;$S$4,(E1321*(Utgifter!$E$4+Utgifter!$E$5)/12),IF(E1321&gt; 0,$S$4,0))</f>
        <v>0</v>
      </c>
      <c r="I1321" s="27">
        <f>IF((I1320*(1+Utgifter!$E$5/12)-K1320)&gt;0,I1320*(1+Utgifter!$E$5/12)-K1320,0)</f>
        <v>0</v>
      </c>
      <c r="J1321" s="26"/>
      <c r="K1321" s="24">
        <f>IF((I1321*(Utgifter!$E$4+Utgifter!$E$5)/12)&gt;$S$4,(I1321*(Utgifter!$E$4+Utgifter!$E$5)/12),IF(I1321&gt; 0,$S$4,0))</f>
        <v>0</v>
      </c>
    </row>
    <row r="1322" spans="1:11" x14ac:dyDescent="0.35">
      <c r="A1322" s="47"/>
      <c r="D1322" s="28" t="str">
        <f t="shared" si="20"/>
        <v/>
      </c>
      <c r="E1322" s="27">
        <f>IF((E1321*(1+Utgifter!$E$5/12)-G1321)&gt;0,E1321*(1+Utgifter!$E$5/12)-G1321,0)</f>
        <v>0</v>
      </c>
      <c r="F1322" s="26"/>
      <c r="G1322" s="24">
        <f>IF((E1322*(Utgifter!$E$4+Utgifter!$E$5)/12)&gt;$S$4,(E1322*(Utgifter!$E$4+Utgifter!$E$5)/12),IF(E1322&gt; 0,$S$4,0))</f>
        <v>0</v>
      </c>
      <c r="I1322" s="27">
        <f>IF((I1321*(1+Utgifter!$E$5/12)-K1321)&gt;0,I1321*(1+Utgifter!$E$5/12)-K1321,0)</f>
        <v>0</v>
      </c>
      <c r="J1322" s="26"/>
      <c r="K1322" s="24">
        <f>IF((I1322*(Utgifter!$E$4+Utgifter!$E$5)/12)&gt;$S$4,(I1322*(Utgifter!$E$4+Utgifter!$E$5)/12),IF(I1322&gt; 0,$S$4,0))</f>
        <v>0</v>
      </c>
    </row>
    <row r="1323" spans="1:11" x14ac:dyDescent="0.35">
      <c r="A1323" s="47"/>
      <c r="D1323" s="28" t="str">
        <f t="shared" si="20"/>
        <v/>
      </c>
      <c r="E1323" s="27">
        <f>IF((E1322*(1+Utgifter!$E$5/12)-G1322)&gt;0,E1322*(1+Utgifter!$E$5/12)-G1322,0)</f>
        <v>0</v>
      </c>
      <c r="F1323" s="26"/>
      <c r="G1323" s="24">
        <f>IF((E1323*(Utgifter!$E$4+Utgifter!$E$5)/12)&gt;$S$4,(E1323*(Utgifter!$E$4+Utgifter!$E$5)/12),IF(E1323&gt; 0,$S$4,0))</f>
        <v>0</v>
      </c>
      <c r="I1323" s="27">
        <f>IF((I1322*(1+Utgifter!$E$5/12)-K1322)&gt;0,I1322*(1+Utgifter!$E$5/12)-K1322,0)</f>
        <v>0</v>
      </c>
      <c r="J1323" s="26"/>
      <c r="K1323" s="24">
        <f>IF((I1323*(Utgifter!$E$4+Utgifter!$E$5)/12)&gt;$S$4,(I1323*(Utgifter!$E$4+Utgifter!$E$5)/12),IF(I1323&gt; 0,$S$4,0))</f>
        <v>0</v>
      </c>
    </row>
    <row r="1324" spans="1:11" x14ac:dyDescent="0.35">
      <c r="A1324" s="47"/>
      <c r="D1324" s="28" t="str">
        <f t="shared" si="20"/>
        <v/>
      </c>
      <c r="E1324" s="27">
        <f>IF((E1323*(1+Utgifter!$E$5/12)-G1323)&gt;0,E1323*(1+Utgifter!$E$5/12)-G1323,0)</f>
        <v>0</v>
      </c>
      <c r="F1324" s="26"/>
      <c r="G1324" s="24">
        <f>IF((E1324*(Utgifter!$E$4+Utgifter!$E$5)/12)&gt;$S$4,(E1324*(Utgifter!$E$4+Utgifter!$E$5)/12),IF(E1324&gt; 0,$S$4,0))</f>
        <v>0</v>
      </c>
      <c r="I1324" s="27">
        <f>IF((I1323*(1+Utgifter!$E$5/12)-K1323)&gt;0,I1323*(1+Utgifter!$E$5/12)-K1323,0)</f>
        <v>0</v>
      </c>
      <c r="J1324" s="26"/>
      <c r="K1324" s="24">
        <f>IF((I1324*(Utgifter!$E$4+Utgifter!$E$5)/12)&gt;$S$4,(I1324*(Utgifter!$E$4+Utgifter!$E$5)/12),IF(I1324&gt; 0,$S$4,0))</f>
        <v>0</v>
      </c>
    </row>
    <row r="1325" spans="1:11" x14ac:dyDescent="0.35">
      <c r="A1325" s="47">
        <v>2128</v>
      </c>
      <c r="D1325" s="28" t="str">
        <f t="shared" si="20"/>
        <v/>
      </c>
      <c r="E1325" s="27">
        <f>IF((E1324*(1+Utgifter!$E$5/12)-G1324)&gt;0,E1324*(1+Utgifter!$E$5/12)-G1324,0)</f>
        <v>0</v>
      </c>
      <c r="F1325" s="26"/>
      <c r="G1325" s="24">
        <f>IF((E1325*(Utgifter!$E$4+Utgifter!$E$5)/12)&gt;$S$4,(E1325*(Utgifter!$E$4+Utgifter!$E$5)/12),IF(E1325&gt; 0,$S$4,0))</f>
        <v>0</v>
      </c>
      <c r="I1325" s="27">
        <f>IF((I1324*(1+Utgifter!$E$5/12)-K1324)&gt;0,I1324*(1+Utgifter!$E$5/12)-K1324,0)</f>
        <v>0</v>
      </c>
      <c r="J1325" s="26"/>
      <c r="K1325" s="24">
        <f>IF((I1325*(Utgifter!$E$4+Utgifter!$E$5)/12)&gt;$S$4,(I1325*(Utgifter!$E$4+Utgifter!$E$5)/12),IF(I1325&gt; 0,$S$4,0))</f>
        <v>0</v>
      </c>
    </row>
    <row r="1326" spans="1:11" x14ac:dyDescent="0.35">
      <c r="A1326" s="47"/>
      <c r="D1326" s="28" t="str">
        <f t="shared" si="20"/>
        <v/>
      </c>
      <c r="E1326" s="27">
        <f>IF((E1325*(1+Utgifter!$E$5/12)-G1325)&gt;0,E1325*(1+Utgifter!$E$5/12)-G1325,0)</f>
        <v>0</v>
      </c>
      <c r="F1326" s="26"/>
      <c r="G1326" s="24">
        <f>IF((E1326*(Utgifter!$E$4+Utgifter!$E$5)/12)&gt;$S$4,(E1326*(Utgifter!$E$4+Utgifter!$E$5)/12),IF(E1326&gt; 0,$S$4,0))</f>
        <v>0</v>
      </c>
      <c r="I1326" s="27">
        <f>IF((I1325*(1+Utgifter!$E$5/12)-K1325)&gt;0,I1325*(1+Utgifter!$E$5/12)-K1325,0)</f>
        <v>0</v>
      </c>
      <c r="J1326" s="26"/>
      <c r="K1326" s="24">
        <f>IF((I1326*(Utgifter!$E$4+Utgifter!$E$5)/12)&gt;$S$4,(I1326*(Utgifter!$E$4+Utgifter!$E$5)/12),IF(I1326&gt; 0,$S$4,0))</f>
        <v>0</v>
      </c>
    </row>
    <row r="1327" spans="1:11" x14ac:dyDescent="0.35">
      <c r="A1327" s="47"/>
      <c r="D1327" s="28" t="str">
        <f t="shared" si="20"/>
        <v/>
      </c>
      <c r="E1327" s="27">
        <f>IF((E1326*(1+Utgifter!$E$5/12)-G1326)&gt;0,E1326*(1+Utgifter!$E$5/12)-G1326,0)</f>
        <v>0</v>
      </c>
      <c r="F1327" s="26"/>
      <c r="G1327" s="24">
        <f>IF((E1327*(Utgifter!$E$4+Utgifter!$E$5)/12)&gt;$S$4,(E1327*(Utgifter!$E$4+Utgifter!$E$5)/12),IF(E1327&gt; 0,$S$4,0))</f>
        <v>0</v>
      </c>
      <c r="I1327" s="27">
        <f>IF((I1326*(1+Utgifter!$E$5/12)-K1326)&gt;0,I1326*(1+Utgifter!$E$5/12)-K1326,0)</f>
        <v>0</v>
      </c>
      <c r="J1327" s="26"/>
      <c r="K1327" s="24">
        <f>IF((I1327*(Utgifter!$E$4+Utgifter!$E$5)/12)&gt;$S$4,(I1327*(Utgifter!$E$4+Utgifter!$E$5)/12),IF(I1327&gt; 0,$S$4,0))</f>
        <v>0</v>
      </c>
    </row>
    <row r="1328" spans="1:11" x14ac:dyDescent="0.35">
      <c r="A1328" s="47"/>
      <c r="D1328" s="28" t="str">
        <f t="shared" si="20"/>
        <v/>
      </c>
      <c r="E1328" s="27">
        <f>IF((E1327*(1+Utgifter!$E$5/12)-G1327)&gt;0,E1327*(1+Utgifter!$E$5/12)-G1327,0)</f>
        <v>0</v>
      </c>
      <c r="F1328" s="26"/>
      <c r="G1328" s="24">
        <f>IF((E1328*(Utgifter!$E$4+Utgifter!$E$5)/12)&gt;$S$4,(E1328*(Utgifter!$E$4+Utgifter!$E$5)/12),IF(E1328&gt; 0,$S$4,0))</f>
        <v>0</v>
      </c>
      <c r="I1328" s="27">
        <f>IF((I1327*(1+Utgifter!$E$5/12)-K1327)&gt;0,I1327*(1+Utgifter!$E$5/12)-K1327,0)</f>
        <v>0</v>
      </c>
      <c r="J1328" s="26"/>
      <c r="K1328" s="24">
        <f>IF((I1328*(Utgifter!$E$4+Utgifter!$E$5)/12)&gt;$S$4,(I1328*(Utgifter!$E$4+Utgifter!$E$5)/12),IF(I1328&gt; 0,$S$4,0))</f>
        <v>0</v>
      </c>
    </row>
    <row r="1329" spans="1:11" x14ac:dyDescent="0.35">
      <c r="A1329" s="47"/>
      <c r="D1329" s="28" t="str">
        <f t="shared" si="20"/>
        <v/>
      </c>
      <c r="E1329" s="27">
        <f>IF((E1328*(1+Utgifter!$E$5/12)-G1328)&gt;0,E1328*(1+Utgifter!$E$5/12)-G1328,0)</f>
        <v>0</v>
      </c>
      <c r="F1329" s="26"/>
      <c r="G1329" s="24">
        <f>IF((E1329*(Utgifter!$E$4+Utgifter!$E$5)/12)&gt;$S$4,(E1329*(Utgifter!$E$4+Utgifter!$E$5)/12),IF(E1329&gt; 0,$S$4,0))</f>
        <v>0</v>
      </c>
      <c r="I1329" s="27">
        <f>IF((I1328*(1+Utgifter!$E$5/12)-K1328)&gt;0,I1328*(1+Utgifter!$E$5/12)-K1328,0)</f>
        <v>0</v>
      </c>
      <c r="J1329" s="26"/>
      <c r="K1329" s="24">
        <f>IF((I1329*(Utgifter!$E$4+Utgifter!$E$5)/12)&gt;$S$4,(I1329*(Utgifter!$E$4+Utgifter!$E$5)/12),IF(I1329&gt; 0,$S$4,0))</f>
        <v>0</v>
      </c>
    </row>
    <row r="1330" spans="1:11" x14ac:dyDescent="0.35">
      <c r="A1330" s="47"/>
      <c r="D1330" s="28" t="str">
        <f t="shared" si="20"/>
        <v/>
      </c>
      <c r="E1330" s="27">
        <f>IF((E1329*(1+Utgifter!$E$5/12)-G1329)&gt;0,E1329*(1+Utgifter!$E$5/12)-G1329,0)</f>
        <v>0</v>
      </c>
      <c r="F1330" s="26"/>
      <c r="G1330" s="24">
        <f>IF((E1330*(Utgifter!$E$4+Utgifter!$E$5)/12)&gt;$S$4,(E1330*(Utgifter!$E$4+Utgifter!$E$5)/12),IF(E1330&gt; 0,$S$4,0))</f>
        <v>0</v>
      </c>
      <c r="I1330" s="27">
        <f>IF((I1329*(1+Utgifter!$E$5/12)-K1329)&gt;0,I1329*(1+Utgifter!$E$5/12)-K1329,0)</f>
        <v>0</v>
      </c>
      <c r="J1330" s="26"/>
      <c r="K1330" s="24">
        <f>IF((I1330*(Utgifter!$E$4+Utgifter!$E$5)/12)&gt;$S$4,(I1330*(Utgifter!$E$4+Utgifter!$E$5)/12),IF(I1330&gt; 0,$S$4,0))</f>
        <v>0</v>
      </c>
    </row>
    <row r="1331" spans="1:11" x14ac:dyDescent="0.35">
      <c r="A1331" s="47"/>
      <c r="D1331" s="28" t="str">
        <f t="shared" si="20"/>
        <v/>
      </c>
      <c r="E1331" s="27">
        <f>IF((E1330*(1+Utgifter!$E$5/12)-G1330)&gt;0,E1330*(1+Utgifter!$E$5/12)-G1330,0)</f>
        <v>0</v>
      </c>
      <c r="F1331" s="26"/>
      <c r="G1331" s="24">
        <f>IF((E1331*(Utgifter!$E$4+Utgifter!$E$5)/12)&gt;$S$4,(E1331*(Utgifter!$E$4+Utgifter!$E$5)/12),IF(E1331&gt; 0,$S$4,0))</f>
        <v>0</v>
      </c>
      <c r="I1331" s="27">
        <f>IF((I1330*(1+Utgifter!$E$5/12)-K1330)&gt;0,I1330*(1+Utgifter!$E$5/12)-K1330,0)</f>
        <v>0</v>
      </c>
      <c r="J1331" s="26"/>
      <c r="K1331" s="24">
        <f>IF((I1331*(Utgifter!$E$4+Utgifter!$E$5)/12)&gt;$S$4,(I1331*(Utgifter!$E$4+Utgifter!$E$5)/12),IF(I1331&gt; 0,$S$4,0))</f>
        <v>0</v>
      </c>
    </row>
    <row r="1332" spans="1:11" x14ac:dyDescent="0.35">
      <c r="A1332" s="47"/>
      <c r="D1332" s="28" t="str">
        <f t="shared" si="20"/>
        <v/>
      </c>
      <c r="E1332" s="27">
        <f>IF((E1331*(1+Utgifter!$E$5/12)-G1331)&gt;0,E1331*(1+Utgifter!$E$5/12)-G1331,0)</f>
        <v>0</v>
      </c>
      <c r="F1332" s="26"/>
      <c r="G1332" s="24">
        <f>IF((E1332*(Utgifter!$E$4+Utgifter!$E$5)/12)&gt;$S$4,(E1332*(Utgifter!$E$4+Utgifter!$E$5)/12),IF(E1332&gt; 0,$S$4,0))</f>
        <v>0</v>
      </c>
      <c r="I1332" s="27">
        <f>IF((I1331*(1+Utgifter!$E$5/12)-K1331)&gt;0,I1331*(1+Utgifter!$E$5/12)-K1331,0)</f>
        <v>0</v>
      </c>
      <c r="J1332" s="26"/>
      <c r="K1332" s="24">
        <f>IF((I1332*(Utgifter!$E$4+Utgifter!$E$5)/12)&gt;$S$4,(I1332*(Utgifter!$E$4+Utgifter!$E$5)/12),IF(I1332&gt; 0,$S$4,0))</f>
        <v>0</v>
      </c>
    </row>
    <row r="1333" spans="1:11" x14ac:dyDescent="0.35">
      <c r="A1333" s="47"/>
      <c r="D1333" s="28" t="str">
        <f t="shared" si="20"/>
        <v/>
      </c>
      <c r="E1333" s="27">
        <f>IF((E1332*(1+Utgifter!$E$5/12)-G1332)&gt;0,E1332*(1+Utgifter!$E$5/12)-G1332,0)</f>
        <v>0</v>
      </c>
      <c r="F1333" s="26"/>
      <c r="G1333" s="24">
        <f>IF((E1333*(Utgifter!$E$4+Utgifter!$E$5)/12)&gt;$S$4,(E1333*(Utgifter!$E$4+Utgifter!$E$5)/12),IF(E1333&gt; 0,$S$4,0))</f>
        <v>0</v>
      </c>
      <c r="I1333" s="27">
        <f>IF((I1332*(1+Utgifter!$E$5/12)-K1332)&gt;0,I1332*(1+Utgifter!$E$5/12)-K1332,0)</f>
        <v>0</v>
      </c>
      <c r="J1333" s="26"/>
      <c r="K1333" s="24">
        <f>IF((I1333*(Utgifter!$E$4+Utgifter!$E$5)/12)&gt;$S$4,(I1333*(Utgifter!$E$4+Utgifter!$E$5)/12),IF(I1333&gt; 0,$S$4,0))</f>
        <v>0</v>
      </c>
    </row>
    <row r="1334" spans="1:11" x14ac:dyDescent="0.35">
      <c r="A1334" s="47"/>
      <c r="D1334" s="28" t="str">
        <f t="shared" si="20"/>
        <v/>
      </c>
      <c r="E1334" s="27">
        <f>IF((E1333*(1+Utgifter!$E$5/12)-G1333)&gt;0,E1333*(1+Utgifter!$E$5/12)-G1333,0)</f>
        <v>0</v>
      </c>
      <c r="F1334" s="26"/>
      <c r="G1334" s="24">
        <f>IF((E1334*(Utgifter!$E$4+Utgifter!$E$5)/12)&gt;$S$4,(E1334*(Utgifter!$E$4+Utgifter!$E$5)/12),IF(E1334&gt; 0,$S$4,0))</f>
        <v>0</v>
      </c>
      <c r="I1334" s="27">
        <f>IF((I1333*(1+Utgifter!$E$5/12)-K1333)&gt;0,I1333*(1+Utgifter!$E$5/12)-K1333,0)</f>
        <v>0</v>
      </c>
      <c r="J1334" s="26"/>
      <c r="K1334" s="24">
        <f>IF((I1334*(Utgifter!$E$4+Utgifter!$E$5)/12)&gt;$S$4,(I1334*(Utgifter!$E$4+Utgifter!$E$5)/12),IF(I1334&gt; 0,$S$4,0))</f>
        <v>0</v>
      </c>
    </row>
    <row r="1335" spans="1:11" x14ac:dyDescent="0.35">
      <c r="A1335" s="47"/>
      <c r="D1335" s="28" t="str">
        <f t="shared" si="20"/>
        <v/>
      </c>
      <c r="E1335" s="27">
        <f>IF((E1334*(1+Utgifter!$E$5/12)-G1334)&gt;0,E1334*(1+Utgifter!$E$5/12)-G1334,0)</f>
        <v>0</v>
      </c>
      <c r="F1335" s="26"/>
      <c r="G1335" s="24">
        <f>IF((E1335*(Utgifter!$E$4+Utgifter!$E$5)/12)&gt;$S$4,(E1335*(Utgifter!$E$4+Utgifter!$E$5)/12),IF(E1335&gt; 0,$S$4,0))</f>
        <v>0</v>
      </c>
      <c r="I1335" s="27">
        <f>IF((I1334*(1+Utgifter!$E$5/12)-K1334)&gt;0,I1334*(1+Utgifter!$E$5/12)-K1334,0)</f>
        <v>0</v>
      </c>
      <c r="J1335" s="26"/>
      <c r="K1335" s="24">
        <f>IF((I1335*(Utgifter!$E$4+Utgifter!$E$5)/12)&gt;$S$4,(I1335*(Utgifter!$E$4+Utgifter!$E$5)/12),IF(I1335&gt; 0,$S$4,0))</f>
        <v>0</v>
      </c>
    </row>
    <row r="1336" spans="1:11" x14ac:dyDescent="0.35">
      <c r="A1336" s="47"/>
      <c r="D1336" s="28" t="str">
        <f t="shared" si="20"/>
        <v/>
      </c>
      <c r="E1336" s="27">
        <f>IF((E1335*(1+Utgifter!$E$5/12)-G1335)&gt;0,E1335*(1+Utgifter!$E$5/12)-G1335,0)</f>
        <v>0</v>
      </c>
      <c r="F1336" s="26"/>
      <c r="G1336" s="24">
        <f>IF((E1336*(Utgifter!$E$4+Utgifter!$E$5)/12)&gt;$S$4,(E1336*(Utgifter!$E$4+Utgifter!$E$5)/12),IF(E1336&gt; 0,$S$4,0))</f>
        <v>0</v>
      </c>
      <c r="I1336" s="27">
        <f>IF((I1335*(1+Utgifter!$E$5/12)-K1335)&gt;0,I1335*(1+Utgifter!$E$5/12)-K1335,0)</f>
        <v>0</v>
      </c>
      <c r="J1336" s="26"/>
      <c r="K1336" s="24">
        <f>IF((I1336*(Utgifter!$E$4+Utgifter!$E$5)/12)&gt;$S$4,(I1336*(Utgifter!$E$4+Utgifter!$E$5)/12),IF(I1336&gt; 0,$S$4,0))</f>
        <v>0</v>
      </c>
    </row>
    <row r="1337" spans="1:11" x14ac:dyDescent="0.35">
      <c r="A1337" s="47">
        <v>2129</v>
      </c>
      <c r="D1337" s="28" t="str">
        <f t="shared" si="20"/>
        <v/>
      </c>
      <c r="E1337" s="27">
        <f>IF((E1336*(1+Utgifter!$E$5/12)-G1336)&gt;0,E1336*(1+Utgifter!$E$5/12)-G1336,0)</f>
        <v>0</v>
      </c>
      <c r="F1337" s="26"/>
      <c r="G1337" s="24">
        <f>IF((E1337*(Utgifter!$E$4+Utgifter!$E$5)/12)&gt;$S$4,(E1337*(Utgifter!$E$4+Utgifter!$E$5)/12),IF(E1337&gt; 0,$S$4,0))</f>
        <v>0</v>
      </c>
      <c r="I1337" s="27">
        <f>IF((I1336*(1+Utgifter!$E$5/12)-K1336)&gt;0,I1336*(1+Utgifter!$E$5/12)-K1336,0)</f>
        <v>0</v>
      </c>
      <c r="J1337" s="26"/>
      <c r="K1337" s="24">
        <f>IF((I1337*(Utgifter!$E$4+Utgifter!$E$5)/12)&gt;$S$4,(I1337*(Utgifter!$E$4+Utgifter!$E$5)/12),IF(I1337&gt; 0,$S$4,0))</f>
        <v>0</v>
      </c>
    </row>
    <row r="1338" spans="1:11" x14ac:dyDescent="0.35">
      <c r="A1338" s="47"/>
      <c r="D1338" s="28" t="str">
        <f t="shared" si="20"/>
        <v/>
      </c>
      <c r="E1338" s="27">
        <f>IF((E1337*(1+Utgifter!$E$5/12)-G1337)&gt;0,E1337*(1+Utgifter!$E$5/12)-G1337,0)</f>
        <v>0</v>
      </c>
      <c r="F1338" s="26"/>
      <c r="G1338" s="24">
        <f>IF((E1338*(Utgifter!$E$4+Utgifter!$E$5)/12)&gt;$S$4,(E1338*(Utgifter!$E$4+Utgifter!$E$5)/12),IF(E1338&gt; 0,$S$4,0))</f>
        <v>0</v>
      </c>
      <c r="I1338" s="27">
        <f>IF((I1337*(1+Utgifter!$E$5/12)-K1337)&gt;0,I1337*(1+Utgifter!$E$5/12)-K1337,0)</f>
        <v>0</v>
      </c>
      <c r="J1338" s="26"/>
      <c r="K1338" s="24">
        <f>IF((I1338*(Utgifter!$E$4+Utgifter!$E$5)/12)&gt;$S$4,(I1338*(Utgifter!$E$4+Utgifter!$E$5)/12),IF(I1338&gt; 0,$S$4,0))</f>
        <v>0</v>
      </c>
    </row>
    <row r="1339" spans="1:11" x14ac:dyDescent="0.35">
      <c r="A1339" s="47"/>
      <c r="D1339" s="28" t="str">
        <f t="shared" si="20"/>
        <v/>
      </c>
      <c r="E1339" s="27">
        <f>IF((E1338*(1+Utgifter!$E$5/12)-G1338)&gt;0,E1338*(1+Utgifter!$E$5/12)-G1338,0)</f>
        <v>0</v>
      </c>
      <c r="F1339" s="26"/>
      <c r="G1339" s="24">
        <f>IF((E1339*(Utgifter!$E$4+Utgifter!$E$5)/12)&gt;$S$4,(E1339*(Utgifter!$E$4+Utgifter!$E$5)/12),IF(E1339&gt; 0,$S$4,0))</f>
        <v>0</v>
      </c>
      <c r="I1339" s="27">
        <f>IF((I1338*(1+Utgifter!$E$5/12)-K1338)&gt;0,I1338*(1+Utgifter!$E$5/12)-K1338,0)</f>
        <v>0</v>
      </c>
      <c r="J1339" s="26"/>
      <c r="K1339" s="24">
        <f>IF((I1339*(Utgifter!$E$4+Utgifter!$E$5)/12)&gt;$S$4,(I1339*(Utgifter!$E$4+Utgifter!$E$5)/12),IF(I1339&gt; 0,$S$4,0))</f>
        <v>0</v>
      </c>
    </row>
    <row r="1340" spans="1:11" x14ac:dyDescent="0.35">
      <c r="A1340" s="47"/>
      <c r="D1340" s="28" t="str">
        <f t="shared" si="20"/>
        <v/>
      </c>
      <c r="E1340" s="27">
        <f>IF((E1339*(1+Utgifter!$E$5/12)-G1339)&gt;0,E1339*(1+Utgifter!$E$5/12)-G1339,0)</f>
        <v>0</v>
      </c>
      <c r="F1340" s="26"/>
      <c r="G1340" s="24">
        <f>IF((E1340*(Utgifter!$E$4+Utgifter!$E$5)/12)&gt;$S$4,(E1340*(Utgifter!$E$4+Utgifter!$E$5)/12),IF(E1340&gt; 0,$S$4,0))</f>
        <v>0</v>
      </c>
      <c r="I1340" s="27">
        <f>IF((I1339*(1+Utgifter!$E$5/12)-K1339)&gt;0,I1339*(1+Utgifter!$E$5/12)-K1339,0)</f>
        <v>0</v>
      </c>
      <c r="J1340" s="26"/>
      <c r="K1340" s="24">
        <f>IF((I1340*(Utgifter!$E$4+Utgifter!$E$5)/12)&gt;$S$4,(I1340*(Utgifter!$E$4+Utgifter!$E$5)/12),IF(I1340&gt; 0,$S$4,0))</f>
        <v>0</v>
      </c>
    </row>
    <row r="1341" spans="1:11" x14ac:dyDescent="0.35">
      <c r="A1341" s="47"/>
      <c r="D1341" s="28" t="str">
        <f t="shared" si="20"/>
        <v/>
      </c>
      <c r="E1341" s="27">
        <f>IF((E1340*(1+Utgifter!$E$5/12)-G1340)&gt;0,E1340*(1+Utgifter!$E$5/12)-G1340,0)</f>
        <v>0</v>
      </c>
      <c r="F1341" s="26"/>
      <c r="G1341" s="24">
        <f>IF((E1341*(Utgifter!$E$4+Utgifter!$E$5)/12)&gt;$S$4,(E1341*(Utgifter!$E$4+Utgifter!$E$5)/12),IF(E1341&gt; 0,$S$4,0))</f>
        <v>0</v>
      </c>
      <c r="I1341" s="27">
        <f>IF((I1340*(1+Utgifter!$E$5/12)-K1340)&gt;0,I1340*(1+Utgifter!$E$5/12)-K1340,0)</f>
        <v>0</v>
      </c>
      <c r="J1341" s="26"/>
      <c r="K1341" s="24">
        <f>IF((I1341*(Utgifter!$E$4+Utgifter!$E$5)/12)&gt;$S$4,(I1341*(Utgifter!$E$4+Utgifter!$E$5)/12),IF(I1341&gt; 0,$S$4,0))</f>
        <v>0</v>
      </c>
    </row>
    <row r="1342" spans="1:11" x14ac:dyDescent="0.35">
      <c r="A1342" s="47"/>
      <c r="D1342" s="28" t="str">
        <f t="shared" si="20"/>
        <v/>
      </c>
      <c r="E1342" s="27">
        <f>IF((E1341*(1+Utgifter!$E$5/12)-G1341)&gt;0,E1341*(1+Utgifter!$E$5/12)-G1341,0)</f>
        <v>0</v>
      </c>
      <c r="F1342" s="26"/>
      <c r="G1342" s="24">
        <f>IF((E1342*(Utgifter!$E$4+Utgifter!$E$5)/12)&gt;$S$4,(E1342*(Utgifter!$E$4+Utgifter!$E$5)/12),IF(E1342&gt; 0,$S$4,0))</f>
        <v>0</v>
      </c>
      <c r="I1342" s="27">
        <f>IF((I1341*(1+Utgifter!$E$5/12)-K1341)&gt;0,I1341*(1+Utgifter!$E$5/12)-K1341,0)</f>
        <v>0</v>
      </c>
      <c r="J1342" s="26"/>
      <c r="K1342" s="24">
        <f>IF((I1342*(Utgifter!$E$4+Utgifter!$E$5)/12)&gt;$S$4,(I1342*(Utgifter!$E$4+Utgifter!$E$5)/12),IF(I1342&gt; 0,$S$4,0))</f>
        <v>0</v>
      </c>
    </row>
    <row r="1343" spans="1:11" x14ac:dyDescent="0.35">
      <c r="A1343" s="47"/>
      <c r="D1343" s="28" t="str">
        <f t="shared" si="20"/>
        <v/>
      </c>
      <c r="E1343" s="27">
        <f>IF((E1342*(1+Utgifter!$E$5/12)-G1342)&gt;0,E1342*(1+Utgifter!$E$5/12)-G1342,0)</f>
        <v>0</v>
      </c>
      <c r="F1343" s="26"/>
      <c r="G1343" s="24">
        <f>IF((E1343*(Utgifter!$E$4+Utgifter!$E$5)/12)&gt;$S$4,(E1343*(Utgifter!$E$4+Utgifter!$E$5)/12),IF(E1343&gt; 0,$S$4,0))</f>
        <v>0</v>
      </c>
      <c r="I1343" s="27">
        <f>IF((I1342*(1+Utgifter!$E$5/12)-K1342)&gt;0,I1342*(1+Utgifter!$E$5/12)-K1342,0)</f>
        <v>0</v>
      </c>
      <c r="J1343" s="26"/>
      <c r="K1343" s="24">
        <f>IF((I1343*(Utgifter!$E$4+Utgifter!$E$5)/12)&gt;$S$4,(I1343*(Utgifter!$E$4+Utgifter!$E$5)/12),IF(I1343&gt; 0,$S$4,0))</f>
        <v>0</v>
      </c>
    </row>
    <row r="1344" spans="1:11" x14ac:dyDescent="0.35">
      <c r="A1344" s="47"/>
      <c r="D1344" s="28" t="str">
        <f t="shared" si="20"/>
        <v/>
      </c>
      <c r="E1344" s="27">
        <f>IF((E1343*(1+Utgifter!$E$5/12)-G1343)&gt;0,E1343*(1+Utgifter!$E$5/12)-G1343,0)</f>
        <v>0</v>
      </c>
      <c r="F1344" s="26"/>
      <c r="G1344" s="24">
        <f>IF((E1344*(Utgifter!$E$4+Utgifter!$E$5)/12)&gt;$S$4,(E1344*(Utgifter!$E$4+Utgifter!$E$5)/12),IF(E1344&gt; 0,$S$4,0))</f>
        <v>0</v>
      </c>
      <c r="I1344" s="27">
        <f>IF((I1343*(1+Utgifter!$E$5/12)-K1343)&gt;0,I1343*(1+Utgifter!$E$5/12)-K1343,0)</f>
        <v>0</v>
      </c>
      <c r="J1344" s="26"/>
      <c r="K1344" s="24">
        <f>IF((I1344*(Utgifter!$E$4+Utgifter!$E$5)/12)&gt;$S$4,(I1344*(Utgifter!$E$4+Utgifter!$E$5)/12),IF(I1344&gt; 0,$S$4,0))</f>
        <v>0</v>
      </c>
    </row>
    <row r="1345" spans="1:11" x14ac:dyDescent="0.35">
      <c r="A1345" s="47"/>
      <c r="D1345" s="28" t="str">
        <f t="shared" si="20"/>
        <v/>
      </c>
      <c r="E1345" s="27">
        <f>IF((E1344*(1+Utgifter!$E$5/12)-G1344)&gt;0,E1344*(1+Utgifter!$E$5/12)-G1344,0)</f>
        <v>0</v>
      </c>
      <c r="F1345" s="26"/>
      <c r="G1345" s="24">
        <f>IF((E1345*(Utgifter!$E$4+Utgifter!$E$5)/12)&gt;$S$4,(E1345*(Utgifter!$E$4+Utgifter!$E$5)/12),IF(E1345&gt; 0,$S$4,0))</f>
        <v>0</v>
      </c>
      <c r="I1345" s="27">
        <f>IF((I1344*(1+Utgifter!$E$5/12)-K1344)&gt;0,I1344*(1+Utgifter!$E$5/12)-K1344,0)</f>
        <v>0</v>
      </c>
      <c r="J1345" s="26"/>
      <c r="K1345" s="24">
        <f>IF((I1345*(Utgifter!$E$4+Utgifter!$E$5)/12)&gt;$S$4,(I1345*(Utgifter!$E$4+Utgifter!$E$5)/12),IF(I1345&gt; 0,$S$4,0))</f>
        <v>0</v>
      </c>
    </row>
    <row r="1346" spans="1:11" x14ac:dyDescent="0.35">
      <c r="A1346" s="47"/>
      <c r="D1346" s="28" t="str">
        <f t="shared" si="20"/>
        <v/>
      </c>
      <c r="E1346" s="27">
        <f>IF((E1345*(1+Utgifter!$E$5/12)-G1345)&gt;0,E1345*(1+Utgifter!$E$5/12)-G1345,0)</f>
        <v>0</v>
      </c>
      <c r="F1346" s="26"/>
      <c r="G1346" s="24">
        <f>IF((E1346*(Utgifter!$E$4+Utgifter!$E$5)/12)&gt;$S$4,(E1346*(Utgifter!$E$4+Utgifter!$E$5)/12),IF(E1346&gt; 0,$S$4,0))</f>
        <v>0</v>
      </c>
      <c r="I1346" s="27">
        <f>IF((I1345*(1+Utgifter!$E$5/12)-K1345)&gt;0,I1345*(1+Utgifter!$E$5/12)-K1345,0)</f>
        <v>0</v>
      </c>
      <c r="J1346" s="26"/>
      <c r="K1346" s="24">
        <f>IF((I1346*(Utgifter!$E$4+Utgifter!$E$5)/12)&gt;$S$4,(I1346*(Utgifter!$E$4+Utgifter!$E$5)/12),IF(I1346&gt; 0,$S$4,0))</f>
        <v>0</v>
      </c>
    </row>
    <row r="1347" spans="1:11" x14ac:dyDescent="0.35">
      <c r="A1347" s="47"/>
      <c r="D1347" s="28" t="str">
        <f t="shared" si="20"/>
        <v/>
      </c>
      <c r="E1347" s="27">
        <f>IF((E1346*(1+Utgifter!$E$5/12)-G1346)&gt;0,E1346*(1+Utgifter!$E$5/12)-G1346,0)</f>
        <v>0</v>
      </c>
      <c r="F1347" s="26"/>
      <c r="G1347" s="24">
        <f>IF((E1347*(Utgifter!$E$4+Utgifter!$E$5)/12)&gt;$S$4,(E1347*(Utgifter!$E$4+Utgifter!$E$5)/12),IF(E1347&gt; 0,$S$4,0))</f>
        <v>0</v>
      </c>
      <c r="I1347" s="27">
        <f>IF((I1346*(1+Utgifter!$E$5/12)-K1346)&gt;0,I1346*(1+Utgifter!$E$5/12)-K1346,0)</f>
        <v>0</v>
      </c>
      <c r="J1347" s="26"/>
      <c r="K1347" s="24">
        <f>IF((I1347*(Utgifter!$E$4+Utgifter!$E$5)/12)&gt;$S$4,(I1347*(Utgifter!$E$4+Utgifter!$E$5)/12),IF(I1347&gt; 0,$S$4,0))</f>
        <v>0</v>
      </c>
    </row>
    <row r="1348" spans="1:11" x14ac:dyDescent="0.35">
      <c r="A1348" s="47"/>
      <c r="D1348" s="28" t="str">
        <f t="shared" si="20"/>
        <v/>
      </c>
      <c r="E1348" s="27">
        <f>IF((E1347*(1+Utgifter!$E$5/12)-G1347)&gt;0,E1347*(1+Utgifter!$E$5/12)-G1347,0)</f>
        <v>0</v>
      </c>
      <c r="F1348" s="26"/>
      <c r="G1348" s="24">
        <f>IF((E1348*(Utgifter!$E$4+Utgifter!$E$5)/12)&gt;$S$4,(E1348*(Utgifter!$E$4+Utgifter!$E$5)/12),IF(E1348&gt; 0,$S$4,0))</f>
        <v>0</v>
      </c>
      <c r="I1348" s="27">
        <f>IF((I1347*(1+Utgifter!$E$5/12)-K1347)&gt;0,I1347*(1+Utgifter!$E$5/12)-K1347,0)</f>
        <v>0</v>
      </c>
      <c r="J1348" s="26"/>
      <c r="K1348" s="24">
        <f>IF((I1348*(Utgifter!$E$4+Utgifter!$E$5)/12)&gt;$S$4,(I1348*(Utgifter!$E$4+Utgifter!$E$5)/12),IF(I1348&gt; 0,$S$4,0))</f>
        <v>0</v>
      </c>
    </row>
    <row r="1349" spans="1:11" x14ac:dyDescent="0.35">
      <c r="A1349" s="47">
        <v>2130</v>
      </c>
      <c r="D1349" s="28" t="str">
        <f t="shared" si="20"/>
        <v/>
      </c>
      <c r="E1349" s="27">
        <f>IF((E1348*(1+Utgifter!$E$5/12)-G1348)&gt;0,E1348*(1+Utgifter!$E$5/12)-G1348,0)</f>
        <v>0</v>
      </c>
      <c r="F1349" s="26"/>
      <c r="G1349" s="24">
        <f>IF((E1349*(Utgifter!$E$4+Utgifter!$E$5)/12)&gt;$S$4,(E1349*(Utgifter!$E$4+Utgifter!$E$5)/12),IF(E1349&gt; 0,$S$4,0))</f>
        <v>0</v>
      </c>
      <c r="I1349" s="27">
        <f>IF((I1348*(1+Utgifter!$E$5/12)-K1348)&gt;0,I1348*(1+Utgifter!$E$5/12)-K1348,0)</f>
        <v>0</v>
      </c>
      <c r="J1349" s="26"/>
      <c r="K1349" s="24">
        <f>IF((I1349*(Utgifter!$E$4+Utgifter!$E$5)/12)&gt;$S$4,(I1349*(Utgifter!$E$4+Utgifter!$E$5)/12),IF(I1349&gt; 0,$S$4,0))</f>
        <v>0</v>
      </c>
    </row>
    <row r="1350" spans="1:11" x14ac:dyDescent="0.35">
      <c r="A1350" s="47"/>
      <c r="D1350" s="28" t="str">
        <f t="shared" si="20"/>
        <v/>
      </c>
      <c r="E1350" s="27">
        <f>IF((E1349*(1+Utgifter!$E$5/12)-G1349)&gt;0,E1349*(1+Utgifter!$E$5/12)-G1349,0)</f>
        <v>0</v>
      </c>
      <c r="F1350" s="26"/>
      <c r="G1350" s="24">
        <f>IF((E1350*(Utgifter!$E$4+Utgifter!$E$5)/12)&gt;$S$4,(E1350*(Utgifter!$E$4+Utgifter!$E$5)/12),IF(E1350&gt; 0,$S$4,0))</f>
        <v>0</v>
      </c>
      <c r="I1350" s="27">
        <f>IF((I1349*(1+Utgifter!$E$5/12)-K1349)&gt;0,I1349*(1+Utgifter!$E$5/12)-K1349,0)</f>
        <v>0</v>
      </c>
      <c r="J1350" s="26"/>
      <c r="K1350" s="24">
        <f>IF((I1350*(Utgifter!$E$4+Utgifter!$E$5)/12)&gt;$S$4,(I1350*(Utgifter!$E$4+Utgifter!$E$5)/12),IF(I1350&gt; 0,$S$4,0))</f>
        <v>0</v>
      </c>
    </row>
    <row r="1351" spans="1:11" x14ac:dyDescent="0.35">
      <c r="A1351" s="47"/>
      <c r="D1351" s="28" t="str">
        <f t="shared" ref="D1351:D1414" si="21">IF(OR(E1351&gt;0, I1351&gt;0),D1350+1,"")</f>
        <v/>
      </c>
      <c r="E1351" s="27">
        <f>IF((E1350*(1+Utgifter!$E$5/12)-G1350)&gt;0,E1350*(1+Utgifter!$E$5/12)-G1350,0)</f>
        <v>0</v>
      </c>
      <c r="F1351" s="26"/>
      <c r="G1351" s="24">
        <f>IF((E1351*(Utgifter!$E$4+Utgifter!$E$5)/12)&gt;$S$4,(E1351*(Utgifter!$E$4+Utgifter!$E$5)/12),IF(E1351&gt; 0,$S$4,0))</f>
        <v>0</v>
      </c>
      <c r="I1351" s="27">
        <f>IF((I1350*(1+Utgifter!$E$5/12)-K1350)&gt;0,I1350*(1+Utgifter!$E$5/12)-K1350,0)</f>
        <v>0</v>
      </c>
      <c r="J1351" s="26"/>
      <c r="K1351" s="24">
        <f>IF((I1351*(Utgifter!$E$4+Utgifter!$E$5)/12)&gt;$S$4,(I1351*(Utgifter!$E$4+Utgifter!$E$5)/12),IF(I1351&gt; 0,$S$4,0))</f>
        <v>0</v>
      </c>
    </row>
    <row r="1352" spans="1:11" x14ac:dyDescent="0.35">
      <c r="A1352" s="47"/>
      <c r="D1352" s="28" t="str">
        <f t="shared" si="21"/>
        <v/>
      </c>
      <c r="E1352" s="27">
        <f>IF((E1351*(1+Utgifter!$E$5/12)-G1351)&gt;0,E1351*(1+Utgifter!$E$5/12)-G1351,0)</f>
        <v>0</v>
      </c>
      <c r="F1352" s="26"/>
      <c r="G1352" s="24">
        <f>IF((E1352*(Utgifter!$E$4+Utgifter!$E$5)/12)&gt;$S$4,(E1352*(Utgifter!$E$4+Utgifter!$E$5)/12),IF(E1352&gt; 0,$S$4,0))</f>
        <v>0</v>
      </c>
      <c r="I1352" s="27">
        <f>IF((I1351*(1+Utgifter!$E$5/12)-K1351)&gt;0,I1351*(1+Utgifter!$E$5/12)-K1351,0)</f>
        <v>0</v>
      </c>
      <c r="J1352" s="26"/>
      <c r="K1352" s="24">
        <f>IF((I1352*(Utgifter!$E$4+Utgifter!$E$5)/12)&gt;$S$4,(I1352*(Utgifter!$E$4+Utgifter!$E$5)/12),IF(I1352&gt; 0,$S$4,0))</f>
        <v>0</v>
      </c>
    </row>
    <row r="1353" spans="1:11" x14ac:dyDescent="0.35">
      <c r="A1353" s="47"/>
      <c r="D1353" s="28" t="str">
        <f t="shared" si="21"/>
        <v/>
      </c>
      <c r="E1353" s="27">
        <f>IF((E1352*(1+Utgifter!$E$5/12)-G1352)&gt;0,E1352*(1+Utgifter!$E$5/12)-G1352,0)</f>
        <v>0</v>
      </c>
      <c r="F1353" s="26"/>
      <c r="G1353" s="24">
        <f>IF((E1353*(Utgifter!$E$4+Utgifter!$E$5)/12)&gt;$S$4,(E1353*(Utgifter!$E$4+Utgifter!$E$5)/12),IF(E1353&gt; 0,$S$4,0))</f>
        <v>0</v>
      </c>
      <c r="I1353" s="27">
        <f>IF((I1352*(1+Utgifter!$E$5/12)-K1352)&gt;0,I1352*(1+Utgifter!$E$5/12)-K1352,0)</f>
        <v>0</v>
      </c>
      <c r="J1353" s="26"/>
      <c r="K1353" s="24">
        <f>IF((I1353*(Utgifter!$E$4+Utgifter!$E$5)/12)&gt;$S$4,(I1353*(Utgifter!$E$4+Utgifter!$E$5)/12),IF(I1353&gt; 0,$S$4,0))</f>
        <v>0</v>
      </c>
    </row>
    <row r="1354" spans="1:11" x14ac:dyDescent="0.35">
      <c r="A1354" s="47"/>
      <c r="D1354" s="28" t="str">
        <f t="shared" si="21"/>
        <v/>
      </c>
      <c r="E1354" s="27">
        <f>IF((E1353*(1+Utgifter!$E$5/12)-G1353)&gt;0,E1353*(1+Utgifter!$E$5/12)-G1353,0)</f>
        <v>0</v>
      </c>
      <c r="F1354" s="26"/>
      <c r="G1354" s="24">
        <f>IF((E1354*(Utgifter!$E$4+Utgifter!$E$5)/12)&gt;$S$4,(E1354*(Utgifter!$E$4+Utgifter!$E$5)/12),IF(E1354&gt; 0,$S$4,0))</f>
        <v>0</v>
      </c>
      <c r="I1354" s="27">
        <f>IF((I1353*(1+Utgifter!$E$5/12)-K1353)&gt;0,I1353*(1+Utgifter!$E$5/12)-K1353,0)</f>
        <v>0</v>
      </c>
      <c r="J1354" s="26"/>
      <c r="K1354" s="24">
        <f>IF((I1354*(Utgifter!$E$4+Utgifter!$E$5)/12)&gt;$S$4,(I1354*(Utgifter!$E$4+Utgifter!$E$5)/12),IF(I1354&gt; 0,$S$4,0))</f>
        <v>0</v>
      </c>
    </row>
    <row r="1355" spans="1:11" x14ac:dyDescent="0.35">
      <c r="A1355" s="47"/>
      <c r="D1355" s="28" t="str">
        <f t="shared" si="21"/>
        <v/>
      </c>
      <c r="E1355" s="27">
        <f>IF((E1354*(1+Utgifter!$E$5/12)-G1354)&gt;0,E1354*(1+Utgifter!$E$5/12)-G1354,0)</f>
        <v>0</v>
      </c>
      <c r="F1355" s="26"/>
      <c r="G1355" s="24">
        <f>IF((E1355*(Utgifter!$E$4+Utgifter!$E$5)/12)&gt;$S$4,(E1355*(Utgifter!$E$4+Utgifter!$E$5)/12),IF(E1355&gt; 0,$S$4,0))</f>
        <v>0</v>
      </c>
      <c r="I1355" s="27">
        <f>IF((I1354*(1+Utgifter!$E$5/12)-K1354)&gt;0,I1354*(1+Utgifter!$E$5/12)-K1354,0)</f>
        <v>0</v>
      </c>
      <c r="J1355" s="26"/>
      <c r="K1355" s="24">
        <f>IF((I1355*(Utgifter!$E$4+Utgifter!$E$5)/12)&gt;$S$4,(I1355*(Utgifter!$E$4+Utgifter!$E$5)/12),IF(I1355&gt; 0,$S$4,0))</f>
        <v>0</v>
      </c>
    </row>
    <row r="1356" spans="1:11" x14ac:dyDescent="0.35">
      <c r="A1356" s="47"/>
      <c r="D1356" s="28" t="str">
        <f t="shared" si="21"/>
        <v/>
      </c>
      <c r="E1356" s="27">
        <f>IF((E1355*(1+Utgifter!$E$5/12)-G1355)&gt;0,E1355*(1+Utgifter!$E$5/12)-G1355,0)</f>
        <v>0</v>
      </c>
      <c r="F1356" s="26"/>
      <c r="G1356" s="24">
        <f>IF((E1356*(Utgifter!$E$4+Utgifter!$E$5)/12)&gt;$S$4,(E1356*(Utgifter!$E$4+Utgifter!$E$5)/12),IF(E1356&gt; 0,$S$4,0))</f>
        <v>0</v>
      </c>
      <c r="I1356" s="27">
        <f>IF((I1355*(1+Utgifter!$E$5/12)-K1355)&gt;0,I1355*(1+Utgifter!$E$5/12)-K1355,0)</f>
        <v>0</v>
      </c>
      <c r="J1356" s="26"/>
      <c r="K1356" s="24">
        <f>IF((I1356*(Utgifter!$E$4+Utgifter!$E$5)/12)&gt;$S$4,(I1356*(Utgifter!$E$4+Utgifter!$E$5)/12),IF(I1356&gt; 0,$S$4,0))</f>
        <v>0</v>
      </c>
    </row>
    <row r="1357" spans="1:11" x14ac:dyDescent="0.35">
      <c r="A1357" s="47"/>
      <c r="D1357" s="28" t="str">
        <f t="shared" si="21"/>
        <v/>
      </c>
      <c r="E1357" s="27">
        <f>IF((E1356*(1+Utgifter!$E$5/12)-G1356)&gt;0,E1356*(1+Utgifter!$E$5/12)-G1356,0)</f>
        <v>0</v>
      </c>
      <c r="F1357" s="26"/>
      <c r="G1357" s="24">
        <f>IF((E1357*(Utgifter!$E$4+Utgifter!$E$5)/12)&gt;$S$4,(E1357*(Utgifter!$E$4+Utgifter!$E$5)/12),IF(E1357&gt; 0,$S$4,0))</f>
        <v>0</v>
      </c>
      <c r="I1357" s="27">
        <f>IF((I1356*(1+Utgifter!$E$5/12)-K1356)&gt;0,I1356*(1+Utgifter!$E$5/12)-K1356,0)</f>
        <v>0</v>
      </c>
      <c r="J1357" s="26"/>
      <c r="K1357" s="24">
        <f>IF((I1357*(Utgifter!$E$4+Utgifter!$E$5)/12)&gt;$S$4,(I1357*(Utgifter!$E$4+Utgifter!$E$5)/12),IF(I1357&gt; 0,$S$4,0))</f>
        <v>0</v>
      </c>
    </row>
    <row r="1358" spans="1:11" x14ac:dyDescent="0.35">
      <c r="A1358" s="47"/>
      <c r="D1358" s="28" t="str">
        <f t="shared" si="21"/>
        <v/>
      </c>
      <c r="E1358" s="27">
        <f>IF((E1357*(1+Utgifter!$E$5/12)-G1357)&gt;0,E1357*(1+Utgifter!$E$5/12)-G1357,0)</f>
        <v>0</v>
      </c>
      <c r="F1358" s="26"/>
      <c r="G1358" s="24">
        <f>IF((E1358*(Utgifter!$E$4+Utgifter!$E$5)/12)&gt;$S$4,(E1358*(Utgifter!$E$4+Utgifter!$E$5)/12),IF(E1358&gt; 0,$S$4,0))</f>
        <v>0</v>
      </c>
      <c r="I1358" s="27">
        <f>IF((I1357*(1+Utgifter!$E$5/12)-K1357)&gt;0,I1357*(1+Utgifter!$E$5/12)-K1357,0)</f>
        <v>0</v>
      </c>
      <c r="J1358" s="26"/>
      <c r="K1358" s="24">
        <f>IF((I1358*(Utgifter!$E$4+Utgifter!$E$5)/12)&gt;$S$4,(I1358*(Utgifter!$E$4+Utgifter!$E$5)/12),IF(I1358&gt; 0,$S$4,0))</f>
        <v>0</v>
      </c>
    </row>
    <row r="1359" spans="1:11" x14ac:dyDescent="0.35">
      <c r="A1359" s="47"/>
      <c r="D1359" s="28" t="str">
        <f t="shared" si="21"/>
        <v/>
      </c>
      <c r="E1359" s="27">
        <f>IF((E1358*(1+Utgifter!$E$5/12)-G1358)&gt;0,E1358*(1+Utgifter!$E$5/12)-G1358,0)</f>
        <v>0</v>
      </c>
      <c r="F1359" s="26"/>
      <c r="G1359" s="24">
        <f>IF((E1359*(Utgifter!$E$4+Utgifter!$E$5)/12)&gt;$S$4,(E1359*(Utgifter!$E$4+Utgifter!$E$5)/12),IF(E1359&gt; 0,$S$4,0))</f>
        <v>0</v>
      </c>
      <c r="I1359" s="27">
        <f>IF((I1358*(1+Utgifter!$E$5/12)-K1358)&gt;0,I1358*(1+Utgifter!$E$5/12)-K1358,0)</f>
        <v>0</v>
      </c>
      <c r="J1359" s="26"/>
      <c r="K1359" s="24">
        <f>IF((I1359*(Utgifter!$E$4+Utgifter!$E$5)/12)&gt;$S$4,(I1359*(Utgifter!$E$4+Utgifter!$E$5)/12),IF(I1359&gt; 0,$S$4,0))</f>
        <v>0</v>
      </c>
    </row>
    <row r="1360" spans="1:11" x14ac:dyDescent="0.35">
      <c r="A1360" s="47"/>
      <c r="D1360" s="28" t="str">
        <f t="shared" si="21"/>
        <v/>
      </c>
      <c r="E1360" s="27">
        <f>IF((E1359*(1+Utgifter!$E$5/12)-G1359)&gt;0,E1359*(1+Utgifter!$E$5/12)-G1359,0)</f>
        <v>0</v>
      </c>
      <c r="F1360" s="26"/>
      <c r="G1360" s="24">
        <f>IF((E1360*(Utgifter!$E$4+Utgifter!$E$5)/12)&gt;$S$4,(E1360*(Utgifter!$E$4+Utgifter!$E$5)/12),IF(E1360&gt; 0,$S$4,0))</f>
        <v>0</v>
      </c>
      <c r="I1360" s="27">
        <f>IF((I1359*(1+Utgifter!$E$5/12)-K1359)&gt;0,I1359*(1+Utgifter!$E$5/12)-K1359,0)</f>
        <v>0</v>
      </c>
      <c r="J1360" s="26"/>
      <c r="K1360" s="24">
        <f>IF((I1360*(Utgifter!$E$4+Utgifter!$E$5)/12)&gt;$S$4,(I1360*(Utgifter!$E$4+Utgifter!$E$5)/12),IF(I1360&gt; 0,$S$4,0))</f>
        <v>0</v>
      </c>
    </row>
    <row r="1361" spans="1:11" x14ac:dyDescent="0.35">
      <c r="A1361" s="47">
        <v>2131</v>
      </c>
      <c r="D1361" s="28" t="str">
        <f t="shared" si="21"/>
        <v/>
      </c>
      <c r="E1361" s="27">
        <f>IF((E1360*(1+Utgifter!$E$5/12)-G1360)&gt;0,E1360*(1+Utgifter!$E$5/12)-G1360,0)</f>
        <v>0</v>
      </c>
      <c r="F1361" s="26"/>
      <c r="G1361" s="24">
        <f>IF((E1361*(Utgifter!$E$4+Utgifter!$E$5)/12)&gt;$S$4,(E1361*(Utgifter!$E$4+Utgifter!$E$5)/12),IF(E1361&gt; 0,$S$4,0))</f>
        <v>0</v>
      </c>
      <c r="I1361" s="27">
        <f>IF((I1360*(1+Utgifter!$E$5/12)-K1360)&gt;0,I1360*(1+Utgifter!$E$5/12)-K1360,0)</f>
        <v>0</v>
      </c>
      <c r="J1361" s="26"/>
      <c r="K1361" s="24">
        <f>IF((I1361*(Utgifter!$E$4+Utgifter!$E$5)/12)&gt;$S$4,(I1361*(Utgifter!$E$4+Utgifter!$E$5)/12),IF(I1361&gt; 0,$S$4,0))</f>
        <v>0</v>
      </c>
    </row>
    <row r="1362" spans="1:11" x14ac:dyDescent="0.35">
      <c r="A1362" s="47"/>
      <c r="D1362" s="28" t="str">
        <f t="shared" si="21"/>
        <v/>
      </c>
      <c r="E1362" s="27">
        <f>IF((E1361*(1+Utgifter!$E$5/12)-G1361)&gt;0,E1361*(1+Utgifter!$E$5/12)-G1361,0)</f>
        <v>0</v>
      </c>
      <c r="F1362" s="26"/>
      <c r="G1362" s="24">
        <f>IF((E1362*(Utgifter!$E$4+Utgifter!$E$5)/12)&gt;$S$4,(E1362*(Utgifter!$E$4+Utgifter!$E$5)/12),IF(E1362&gt; 0,$S$4,0))</f>
        <v>0</v>
      </c>
      <c r="I1362" s="27">
        <f>IF((I1361*(1+Utgifter!$E$5/12)-K1361)&gt;0,I1361*(1+Utgifter!$E$5/12)-K1361,0)</f>
        <v>0</v>
      </c>
      <c r="J1362" s="26"/>
      <c r="K1362" s="24">
        <f>IF((I1362*(Utgifter!$E$4+Utgifter!$E$5)/12)&gt;$S$4,(I1362*(Utgifter!$E$4+Utgifter!$E$5)/12),IF(I1362&gt; 0,$S$4,0))</f>
        <v>0</v>
      </c>
    </row>
    <row r="1363" spans="1:11" x14ac:dyDescent="0.35">
      <c r="A1363" s="47"/>
      <c r="D1363" s="28" t="str">
        <f t="shared" si="21"/>
        <v/>
      </c>
      <c r="E1363" s="27">
        <f>IF((E1362*(1+Utgifter!$E$5/12)-G1362)&gt;0,E1362*(1+Utgifter!$E$5/12)-G1362,0)</f>
        <v>0</v>
      </c>
      <c r="F1363" s="26"/>
      <c r="G1363" s="24">
        <f>IF((E1363*(Utgifter!$E$4+Utgifter!$E$5)/12)&gt;$S$4,(E1363*(Utgifter!$E$4+Utgifter!$E$5)/12),IF(E1363&gt; 0,$S$4,0))</f>
        <v>0</v>
      </c>
      <c r="I1363" s="27">
        <f>IF((I1362*(1+Utgifter!$E$5/12)-K1362)&gt;0,I1362*(1+Utgifter!$E$5/12)-K1362,0)</f>
        <v>0</v>
      </c>
      <c r="J1363" s="26"/>
      <c r="K1363" s="24">
        <f>IF((I1363*(Utgifter!$E$4+Utgifter!$E$5)/12)&gt;$S$4,(I1363*(Utgifter!$E$4+Utgifter!$E$5)/12),IF(I1363&gt; 0,$S$4,0))</f>
        <v>0</v>
      </c>
    </row>
    <row r="1364" spans="1:11" x14ac:dyDescent="0.35">
      <c r="A1364" s="47"/>
      <c r="D1364" s="28" t="str">
        <f t="shared" si="21"/>
        <v/>
      </c>
      <c r="E1364" s="27">
        <f>IF((E1363*(1+Utgifter!$E$5/12)-G1363)&gt;0,E1363*(1+Utgifter!$E$5/12)-G1363,0)</f>
        <v>0</v>
      </c>
      <c r="F1364" s="26"/>
      <c r="G1364" s="24">
        <f>IF((E1364*(Utgifter!$E$4+Utgifter!$E$5)/12)&gt;$S$4,(E1364*(Utgifter!$E$4+Utgifter!$E$5)/12),IF(E1364&gt; 0,$S$4,0))</f>
        <v>0</v>
      </c>
      <c r="I1364" s="27">
        <f>IF((I1363*(1+Utgifter!$E$5/12)-K1363)&gt;0,I1363*(1+Utgifter!$E$5/12)-K1363,0)</f>
        <v>0</v>
      </c>
      <c r="J1364" s="26"/>
      <c r="K1364" s="24">
        <f>IF((I1364*(Utgifter!$E$4+Utgifter!$E$5)/12)&gt;$S$4,(I1364*(Utgifter!$E$4+Utgifter!$E$5)/12),IF(I1364&gt; 0,$S$4,0))</f>
        <v>0</v>
      </c>
    </row>
    <row r="1365" spans="1:11" x14ac:dyDescent="0.35">
      <c r="A1365" s="47"/>
      <c r="D1365" s="28" t="str">
        <f t="shared" si="21"/>
        <v/>
      </c>
      <c r="E1365" s="27">
        <f>IF((E1364*(1+Utgifter!$E$5/12)-G1364)&gt;0,E1364*(1+Utgifter!$E$5/12)-G1364,0)</f>
        <v>0</v>
      </c>
      <c r="F1365" s="26"/>
      <c r="G1365" s="24">
        <f>IF((E1365*(Utgifter!$E$4+Utgifter!$E$5)/12)&gt;$S$4,(E1365*(Utgifter!$E$4+Utgifter!$E$5)/12),IF(E1365&gt; 0,$S$4,0))</f>
        <v>0</v>
      </c>
      <c r="I1365" s="27">
        <f>IF((I1364*(1+Utgifter!$E$5/12)-K1364)&gt;0,I1364*(1+Utgifter!$E$5/12)-K1364,0)</f>
        <v>0</v>
      </c>
      <c r="J1365" s="26"/>
      <c r="K1365" s="24">
        <f>IF((I1365*(Utgifter!$E$4+Utgifter!$E$5)/12)&gt;$S$4,(I1365*(Utgifter!$E$4+Utgifter!$E$5)/12),IF(I1365&gt; 0,$S$4,0))</f>
        <v>0</v>
      </c>
    </row>
    <row r="1366" spans="1:11" x14ac:dyDescent="0.35">
      <c r="A1366" s="47"/>
      <c r="D1366" s="28" t="str">
        <f t="shared" si="21"/>
        <v/>
      </c>
      <c r="E1366" s="27">
        <f>IF((E1365*(1+Utgifter!$E$5/12)-G1365)&gt;0,E1365*(1+Utgifter!$E$5/12)-G1365,0)</f>
        <v>0</v>
      </c>
      <c r="F1366" s="26"/>
      <c r="G1366" s="24">
        <f>IF((E1366*(Utgifter!$E$4+Utgifter!$E$5)/12)&gt;$S$4,(E1366*(Utgifter!$E$4+Utgifter!$E$5)/12),IF(E1366&gt; 0,$S$4,0))</f>
        <v>0</v>
      </c>
      <c r="I1366" s="27">
        <f>IF((I1365*(1+Utgifter!$E$5/12)-K1365)&gt;0,I1365*(1+Utgifter!$E$5/12)-K1365,0)</f>
        <v>0</v>
      </c>
      <c r="J1366" s="26"/>
      <c r="K1366" s="24">
        <f>IF((I1366*(Utgifter!$E$4+Utgifter!$E$5)/12)&gt;$S$4,(I1366*(Utgifter!$E$4+Utgifter!$E$5)/12),IF(I1366&gt; 0,$S$4,0))</f>
        <v>0</v>
      </c>
    </row>
    <row r="1367" spans="1:11" x14ac:dyDescent="0.35">
      <c r="A1367" s="47"/>
      <c r="D1367" s="28" t="str">
        <f t="shared" si="21"/>
        <v/>
      </c>
      <c r="E1367" s="27">
        <f>IF((E1366*(1+Utgifter!$E$5/12)-G1366)&gt;0,E1366*(1+Utgifter!$E$5/12)-G1366,0)</f>
        <v>0</v>
      </c>
      <c r="F1367" s="26"/>
      <c r="G1367" s="24">
        <f>IF((E1367*(Utgifter!$E$4+Utgifter!$E$5)/12)&gt;$S$4,(E1367*(Utgifter!$E$4+Utgifter!$E$5)/12),IF(E1367&gt; 0,$S$4,0))</f>
        <v>0</v>
      </c>
      <c r="I1367" s="27">
        <f>IF((I1366*(1+Utgifter!$E$5/12)-K1366)&gt;0,I1366*(1+Utgifter!$E$5/12)-K1366,0)</f>
        <v>0</v>
      </c>
      <c r="J1367" s="26"/>
      <c r="K1367" s="24">
        <f>IF((I1367*(Utgifter!$E$4+Utgifter!$E$5)/12)&gt;$S$4,(I1367*(Utgifter!$E$4+Utgifter!$E$5)/12),IF(I1367&gt; 0,$S$4,0))</f>
        <v>0</v>
      </c>
    </row>
    <row r="1368" spans="1:11" x14ac:dyDescent="0.35">
      <c r="A1368" s="47"/>
      <c r="D1368" s="28" t="str">
        <f t="shared" si="21"/>
        <v/>
      </c>
      <c r="E1368" s="27">
        <f>IF((E1367*(1+Utgifter!$E$5/12)-G1367)&gt;0,E1367*(1+Utgifter!$E$5/12)-G1367,0)</f>
        <v>0</v>
      </c>
      <c r="F1368" s="26"/>
      <c r="G1368" s="24">
        <f>IF((E1368*(Utgifter!$E$4+Utgifter!$E$5)/12)&gt;$S$4,(E1368*(Utgifter!$E$4+Utgifter!$E$5)/12),IF(E1368&gt; 0,$S$4,0))</f>
        <v>0</v>
      </c>
      <c r="I1368" s="27">
        <f>IF((I1367*(1+Utgifter!$E$5/12)-K1367)&gt;0,I1367*(1+Utgifter!$E$5/12)-K1367,0)</f>
        <v>0</v>
      </c>
      <c r="J1368" s="26"/>
      <c r="K1368" s="24">
        <f>IF((I1368*(Utgifter!$E$4+Utgifter!$E$5)/12)&gt;$S$4,(I1368*(Utgifter!$E$4+Utgifter!$E$5)/12),IF(I1368&gt; 0,$S$4,0))</f>
        <v>0</v>
      </c>
    </row>
    <row r="1369" spans="1:11" x14ac:dyDescent="0.35">
      <c r="A1369" s="47"/>
      <c r="D1369" s="28" t="str">
        <f t="shared" si="21"/>
        <v/>
      </c>
      <c r="E1369" s="27">
        <f>IF((E1368*(1+Utgifter!$E$5/12)-G1368)&gt;0,E1368*(1+Utgifter!$E$5/12)-G1368,0)</f>
        <v>0</v>
      </c>
      <c r="F1369" s="26"/>
      <c r="G1369" s="24">
        <f>IF((E1369*(Utgifter!$E$4+Utgifter!$E$5)/12)&gt;$S$4,(E1369*(Utgifter!$E$4+Utgifter!$E$5)/12),IF(E1369&gt; 0,$S$4,0))</f>
        <v>0</v>
      </c>
      <c r="I1369" s="27">
        <f>IF((I1368*(1+Utgifter!$E$5/12)-K1368)&gt;0,I1368*(1+Utgifter!$E$5/12)-K1368,0)</f>
        <v>0</v>
      </c>
      <c r="J1369" s="26"/>
      <c r="K1369" s="24">
        <f>IF((I1369*(Utgifter!$E$4+Utgifter!$E$5)/12)&gt;$S$4,(I1369*(Utgifter!$E$4+Utgifter!$E$5)/12),IF(I1369&gt; 0,$S$4,0))</f>
        <v>0</v>
      </c>
    </row>
    <row r="1370" spans="1:11" x14ac:dyDescent="0.35">
      <c r="A1370" s="47"/>
      <c r="D1370" s="28" t="str">
        <f t="shared" si="21"/>
        <v/>
      </c>
      <c r="E1370" s="27">
        <f>IF((E1369*(1+Utgifter!$E$5/12)-G1369)&gt;0,E1369*(1+Utgifter!$E$5/12)-G1369,0)</f>
        <v>0</v>
      </c>
      <c r="F1370" s="26"/>
      <c r="G1370" s="24">
        <f>IF((E1370*(Utgifter!$E$4+Utgifter!$E$5)/12)&gt;$S$4,(E1370*(Utgifter!$E$4+Utgifter!$E$5)/12),IF(E1370&gt; 0,$S$4,0))</f>
        <v>0</v>
      </c>
      <c r="I1370" s="27">
        <f>IF((I1369*(1+Utgifter!$E$5/12)-K1369)&gt;0,I1369*(1+Utgifter!$E$5/12)-K1369,0)</f>
        <v>0</v>
      </c>
      <c r="J1370" s="26"/>
      <c r="K1370" s="24">
        <f>IF((I1370*(Utgifter!$E$4+Utgifter!$E$5)/12)&gt;$S$4,(I1370*(Utgifter!$E$4+Utgifter!$E$5)/12),IF(I1370&gt; 0,$S$4,0))</f>
        <v>0</v>
      </c>
    </row>
    <row r="1371" spans="1:11" x14ac:dyDescent="0.35">
      <c r="A1371" s="47"/>
      <c r="D1371" s="28" t="str">
        <f t="shared" si="21"/>
        <v/>
      </c>
      <c r="E1371" s="27">
        <f>IF((E1370*(1+Utgifter!$E$5/12)-G1370)&gt;0,E1370*(1+Utgifter!$E$5/12)-G1370,0)</f>
        <v>0</v>
      </c>
      <c r="F1371" s="26"/>
      <c r="G1371" s="24">
        <f>IF((E1371*(Utgifter!$E$4+Utgifter!$E$5)/12)&gt;$S$4,(E1371*(Utgifter!$E$4+Utgifter!$E$5)/12),IF(E1371&gt; 0,$S$4,0))</f>
        <v>0</v>
      </c>
      <c r="I1371" s="27">
        <f>IF((I1370*(1+Utgifter!$E$5/12)-K1370)&gt;0,I1370*(1+Utgifter!$E$5/12)-K1370,0)</f>
        <v>0</v>
      </c>
      <c r="J1371" s="26"/>
      <c r="K1371" s="24">
        <f>IF((I1371*(Utgifter!$E$4+Utgifter!$E$5)/12)&gt;$S$4,(I1371*(Utgifter!$E$4+Utgifter!$E$5)/12),IF(I1371&gt; 0,$S$4,0))</f>
        <v>0</v>
      </c>
    </row>
    <row r="1372" spans="1:11" x14ac:dyDescent="0.35">
      <c r="A1372" s="47"/>
      <c r="D1372" s="28" t="str">
        <f t="shared" si="21"/>
        <v/>
      </c>
      <c r="E1372" s="27">
        <f>IF((E1371*(1+Utgifter!$E$5/12)-G1371)&gt;0,E1371*(1+Utgifter!$E$5/12)-G1371,0)</f>
        <v>0</v>
      </c>
      <c r="F1372" s="26"/>
      <c r="G1372" s="24">
        <f>IF((E1372*(Utgifter!$E$4+Utgifter!$E$5)/12)&gt;$S$4,(E1372*(Utgifter!$E$4+Utgifter!$E$5)/12),IF(E1372&gt; 0,$S$4,0))</f>
        <v>0</v>
      </c>
      <c r="I1372" s="27">
        <f>IF((I1371*(1+Utgifter!$E$5/12)-K1371)&gt;0,I1371*(1+Utgifter!$E$5/12)-K1371,0)</f>
        <v>0</v>
      </c>
      <c r="J1372" s="26"/>
      <c r="K1372" s="24">
        <f>IF((I1372*(Utgifter!$E$4+Utgifter!$E$5)/12)&gt;$S$4,(I1372*(Utgifter!$E$4+Utgifter!$E$5)/12),IF(I1372&gt; 0,$S$4,0))</f>
        <v>0</v>
      </c>
    </row>
    <row r="1373" spans="1:11" x14ac:dyDescent="0.35">
      <c r="A1373" s="47">
        <v>2132</v>
      </c>
      <c r="D1373" s="28" t="str">
        <f t="shared" si="21"/>
        <v/>
      </c>
      <c r="E1373" s="27">
        <f>IF((E1372*(1+Utgifter!$E$5/12)-G1372)&gt;0,E1372*(1+Utgifter!$E$5/12)-G1372,0)</f>
        <v>0</v>
      </c>
      <c r="F1373" s="26"/>
      <c r="G1373" s="24">
        <f>IF((E1373*(Utgifter!$E$4+Utgifter!$E$5)/12)&gt;$S$4,(E1373*(Utgifter!$E$4+Utgifter!$E$5)/12),IF(E1373&gt; 0,$S$4,0))</f>
        <v>0</v>
      </c>
      <c r="I1373" s="27">
        <f>IF((I1372*(1+Utgifter!$E$5/12)-K1372)&gt;0,I1372*(1+Utgifter!$E$5/12)-K1372,0)</f>
        <v>0</v>
      </c>
      <c r="J1373" s="26"/>
      <c r="K1373" s="24">
        <f>IF((I1373*(Utgifter!$E$4+Utgifter!$E$5)/12)&gt;$S$4,(I1373*(Utgifter!$E$4+Utgifter!$E$5)/12),IF(I1373&gt; 0,$S$4,0))</f>
        <v>0</v>
      </c>
    </row>
    <row r="1374" spans="1:11" x14ac:dyDescent="0.35">
      <c r="A1374" s="47"/>
      <c r="D1374" s="28" t="str">
        <f t="shared" si="21"/>
        <v/>
      </c>
      <c r="E1374" s="27">
        <f>IF((E1373*(1+Utgifter!$E$5/12)-G1373)&gt;0,E1373*(1+Utgifter!$E$5/12)-G1373,0)</f>
        <v>0</v>
      </c>
      <c r="F1374" s="26"/>
      <c r="G1374" s="24">
        <f>IF((E1374*(Utgifter!$E$4+Utgifter!$E$5)/12)&gt;$S$4,(E1374*(Utgifter!$E$4+Utgifter!$E$5)/12),IF(E1374&gt; 0,$S$4,0))</f>
        <v>0</v>
      </c>
      <c r="I1374" s="27">
        <f>IF((I1373*(1+Utgifter!$E$5/12)-K1373)&gt;0,I1373*(1+Utgifter!$E$5/12)-K1373,0)</f>
        <v>0</v>
      </c>
      <c r="J1374" s="26"/>
      <c r="K1374" s="24">
        <f>IF((I1374*(Utgifter!$E$4+Utgifter!$E$5)/12)&gt;$S$4,(I1374*(Utgifter!$E$4+Utgifter!$E$5)/12),IF(I1374&gt; 0,$S$4,0))</f>
        <v>0</v>
      </c>
    </row>
    <row r="1375" spans="1:11" x14ac:dyDescent="0.35">
      <c r="A1375" s="47"/>
      <c r="D1375" s="28" t="str">
        <f t="shared" si="21"/>
        <v/>
      </c>
      <c r="E1375" s="27">
        <f>IF((E1374*(1+Utgifter!$E$5/12)-G1374)&gt;0,E1374*(1+Utgifter!$E$5/12)-G1374,0)</f>
        <v>0</v>
      </c>
      <c r="F1375" s="26"/>
      <c r="G1375" s="24">
        <f>IF((E1375*(Utgifter!$E$4+Utgifter!$E$5)/12)&gt;$S$4,(E1375*(Utgifter!$E$4+Utgifter!$E$5)/12),IF(E1375&gt; 0,$S$4,0))</f>
        <v>0</v>
      </c>
      <c r="I1375" s="27">
        <f>IF((I1374*(1+Utgifter!$E$5/12)-K1374)&gt;0,I1374*(1+Utgifter!$E$5/12)-K1374,0)</f>
        <v>0</v>
      </c>
      <c r="J1375" s="26"/>
      <c r="K1375" s="24">
        <f>IF((I1375*(Utgifter!$E$4+Utgifter!$E$5)/12)&gt;$S$4,(I1375*(Utgifter!$E$4+Utgifter!$E$5)/12),IF(I1375&gt; 0,$S$4,0))</f>
        <v>0</v>
      </c>
    </row>
    <row r="1376" spans="1:11" x14ac:dyDescent="0.35">
      <c r="A1376" s="47"/>
      <c r="D1376" s="28" t="str">
        <f t="shared" si="21"/>
        <v/>
      </c>
      <c r="E1376" s="27">
        <f>IF((E1375*(1+Utgifter!$E$5/12)-G1375)&gt;0,E1375*(1+Utgifter!$E$5/12)-G1375,0)</f>
        <v>0</v>
      </c>
      <c r="F1376" s="26"/>
      <c r="G1376" s="24">
        <f>IF((E1376*(Utgifter!$E$4+Utgifter!$E$5)/12)&gt;$S$4,(E1376*(Utgifter!$E$4+Utgifter!$E$5)/12),IF(E1376&gt; 0,$S$4,0))</f>
        <v>0</v>
      </c>
      <c r="I1376" s="27">
        <f>IF((I1375*(1+Utgifter!$E$5/12)-K1375)&gt;0,I1375*(1+Utgifter!$E$5/12)-K1375,0)</f>
        <v>0</v>
      </c>
      <c r="J1376" s="26"/>
      <c r="K1376" s="24">
        <f>IF((I1376*(Utgifter!$E$4+Utgifter!$E$5)/12)&gt;$S$4,(I1376*(Utgifter!$E$4+Utgifter!$E$5)/12),IF(I1376&gt; 0,$S$4,0))</f>
        <v>0</v>
      </c>
    </row>
    <row r="1377" spans="1:11" x14ac:dyDescent="0.35">
      <c r="A1377" s="47"/>
      <c r="D1377" s="28" t="str">
        <f t="shared" si="21"/>
        <v/>
      </c>
      <c r="E1377" s="27">
        <f>IF((E1376*(1+Utgifter!$E$5/12)-G1376)&gt;0,E1376*(1+Utgifter!$E$5/12)-G1376,0)</f>
        <v>0</v>
      </c>
      <c r="F1377" s="26"/>
      <c r="G1377" s="24">
        <f>IF((E1377*(Utgifter!$E$4+Utgifter!$E$5)/12)&gt;$S$4,(E1377*(Utgifter!$E$4+Utgifter!$E$5)/12),IF(E1377&gt; 0,$S$4,0))</f>
        <v>0</v>
      </c>
      <c r="I1377" s="27">
        <f>IF((I1376*(1+Utgifter!$E$5/12)-K1376)&gt;0,I1376*(1+Utgifter!$E$5/12)-K1376,0)</f>
        <v>0</v>
      </c>
      <c r="J1377" s="26"/>
      <c r="K1377" s="24">
        <f>IF((I1377*(Utgifter!$E$4+Utgifter!$E$5)/12)&gt;$S$4,(I1377*(Utgifter!$E$4+Utgifter!$E$5)/12),IF(I1377&gt; 0,$S$4,0))</f>
        <v>0</v>
      </c>
    </row>
    <row r="1378" spans="1:11" x14ac:dyDescent="0.35">
      <c r="A1378" s="47"/>
      <c r="D1378" s="28" t="str">
        <f t="shared" si="21"/>
        <v/>
      </c>
      <c r="E1378" s="27">
        <f>IF((E1377*(1+Utgifter!$E$5/12)-G1377)&gt;0,E1377*(1+Utgifter!$E$5/12)-G1377,0)</f>
        <v>0</v>
      </c>
      <c r="F1378" s="26"/>
      <c r="G1378" s="24">
        <f>IF((E1378*(Utgifter!$E$4+Utgifter!$E$5)/12)&gt;$S$4,(E1378*(Utgifter!$E$4+Utgifter!$E$5)/12),IF(E1378&gt; 0,$S$4,0))</f>
        <v>0</v>
      </c>
      <c r="I1378" s="27">
        <f>IF((I1377*(1+Utgifter!$E$5/12)-K1377)&gt;0,I1377*(1+Utgifter!$E$5/12)-K1377,0)</f>
        <v>0</v>
      </c>
      <c r="J1378" s="26"/>
      <c r="K1378" s="24">
        <f>IF((I1378*(Utgifter!$E$4+Utgifter!$E$5)/12)&gt;$S$4,(I1378*(Utgifter!$E$4+Utgifter!$E$5)/12),IF(I1378&gt; 0,$S$4,0))</f>
        <v>0</v>
      </c>
    </row>
    <row r="1379" spans="1:11" x14ac:dyDescent="0.35">
      <c r="A1379" s="47"/>
      <c r="D1379" s="28" t="str">
        <f t="shared" si="21"/>
        <v/>
      </c>
      <c r="E1379" s="27">
        <f>IF((E1378*(1+Utgifter!$E$5/12)-G1378)&gt;0,E1378*(1+Utgifter!$E$5/12)-G1378,0)</f>
        <v>0</v>
      </c>
      <c r="F1379" s="26"/>
      <c r="G1379" s="24">
        <f>IF((E1379*(Utgifter!$E$4+Utgifter!$E$5)/12)&gt;$S$4,(E1379*(Utgifter!$E$4+Utgifter!$E$5)/12),IF(E1379&gt; 0,$S$4,0))</f>
        <v>0</v>
      </c>
      <c r="I1379" s="27">
        <f>IF((I1378*(1+Utgifter!$E$5/12)-K1378)&gt;0,I1378*(1+Utgifter!$E$5/12)-K1378,0)</f>
        <v>0</v>
      </c>
      <c r="J1379" s="26"/>
      <c r="K1379" s="24">
        <f>IF((I1379*(Utgifter!$E$4+Utgifter!$E$5)/12)&gt;$S$4,(I1379*(Utgifter!$E$4+Utgifter!$E$5)/12),IF(I1379&gt; 0,$S$4,0))</f>
        <v>0</v>
      </c>
    </row>
    <row r="1380" spans="1:11" x14ac:dyDescent="0.35">
      <c r="A1380" s="47"/>
      <c r="D1380" s="28" t="str">
        <f t="shared" si="21"/>
        <v/>
      </c>
      <c r="E1380" s="27">
        <f>IF((E1379*(1+Utgifter!$E$5/12)-G1379)&gt;0,E1379*(1+Utgifter!$E$5/12)-G1379,0)</f>
        <v>0</v>
      </c>
      <c r="F1380" s="26"/>
      <c r="G1380" s="24">
        <f>IF((E1380*(Utgifter!$E$4+Utgifter!$E$5)/12)&gt;$S$4,(E1380*(Utgifter!$E$4+Utgifter!$E$5)/12),IF(E1380&gt; 0,$S$4,0))</f>
        <v>0</v>
      </c>
      <c r="I1380" s="27">
        <f>IF((I1379*(1+Utgifter!$E$5/12)-K1379)&gt;0,I1379*(1+Utgifter!$E$5/12)-K1379,0)</f>
        <v>0</v>
      </c>
      <c r="J1380" s="26"/>
      <c r="K1380" s="24">
        <f>IF((I1380*(Utgifter!$E$4+Utgifter!$E$5)/12)&gt;$S$4,(I1380*(Utgifter!$E$4+Utgifter!$E$5)/12),IF(I1380&gt; 0,$S$4,0))</f>
        <v>0</v>
      </c>
    </row>
    <row r="1381" spans="1:11" x14ac:dyDescent="0.35">
      <c r="A1381" s="47"/>
      <c r="D1381" s="28" t="str">
        <f t="shared" si="21"/>
        <v/>
      </c>
      <c r="E1381" s="27">
        <f>IF((E1380*(1+Utgifter!$E$5/12)-G1380)&gt;0,E1380*(1+Utgifter!$E$5/12)-G1380,0)</f>
        <v>0</v>
      </c>
      <c r="F1381" s="26"/>
      <c r="G1381" s="24">
        <f>IF((E1381*(Utgifter!$E$4+Utgifter!$E$5)/12)&gt;$S$4,(E1381*(Utgifter!$E$4+Utgifter!$E$5)/12),IF(E1381&gt; 0,$S$4,0))</f>
        <v>0</v>
      </c>
      <c r="I1381" s="27">
        <f>IF((I1380*(1+Utgifter!$E$5/12)-K1380)&gt;0,I1380*(1+Utgifter!$E$5/12)-K1380,0)</f>
        <v>0</v>
      </c>
      <c r="J1381" s="26"/>
      <c r="K1381" s="24">
        <f>IF((I1381*(Utgifter!$E$4+Utgifter!$E$5)/12)&gt;$S$4,(I1381*(Utgifter!$E$4+Utgifter!$E$5)/12),IF(I1381&gt; 0,$S$4,0))</f>
        <v>0</v>
      </c>
    </row>
    <row r="1382" spans="1:11" x14ac:dyDescent="0.35">
      <c r="A1382" s="47"/>
      <c r="D1382" s="28" t="str">
        <f t="shared" si="21"/>
        <v/>
      </c>
      <c r="E1382" s="27">
        <f>IF((E1381*(1+Utgifter!$E$5/12)-G1381)&gt;0,E1381*(1+Utgifter!$E$5/12)-G1381,0)</f>
        <v>0</v>
      </c>
      <c r="F1382" s="26"/>
      <c r="G1382" s="24">
        <f>IF((E1382*(Utgifter!$E$4+Utgifter!$E$5)/12)&gt;$S$4,(E1382*(Utgifter!$E$4+Utgifter!$E$5)/12),IF(E1382&gt; 0,$S$4,0))</f>
        <v>0</v>
      </c>
      <c r="I1382" s="27">
        <f>IF((I1381*(1+Utgifter!$E$5/12)-K1381)&gt;0,I1381*(1+Utgifter!$E$5/12)-K1381,0)</f>
        <v>0</v>
      </c>
      <c r="J1382" s="26"/>
      <c r="K1382" s="24">
        <f>IF((I1382*(Utgifter!$E$4+Utgifter!$E$5)/12)&gt;$S$4,(I1382*(Utgifter!$E$4+Utgifter!$E$5)/12),IF(I1382&gt; 0,$S$4,0))</f>
        <v>0</v>
      </c>
    </row>
    <row r="1383" spans="1:11" x14ac:dyDescent="0.35">
      <c r="A1383" s="47"/>
      <c r="D1383" s="28" t="str">
        <f t="shared" si="21"/>
        <v/>
      </c>
      <c r="E1383" s="27">
        <f>IF((E1382*(1+Utgifter!$E$5/12)-G1382)&gt;0,E1382*(1+Utgifter!$E$5/12)-G1382,0)</f>
        <v>0</v>
      </c>
      <c r="F1383" s="26"/>
      <c r="G1383" s="24">
        <f>IF((E1383*(Utgifter!$E$4+Utgifter!$E$5)/12)&gt;$S$4,(E1383*(Utgifter!$E$4+Utgifter!$E$5)/12),IF(E1383&gt; 0,$S$4,0))</f>
        <v>0</v>
      </c>
      <c r="I1383" s="27">
        <f>IF((I1382*(1+Utgifter!$E$5/12)-K1382)&gt;0,I1382*(1+Utgifter!$E$5/12)-K1382,0)</f>
        <v>0</v>
      </c>
      <c r="J1383" s="26"/>
      <c r="K1383" s="24">
        <f>IF((I1383*(Utgifter!$E$4+Utgifter!$E$5)/12)&gt;$S$4,(I1383*(Utgifter!$E$4+Utgifter!$E$5)/12),IF(I1383&gt; 0,$S$4,0))</f>
        <v>0</v>
      </c>
    </row>
    <row r="1384" spans="1:11" x14ac:dyDescent="0.35">
      <c r="A1384" s="47"/>
      <c r="D1384" s="28" t="str">
        <f t="shared" si="21"/>
        <v/>
      </c>
      <c r="E1384" s="27">
        <f>IF((E1383*(1+Utgifter!$E$5/12)-G1383)&gt;0,E1383*(1+Utgifter!$E$5/12)-G1383,0)</f>
        <v>0</v>
      </c>
      <c r="F1384" s="26"/>
      <c r="G1384" s="24">
        <f>IF((E1384*(Utgifter!$E$4+Utgifter!$E$5)/12)&gt;$S$4,(E1384*(Utgifter!$E$4+Utgifter!$E$5)/12),IF(E1384&gt; 0,$S$4,0))</f>
        <v>0</v>
      </c>
      <c r="I1384" s="27">
        <f>IF((I1383*(1+Utgifter!$E$5/12)-K1383)&gt;0,I1383*(1+Utgifter!$E$5/12)-K1383,0)</f>
        <v>0</v>
      </c>
      <c r="J1384" s="26"/>
      <c r="K1384" s="24">
        <f>IF((I1384*(Utgifter!$E$4+Utgifter!$E$5)/12)&gt;$S$4,(I1384*(Utgifter!$E$4+Utgifter!$E$5)/12),IF(I1384&gt; 0,$S$4,0))</f>
        <v>0</v>
      </c>
    </row>
    <row r="1385" spans="1:11" x14ac:dyDescent="0.35">
      <c r="A1385" s="47">
        <v>2133</v>
      </c>
      <c r="D1385" s="28" t="str">
        <f t="shared" si="21"/>
        <v/>
      </c>
      <c r="E1385" s="27">
        <f>IF((E1384*(1+Utgifter!$E$5/12)-G1384)&gt;0,E1384*(1+Utgifter!$E$5/12)-G1384,0)</f>
        <v>0</v>
      </c>
      <c r="F1385" s="26"/>
      <c r="G1385" s="24">
        <f>IF((E1385*(Utgifter!$E$4+Utgifter!$E$5)/12)&gt;$S$4,(E1385*(Utgifter!$E$4+Utgifter!$E$5)/12),IF(E1385&gt; 0,$S$4,0))</f>
        <v>0</v>
      </c>
      <c r="I1385" s="27">
        <f>IF((I1384*(1+Utgifter!$E$5/12)-K1384)&gt;0,I1384*(1+Utgifter!$E$5/12)-K1384,0)</f>
        <v>0</v>
      </c>
      <c r="J1385" s="26"/>
      <c r="K1385" s="24">
        <f>IF((I1385*(Utgifter!$E$4+Utgifter!$E$5)/12)&gt;$S$4,(I1385*(Utgifter!$E$4+Utgifter!$E$5)/12),IF(I1385&gt; 0,$S$4,0))</f>
        <v>0</v>
      </c>
    </row>
    <row r="1386" spans="1:11" x14ac:dyDescent="0.35">
      <c r="A1386" s="47"/>
      <c r="D1386" s="28" t="str">
        <f t="shared" si="21"/>
        <v/>
      </c>
      <c r="E1386" s="27">
        <f>IF((E1385*(1+Utgifter!$E$5/12)-G1385)&gt;0,E1385*(1+Utgifter!$E$5/12)-G1385,0)</f>
        <v>0</v>
      </c>
      <c r="F1386" s="26"/>
      <c r="G1386" s="24">
        <f>IF((E1386*(Utgifter!$E$4+Utgifter!$E$5)/12)&gt;$S$4,(E1386*(Utgifter!$E$4+Utgifter!$E$5)/12),IF(E1386&gt; 0,$S$4,0))</f>
        <v>0</v>
      </c>
      <c r="I1386" s="27">
        <f>IF((I1385*(1+Utgifter!$E$5/12)-K1385)&gt;0,I1385*(1+Utgifter!$E$5/12)-K1385,0)</f>
        <v>0</v>
      </c>
      <c r="J1386" s="26"/>
      <c r="K1386" s="24">
        <f>IF((I1386*(Utgifter!$E$4+Utgifter!$E$5)/12)&gt;$S$4,(I1386*(Utgifter!$E$4+Utgifter!$E$5)/12),IF(I1386&gt; 0,$S$4,0))</f>
        <v>0</v>
      </c>
    </row>
    <row r="1387" spans="1:11" x14ac:dyDescent="0.35">
      <c r="A1387" s="47"/>
      <c r="D1387" s="28" t="str">
        <f t="shared" si="21"/>
        <v/>
      </c>
      <c r="E1387" s="27">
        <f>IF((E1386*(1+Utgifter!$E$5/12)-G1386)&gt;0,E1386*(1+Utgifter!$E$5/12)-G1386,0)</f>
        <v>0</v>
      </c>
      <c r="F1387" s="26"/>
      <c r="G1387" s="24">
        <f>IF((E1387*(Utgifter!$E$4+Utgifter!$E$5)/12)&gt;$S$4,(E1387*(Utgifter!$E$4+Utgifter!$E$5)/12),IF(E1387&gt; 0,$S$4,0))</f>
        <v>0</v>
      </c>
      <c r="I1387" s="27">
        <f>IF((I1386*(1+Utgifter!$E$5/12)-K1386)&gt;0,I1386*(1+Utgifter!$E$5/12)-K1386,0)</f>
        <v>0</v>
      </c>
      <c r="J1387" s="26"/>
      <c r="K1387" s="24">
        <f>IF((I1387*(Utgifter!$E$4+Utgifter!$E$5)/12)&gt;$S$4,(I1387*(Utgifter!$E$4+Utgifter!$E$5)/12),IF(I1387&gt; 0,$S$4,0))</f>
        <v>0</v>
      </c>
    </row>
    <row r="1388" spans="1:11" x14ac:dyDescent="0.35">
      <c r="A1388" s="47"/>
      <c r="D1388" s="28" t="str">
        <f t="shared" si="21"/>
        <v/>
      </c>
      <c r="E1388" s="27">
        <f>IF((E1387*(1+Utgifter!$E$5/12)-G1387)&gt;0,E1387*(1+Utgifter!$E$5/12)-G1387,0)</f>
        <v>0</v>
      </c>
      <c r="F1388" s="26"/>
      <c r="G1388" s="24">
        <f>IF((E1388*(Utgifter!$E$4+Utgifter!$E$5)/12)&gt;$S$4,(E1388*(Utgifter!$E$4+Utgifter!$E$5)/12),IF(E1388&gt; 0,$S$4,0))</f>
        <v>0</v>
      </c>
      <c r="I1388" s="27">
        <f>IF((I1387*(1+Utgifter!$E$5/12)-K1387)&gt;0,I1387*(1+Utgifter!$E$5/12)-K1387,0)</f>
        <v>0</v>
      </c>
      <c r="J1388" s="26"/>
      <c r="K1388" s="24">
        <f>IF((I1388*(Utgifter!$E$4+Utgifter!$E$5)/12)&gt;$S$4,(I1388*(Utgifter!$E$4+Utgifter!$E$5)/12),IF(I1388&gt; 0,$S$4,0))</f>
        <v>0</v>
      </c>
    </row>
    <row r="1389" spans="1:11" x14ac:dyDescent="0.35">
      <c r="A1389" s="47"/>
      <c r="D1389" s="28" t="str">
        <f t="shared" si="21"/>
        <v/>
      </c>
      <c r="E1389" s="27">
        <f>IF((E1388*(1+Utgifter!$E$5/12)-G1388)&gt;0,E1388*(1+Utgifter!$E$5/12)-G1388,0)</f>
        <v>0</v>
      </c>
      <c r="F1389" s="26"/>
      <c r="G1389" s="24">
        <f>IF((E1389*(Utgifter!$E$4+Utgifter!$E$5)/12)&gt;$S$4,(E1389*(Utgifter!$E$4+Utgifter!$E$5)/12),IF(E1389&gt; 0,$S$4,0))</f>
        <v>0</v>
      </c>
      <c r="I1389" s="27">
        <f>IF((I1388*(1+Utgifter!$E$5/12)-K1388)&gt;0,I1388*(1+Utgifter!$E$5/12)-K1388,0)</f>
        <v>0</v>
      </c>
      <c r="J1389" s="26"/>
      <c r="K1389" s="24">
        <f>IF((I1389*(Utgifter!$E$4+Utgifter!$E$5)/12)&gt;$S$4,(I1389*(Utgifter!$E$4+Utgifter!$E$5)/12),IF(I1389&gt; 0,$S$4,0))</f>
        <v>0</v>
      </c>
    </row>
    <row r="1390" spans="1:11" x14ac:dyDescent="0.35">
      <c r="A1390" s="47"/>
      <c r="D1390" s="28" t="str">
        <f t="shared" si="21"/>
        <v/>
      </c>
      <c r="E1390" s="27">
        <f>IF((E1389*(1+Utgifter!$E$5/12)-G1389)&gt;0,E1389*(1+Utgifter!$E$5/12)-G1389,0)</f>
        <v>0</v>
      </c>
      <c r="F1390" s="26"/>
      <c r="G1390" s="24">
        <f>IF((E1390*(Utgifter!$E$4+Utgifter!$E$5)/12)&gt;$S$4,(E1390*(Utgifter!$E$4+Utgifter!$E$5)/12),IF(E1390&gt; 0,$S$4,0))</f>
        <v>0</v>
      </c>
      <c r="I1390" s="27">
        <f>IF((I1389*(1+Utgifter!$E$5/12)-K1389)&gt;0,I1389*(1+Utgifter!$E$5/12)-K1389,0)</f>
        <v>0</v>
      </c>
      <c r="J1390" s="26"/>
      <c r="K1390" s="24">
        <f>IF((I1390*(Utgifter!$E$4+Utgifter!$E$5)/12)&gt;$S$4,(I1390*(Utgifter!$E$4+Utgifter!$E$5)/12),IF(I1390&gt; 0,$S$4,0))</f>
        <v>0</v>
      </c>
    </row>
    <row r="1391" spans="1:11" x14ac:dyDescent="0.35">
      <c r="A1391" s="47"/>
      <c r="D1391" s="28" t="str">
        <f t="shared" si="21"/>
        <v/>
      </c>
      <c r="E1391" s="27">
        <f>IF((E1390*(1+Utgifter!$E$5/12)-G1390)&gt;0,E1390*(1+Utgifter!$E$5/12)-G1390,0)</f>
        <v>0</v>
      </c>
      <c r="F1391" s="26"/>
      <c r="G1391" s="24">
        <f>IF((E1391*(Utgifter!$E$4+Utgifter!$E$5)/12)&gt;$S$4,(E1391*(Utgifter!$E$4+Utgifter!$E$5)/12),IF(E1391&gt; 0,$S$4,0))</f>
        <v>0</v>
      </c>
      <c r="I1391" s="27">
        <f>IF((I1390*(1+Utgifter!$E$5/12)-K1390)&gt;0,I1390*(1+Utgifter!$E$5/12)-K1390,0)</f>
        <v>0</v>
      </c>
      <c r="J1391" s="26"/>
      <c r="K1391" s="24">
        <f>IF((I1391*(Utgifter!$E$4+Utgifter!$E$5)/12)&gt;$S$4,(I1391*(Utgifter!$E$4+Utgifter!$E$5)/12),IF(I1391&gt; 0,$S$4,0))</f>
        <v>0</v>
      </c>
    </row>
    <row r="1392" spans="1:11" x14ac:dyDescent="0.35">
      <c r="A1392" s="47"/>
      <c r="D1392" s="28" t="str">
        <f t="shared" si="21"/>
        <v/>
      </c>
      <c r="E1392" s="27">
        <f>IF((E1391*(1+Utgifter!$E$5/12)-G1391)&gt;0,E1391*(1+Utgifter!$E$5/12)-G1391,0)</f>
        <v>0</v>
      </c>
      <c r="F1392" s="26"/>
      <c r="G1392" s="24">
        <f>IF((E1392*(Utgifter!$E$4+Utgifter!$E$5)/12)&gt;$S$4,(E1392*(Utgifter!$E$4+Utgifter!$E$5)/12),IF(E1392&gt; 0,$S$4,0))</f>
        <v>0</v>
      </c>
      <c r="I1392" s="27">
        <f>IF((I1391*(1+Utgifter!$E$5/12)-K1391)&gt;0,I1391*(1+Utgifter!$E$5/12)-K1391,0)</f>
        <v>0</v>
      </c>
      <c r="J1392" s="26"/>
      <c r="K1392" s="24">
        <f>IF((I1392*(Utgifter!$E$4+Utgifter!$E$5)/12)&gt;$S$4,(I1392*(Utgifter!$E$4+Utgifter!$E$5)/12),IF(I1392&gt; 0,$S$4,0))</f>
        <v>0</v>
      </c>
    </row>
    <row r="1393" spans="1:11" x14ac:dyDescent="0.35">
      <c r="A1393" s="47"/>
      <c r="D1393" s="28" t="str">
        <f t="shared" si="21"/>
        <v/>
      </c>
      <c r="E1393" s="27">
        <f>IF((E1392*(1+Utgifter!$E$5/12)-G1392)&gt;0,E1392*(1+Utgifter!$E$5/12)-G1392,0)</f>
        <v>0</v>
      </c>
      <c r="F1393" s="26"/>
      <c r="G1393" s="24">
        <f>IF((E1393*(Utgifter!$E$4+Utgifter!$E$5)/12)&gt;$S$4,(E1393*(Utgifter!$E$4+Utgifter!$E$5)/12),IF(E1393&gt; 0,$S$4,0))</f>
        <v>0</v>
      </c>
      <c r="I1393" s="27">
        <f>IF((I1392*(1+Utgifter!$E$5/12)-K1392)&gt;0,I1392*(1+Utgifter!$E$5/12)-K1392,0)</f>
        <v>0</v>
      </c>
      <c r="J1393" s="26"/>
      <c r="K1393" s="24">
        <f>IF((I1393*(Utgifter!$E$4+Utgifter!$E$5)/12)&gt;$S$4,(I1393*(Utgifter!$E$4+Utgifter!$E$5)/12),IF(I1393&gt; 0,$S$4,0))</f>
        <v>0</v>
      </c>
    </row>
    <row r="1394" spans="1:11" x14ac:dyDescent="0.35">
      <c r="A1394" s="47"/>
      <c r="D1394" s="28" t="str">
        <f t="shared" si="21"/>
        <v/>
      </c>
      <c r="E1394" s="27">
        <f>IF((E1393*(1+Utgifter!$E$5/12)-G1393)&gt;0,E1393*(1+Utgifter!$E$5/12)-G1393,0)</f>
        <v>0</v>
      </c>
      <c r="F1394" s="26"/>
      <c r="G1394" s="24">
        <f>IF((E1394*(Utgifter!$E$4+Utgifter!$E$5)/12)&gt;$S$4,(E1394*(Utgifter!$E$4+Utgifter!$E$5)/12),IF(E1394&gt; 0,$S$4,0))</f>
        <v>0</v>
      </c>
      <c r="I1394" s="27">
        <f>IF((I1393*(1+Utgifter!$E$5/12)-K1393)&gt;0,I1393*(1+Utgifter!$E$5/12)-K1393,0)</f>
        <v>0</v>
      </c>
      <c r="J1394" s="26"/>
      <c r="K1394" s="24">
        <f>IF((I1394*(Utgifter!$E$4+Utgifter!$E$5)/12)&gt;$S$4,(I1394*(Utgifter!$E$4+Utgifter!$E$5)/12),IF(I1394&gt; 0,$S$4,0))</f>
        <v>0</v>
      </c>
    </row>
    <row r="1395" spans="1:11" x14ac:dyDescent="0.35">
      <c r="A1395" s="47"/>
      <c r="D1395" s="28" t="str">
        <f t="shared" si="21"/>
        <v/>
      </c>
      <c r="E1395" s="27">
        <f>IF((E1394*(1+Utgifter!$E$5/12)-G1394)&gt;0,E1394*(1+Utgifter!$E$5/12)-G1394,0)</f>
        <v>0</v>
      </c>
      <c r="F1395" s="26"/>
      <c r="G1395" s="24">
        <f>IF((E1395*(Utgifter!$E$4+Utgifter!$E$5)/12)&gt;$S$4,(E1395*(Utgifter!$E$4+Utgifter!$E$5)/12),IF(E1395&gt; 0,$S$4,0))</f>
        <v>0</v>
      </c>
      <c r="I1395" s="27">
        <f>IF((I1394*(1+Utgifter!$E$5/12)-K1394)&gt;0,I1394*(1+Utgifter!$E$5/12)-K1394,0)</f>
        <v>0</v>
      </c>
      <c r="J1395" s="26"/>
      <c r="K1395" s="24">
        <f>IF((I1395*(Utgifter!$E$4+Utgifter!$E$5)/12)&gt;$S$4,(I1395*(Utgifter!$E$4+Utgifter!$E$5)/12),IF(I1395&gt; 0,$S$4,0))</f>
        <v>0</v>
      </c>
    </row>
    <row r="1396" spans="1:11" x14ac:dyDescent="0.35">
      <c r="A1396" s="47"/>
      <c r="D1396" s="28" t="str">
        <f t="shared" si="21"/>
        <v/>
      </c>
      <c r="E1396" s="27">
        <f>IF((E1395*(1+Utgifter!$E$5/12)-G1395)&gt;0,E1395*(1+Utgifter!$E$5/12)-G1395,0)</f>
        <v>0</v>
      </c>
      <c r="F1396" s="26"/>
      <c r="G1396" s="24">
        <f>IF((E1396*(Utgifter!$E$4+Utgifter!$E$5)/12)&gt;$S$4,(E1396*(Utgifter!$E$4+Utgifter!$E$5)/12),IF(E1396&gt; 0,$S$4,0))</f>
        <v>0</v>
      </c>
      <c r="I1396" s="27">
        <f>IF((I1395*(1+Utgifter!$E$5/12)-K1395)&gt;0,I1395*(1+Utgifter!$E$5/12)-K1395,0)</f>
        <v>0</v>
      </c>
      <c r="J1396" s="26"/>
      <c r="K1396" s="24">
        <f>IF((I1396*(Utgifter!$E$4+Utgifter!$E$5)/12)&gt;$S$4,(I1396*(Utgifter!$E$4+Utgifter!$E$5)/12),IF(I1396&gt; 0,$S$4,0))</f>
        <v>0</v>
      </c>
    </row>
    <row r="1397" spans="1:11" x14ac:dyDescent="0.35">
      <c r="A1397" s="47">
        <v>2134</v>
      </c>
      <c r="D1397" s="28" t="str">
        <f t="shared" si="21"/>
        <v/>
      </c>
      <c r="E1397" s="27">
        <f>IF((E1396*(1+Utgifter!$E$5/12)-G1396)&gt;0,E1396*(1+Utgifter!$E$5/12)-G1396,0)</f>
        <v>0</v>
      </c>
      <c r="F1397" s="26"/>
      <c r="G1397" s="24">
        <f>IF((E1397*(Utgifter!$E$4+Utgifter!$E$5)/12)&gt;$S$4,(E1397*(Utgifter!$E$4+Utgifter!$E$5)/12),IF(E1397&gt; 0,$S$4,0))</f>
        <v>0</v>
      </c>
      <c r="I1397" s="27">
        <f>IF((I1396*(1+Utgifter!$E$5/12)-K1396)&gt;0,I1396*(1+Utgifter!$E$5/12)-K1396,0)</f>
        <v>0</v>
      </c>
      <c r="J1397" s="26"/>
      <c r="K1397" s="24">
        <f>IF((I1397*(Utgifter!$E$4+Utgifter!$E$5)/12)&gt;$S$4,(I1397*(Utgifter!$E$4+Utgifter!$E$5)/12),IF(I1397&gt; 0,$S$4,0))</f>
        <v>0</v>
      </c>
    </row>
    <row r="1398" spans="1:11" x14ac:dyDescent="0.35">
      <c r="A1398" s="47"/>
      <c r="D1398" s="28" t="str">
        <f t="shared" si="21"/>
        <v/>
      </c>
      <c r="E1398" s="27">
        <f>IF((E1397*(1+Utgifter!$E$5/12)-G1397)&gt;0,E1397*(1+Utgifter!$E$5/12)-G1397,0)</f>
        <v>0</v>
      </c>
      <c r="F1398" s="26"/>
      <c r="G1398" s="24">
        <f>IF((E1398*(Utgifter!$E$4+Utgifter!$E$5)/12)&gt;$S$4,(E1398*(Utgifter!$E$4+Utgifter!$E$5)/12),IF(E1398&gt; 0,$S$4,0))</f>
        <v>0</v>
      </c>
      <c r="I1398" s="27">
        <f>IF((I1397*(1+Utgifter!$E$5/12)-K1397)&gt;0,I1397*(1+Utgifter!$E$5/12)-K1397,0)</f>
        <v>0</v>
      </c>
      <c r="J1398" s="26"/>
      <c r="K1398" s="24">
        <f>IF((I1398*(Utgifter!$E$4+Utgifter!$E$5)/12)&gt;$S$4,(I1398*(Utgifter!$E$4+Utgifter!$E$5)/12),IF(I1398&gt; 0,$S$4,0))</f>
        <v>0</v>
      </c>
    </row>
    <row r="1399" spans="1:11" x14ac:dyDescent="0.35">
      <c r="A1399" s="47"/>
      <c r="D1399" s="28" t="str">
        <f t="shared" si="21"/>
        <v/>
      </c>
      <c r="E1399" s="27">
        <f>IF((E1398*(1+Utgifter!$E$5/12)-G1398)&gt;0,E1398*(1+Utgifter!$E$5/12)-G1398,0)</f>
        <v>0</v>
      </c>
      <c r="F1399" s="26"/>
      <c r="G1399" s="24">
        <f>IF((E1399*(Utgifter!$E$4+Utgifter!$E$5)/12)&gt;$S$4,(E1399*(Utgifter!$E$4+Utgifter!$E$5)/12),IF(E1399&gt; 0,$S$4,0))</f>
        <v>0</v>
      </c>
      <c r="I1399" s="27">
        <f>IF((I1398*(1+Utgifter!$E$5/12)-K1398)&gt;0,I1398*(1+Utgifter!$E$5/12)-K1398,0)</f>
        <v>0</v>
      </c>
      <c r="J1399" s="26"/>
      <c r="K1399" s="24">
        <f>IF((I1399*(Utgifter!$E$4+Utgifter!$E$5)/12)&gt;$S$4,(I1399*(Utgifter!$E$4+Utgifter!$E$5)/12),IF(I1399&gt; 0,$S$4,0))</f>
        <v>0</v>
      </c>
    </row>
    <row r="1400" spans="1:11" x14ac:dyDescent="0.35">
      <c r="A1400" s="47"/>
      <c r="D1400" s="28" t="str">
        <f t="shared" si="21"/>
        <v/>
      </c>
      <c r="E1400" s="27">
        <f>IF((E1399*(1+Utgifter!$E$5/12)-G1399)&gt;0,E1399*(1+Utgifter!$E$5/12)-G1399,0)</f>
        <v>0</v>
      </c>
      <c r="F1400" s="26"/>
      <c r="G1400" s="24">
        <f>IF((E1400*(Utgifter!$E$4+Utgifter!$E$5)/12)&gt;$S$4,(E1400*(Utgifter!$E$4+Utgifter!$E$5)/12),IF(E1400&gt; 0,$S$4,0))</f>
        <v>0</v>
      </c>
      <c r="I1400" s="27">
        <f>IF((I1399*(1+Utgifter!$E$5/12)-K1399)&gt;0,I1399*(1+Utgifter!$E$5/12)-K1399,0)</f>
        <v>0</v>
      </c>
      <c r="J1400" s="26"/>
      <c r="K1400" s="24">
        <f>IF((I1400*(Utgifter!$E$4+Utgifter!$E$5)/12)&gt;$S$4,(I1400*(Utgifter!$E$4+Utgifter!$E$5)/12),IF(I1400&gt; 0,$S$4,0))</f>
        <v>0</v>
      </c>
    </row>
    <row r="1401" spans="1:11" x14ac:dyDescent="0.35">
      <c r="A1401" s="47"/>
      <c r="D1401" s="28" t="str">
        <f t="shared" si="21"/>
        <v/>
      </c>
      <c r="E1401" s="27">
        <f>IF((E1400*(1+Utgifter!$E$5/12)-G1400)&gt;0,E1400*(1+Utgifter!$E$5/12)-G1400,0)</f>
        <v>0</v>
      </c>
      <c r="F1401" s="26"/>
      <c r="G1401" s="24">
        <f>IF((E1401*(Utgifter!$E$4+Utgifter!$E$5)/12)&gt;$S$4,(E1401*(Utgifter!$E$4+Utgifter!$E$5)/12),IF(E1401&gt; 0,$S$4,0))</f>
        <v>0</v>
      </c>
      <c r="I1401" s="27">
        <f>IF((I1400*(1+Utgifter!$E$5/12)-K1400)&gt;0,I1400*(1+Utgifter!$E$5/12)-K1400,0)</f>
        <v>0</v>
      </c>
      <c r="J1401" s="26"/>
      <c r="K1401" s="24">
        <f>IF((I1401*(Utgifter!$E$4+Utgifter!$E$5)/12)&gt;$S$4,(I1401*(Utgifter!$E$4+Utgifter!$E$5)/12),IF(I1401&gt; 0,$S$4,0))</f>
        <v>0</v>
      </c>
    </row>
    <row r="1402" spans="1:11" x14ac:dyDescent="0.35">
      <c r="A1402" s="47"/>
      <c r="D1402" s="28" t="str">
        <f t="shared" si="21"/>
        <v/>
      </c>
      <c r="E1402" s="27">
        <f>IF((E1401*(1+Utgifter!$E$5/12)-G1401)&gt;0,E1401*(1+Utgifter!$E$5/12)-G1401,0)</f>
        <v>0</v>
      </c>
      <c r="F1402" s="26"/>
      <c r="G1402" s="24">
        <f>IF((E1402*(Utgifter!$E$4+Utgifter!$E$5)/12)&gt;$S$4,(E1402*(Utgifter!$E$4+Utgifter!$E$5)/12),IF(E1402&gt; 0,$S$4,0))</f>
        <v>0</v>
      </c>
      <c r="I1402" s="27">
        <f>IF((I1401*(1+Utgifter!$E$5/12)-K1401)&gt;0,I1401*(1+Utgifter!$E$5/12)-K1401,0)</f>
        <v>0</v>
      </c>
      <c r="J1402" s="26"/>
      <c r="K1402" s="24">
        <f>IF((I1402*(Utgifter!$E$4+Utgifter!$E$5)/12)&gt;$S$4,(I1402*(Utgifter!$E$4+Utgifter!$E$5)/12),IF(I1402&gt; 0,$S$4,0))</f>
        <v>0</v>
      </c>
    </row>
    <row r="1403" spans="1:11" x14ac:dyDescent="0.35">
      <c r="A1403" s="47"/>
      <c r="D1403" s="28" t="str">
        <f t="shared" si="21"/>
        <v/>
      </c>
      <c r="E1403" s="27">
        <f>IF((E1402*(1+Utgifter!$E$5/12)-G1402)&gt;0,E1402*(1+Utgifter!$E$5/12)-G1402,0)</f>
        <v>0</v>
      </c>
      <c r="F1403" s="26"/>
      <c r="G1403" s="24">
        <f>IF((E1403*(Utgifter!$E$4+Utgifter!$E$5)/12)&gt;$S$4,(E1403*(Utgifter!$E$4+Utgifter!$E$5)/12),IF(E1403&gt; 0,$S$4,0))</f>
        <v>0</v>
      </c>
      <c r="I1403" s="27">
        <f>IF((I1402*(1+Utgifter!$E$5/12)-K1402)&gt;0,I1402*(1+Utgifter!$E$5/12)-K1402,0)</f>
        <v>0</v>
      </c>
      <c r="J1403" s="26"/>
      <c r="K1403" s="24">
        <f>IF((I1403*(Utgifter!$E$4+Utgifter!$E$5)/12)&gt;$S$4,(I1403*(Utgifter!$E$4+Utgifter!$E$5)/12),IF(I1403&gt; 0,$S$4,0))</f>
        <v>0</v>
      </c>
    </row>
    <row r="1404" spans="1:11" x14ac:dyDescent="0.35">
      <c r="A1404" s="47"/>
      <c r="D1404" s="28" t="str">
        <f t="shared" si="21"/>
        <v/>
      </c>
      <c r="E1404" s="27">
        <f>IF((E1403*(1+Utgifter!$E$5/12)-G1403)&gt;0,E1403*(1+Utgifter!$E$5/12)-G1403,0)</f>
        <v>0</v>
      </c>
      <c r="F1404" s="26"/>
      <c r="G1404" s="24">
        <f>IF((E1404*(Utgifter!$E$4+Utgifter!$E$5)/12)&gt;$S$4,(E1404*(Utgifter!$E$4+Utgifter!$E$5)/12),IF(E1404&gt; 0,$S$4,0))</f>
        <v>0</v>
      </c>
      <c r="I1404" s="27">
        <f>IF((I1403*(1+Utgifter!$E$5/12)-K1403)&gt;0,I1403*(1+Utgifter!$E$5/12)-K1403,0)</f>
        <v>0</v>
      </c>
      <c r="J1404" s="26"/>
      <c r="K1404" s="24">
        <f>IF((I1404*(Utgifter!$E$4+Utgifter!$E$5)/12)&gt;$S$4,(I1404*(Utgifter!$E$4+Utgifter!$E$5)/12),IF(I1404&gt; 0,$S$4,0))</f>
        <v>0</v>
      </c>
    </row>
    <row r="1405" spans="1:11" x14ac:dyDescent="0.35">
      <c r="A1405" s="47"/>
      <c r="D1405" s="28" t="str">
        <f t="shared" si="21"/>
        <v/>
      </c>
      <c r="E1405" s="27">
        <f>IF((E1404*(1+Utgifter!$E$5/12)-G1404)&gt;0,E1404*(1+Utgifter!$E$5/12)-G1404,0)</f>
        <v>0</v>
      </c>
      <c r="F1405" s="26"/>
      <c r="G1405" s="24">
        <f>IF((E1405*(Utgifter!$E$4+Utgifter!$E$5)/12)&gt;$S$4,(E1405*(Utgifter!$E$4+Utgifter!$E$5)/12),IF(E1405&gt; 0,$S$4,0))</f>
        <v>0</v>
      </c>
      <c r="I1405" s="27">
        <f>IF((I1404*(1+Utgifter!$E$5/12)-K1404)&gt;0,I1404*(1+Utgifter!$E$5/12)-K1404,0)</f>
        <v>0</v>
      </c>
      <c r="J1405" s="26"/>
      <c r="K1405" s="24">
        <f>IF((I1405*(Utgifter!$E$4+Utgifter!$E$5)/12)&gt;$S$4,(I1405*(Utgifter!$E$4+Utgifter!$E$5)/12),IF(I1405&gt; 0,$S$4,0))</f>
        <v>0</v>
      </c>
    </row>
    <row r="1406" spans="1:11" x14ac:dyDescent="0.35">
      <c r="A1406" s="47"/>
      <c r="D1406" s="28" t="str">
        <f t="shared" si="21"/>
        <v/>
      </c>
      <c r="E1406" s="27">
        <f>IF((E1405*(1+Utgifter!$E$5/12)-G1405)&gt;0,E1405*(1+Utgifter!$E$5/12)-G1405,0)</f>
        <v>0</v>
      </c>
      <c r="F1406" s="26"/>
      <c r="G1406" s="24">
        <f>IF((E1406*(Utgifter!$E$4+Utgifter!$E$5)/12)&gt;$S$4,(E1406*(Utgifter!$E$4+Utgifter!$E$5)/12),IF(E1406&gt; 0,$S$4,0))</f>
        <v>0</v>
      </c>
      <c r="I1406" s="27">
        <f>IF((I1405*(1+Utgifter!$E$5/12)-K1405)&gt;0,I1405*(1+Utgifter!$E$5/12)-K1405,0)</f>
        <v>0</v>
      </c>
      <c r="J1406" s="26"/>
      <c r="K1406" s="24">
        <f>IF((I1406*(Utgifter!$E$4+Utgifter!$E$5)/12)&gt;$S$4,(I1406*(Utgifter!$E$4+Utgifter!$E$5)/12),IF(I1406&gt; 0,$S$4,0))</f>
        <v>0</v>
      </c>
    </row>
    <row r="1407" spans="1:11" x14ac:dyDescent="0.35">
      <c r="A1407" s="47"/>
      <c r="D1407" s="28" t="str">
        <f t="shared" si="21"/>
        <v/>
      </c>
      <c r="E1407" s="27">
        <f>IF((E1406*(1+Utgifter!$E$5/12)-G1406)&gt;0,E1406*(1+Utgifter!$E$5/12)-G1406,0)</f>
        <v>0</v>
      </c>
      <c r="F1407" s="26"/>
      <c r="G1407" s="24">
        <f>IF((E1407*(Utgifter!$E$4+Utgifter!$E$5)/12)&gt;$S$4,(E1407*(Utgifter!$E$4+Utgifter!$E$5)/12),IF(E1407&gt; 0,$S$4,0))</f>
        <v>0</v>
      </c>
      <c r="I1407" s="27">
        <f>IF((I1406*(1+Utgifter!$E$5/12)-K1406)&gt;0,I1406*(1+Utgifter!$E$5/12)-K1406,0)</f>
        <v>0</v>
      </c>
      <c r="J1407" s="26"/>
      <c r="K1407" s="24">
        <f>IF((I1407*(Utgifter!$E$4+Utgifter!$E$5)/12)&gt;$S$4,(I1407*(Utgifter!$E$4+Utgifter!$E$5)/12),IF(I1407&gt; 0,$S$4,0))</f>
        <v>0</v>
      </c>
    </row>
    <row r="1408" spans="1:11" x14ac:dyDescent="0.35">
      <c r="A1408" s="47"/>
      <c r="D1408" s="28" t="str">
        <f t="shared" si="21"/>
        <v/>
      </c>
      <c r="E1408" s="27">
        <f>IF((E1407*(1+Utgifter!$E$5/12)-G1407)&gt;0,E1407*(1+Utgifter!$E$5/12)-G1407,0)</f>
        <v>0</v>
      </c>
      <c r="F1408" s="26"/>
      <c r="G1408" s="24">
        <f>IF((E1408*(Utgifter!$E$4+Utgifter!$E$5)/12)&gt;$S$4,(E1408*(Utgifter!$E$4+Utgifter!$E$5)/12),IF(E1408&gt; 0,$S$4,0))</f>
        <v>0</v>
      </c>
      <c r="I1408" s="27">
        <f>IF((I1407*(1+Utgifter!$E$5/12)-K1407)&gt;0,I1407*(1+Utgifter!$E$5/12)-K1407,0)</f>
        <v>0</v>
      </c>
      <c r="J1408" s="26"/>
      <c r="K1408" s="24">
        <f>IF((I1408*(Utgifter!$E$4+Utgifter!$E$5)/12)&gt;$S$4,(I1408*(Utgifter!$E$4+Utgifter!$E$5)/12),IF(I1408&gt; 0,$S$4,0))</f>
        <v>0</v>
      </c>
    </row>
    <row r="1409" spans="1:11" x14ac:dyDescent="0.35">
      <c r="A1409" s="47">
        <v>2135</v>
      </c>
      <c r="D1409" s="28" t="str">
        <f t="shared" si="21"/>
        <v/>
      </c>
      <c r="E1409" s="27">
        <f>IF((E1408*(1+Utgifter!$E$5/12)-G1408)&gt;0,E1408*(1+Utgifter!$E$5/12)-G1408,0)</f>
        <v>0</v>
      </c>
      <c r="F1409" s="26"/>
      <c r="G1409" s="24">
        <f>IF((E1409*(Utgifter!$E$4+Utgifter!$E$5)/12)&gt;$S$4,(E1409*(Utgifter!$E$4+Utgifter!$E$5)/12),IF(E1409&gt; 0,$S$4,0))</f>
        <v>0</v>
      </c>
      <c r="I1409" s="27">
        <f>IF((I1408*(1+Utgifter!$E$5/12)-K1408)&gt;0,I1408*(1+Utgifter!$E$5/12)-K1408,0)</f>
        <v>0</v>
      </c>
      <c r="J1409" s="26"/>
      <c r="K1409" s="24">
        <f>IF((I1409*(Utgifter!$E$4+Utgifter!$E$5)/12)&gt;$S$4,(I1409*(Utgifter!$E$4+Utgifter!$E$5)/12),IF(I1409&gt; 0,$S$4,0))</f>
        <v>0</v>
      </c>
    </row>
    <row r="1410" spans="1:11" x14ac:dyDescent="0.35">
      <c r="A1410" s="47"/>
      <c r="D1410" s="28" t="str">
        <f t="shared" si="21"/>
        <v/>
      </c>
      <c r="E1410" s="27">
        <f>IF((E1409*(1+Utgifter!$E$5/12)-G1409)&gt;0,E1409*(1+Utgifter!$E$5/12)-G1409,0)</f>
        <v>0</v>
      </c>
      <c r="F1410" s="26"/>
      <c r="G1410" s="24">
        <f>IF((E1410*(Utgifter!$E$4+Utgifter!$E$5)/12)&gt;$S$4,(E1410*(Utgifter!$E$4+Utgifter!$E$5)/12),IF(E1410&gt; 0,$S$4,0))</f>
        <v>0</v>
      </c>
      <c r="I1410" s="27">
        <f>IF((I1409*(1+Utgifter!$E$5/12)-K1409)&gt;0,I1409*(1+Utgifter!$E$5/12)-K1409,0)</f>
        <v>0</v>
      </c>
      <c r="J1410" s="26"/>
      <c r="K1410" s="24">
        <f>IF((I1410*(Utgifter!$E$4+Utgifter!$E$5)/12)&gt;$S$4,(I1410*(Utgifter!$E$4+Utgifter!$E$5)/12),IF(I1410&gt; 0,$S$4,0))</f>
        <v>0</v>
      </c>
    </row>
    <row r="1411" spans="1:11" x14ac:dyDescent="0.35">
      <c r="A1411" s="47"/>
      <c r="D1411" s="28" t="str">
        <f t="shared" si="21"/>
        <v/>
      </c>
      <c r="E1411" s="27">
        <f>IF((E1410*(1+Utgifter!$E$5/12)-G1410)&gt;0,E1410*(1+Utgifter!$E$5/12)-G1410,0)</f>
        <v>0</v>
      </c>
      <c r="F1411" s="26"/>
      <c r="G1411" s="24">
        <f>IF((E1411*(Utgifter!$E$4+Utgifter!$E$5)/12)&gt;$S$4,(E1411*(Utgifter!$E$4+Utgifter!$E$5)/12),IF(E1411&gt; 0,$S$4,0))</f>
        <v>0</v>
      </c>
      <c r="I1411" s="27">
        <f>IF((I1410*(1+Utgifter!$E$5/12)-K1410)&gt;0,I1410*(1+Utgifter!$E$5/12)-K1410,0)</f>
        <v>0</v>
      </c>
      <c r="J1411" s="26"/>
      <c r="K1411" s="24">
        <f>IF((I1411*(Utgifter!$E$4+Utgifter!$E$5)/12)&gt;$S$4,(I1411*(Utgifter!$E$4+Utgifter!$E$5)/12),IF(I1411&gt; 0,$S$4,0))</f>
        <v>0</v>
      </c>
    </row>
    <row r="1412" spans="1:11" x14ac:dyDescent="0.35">
      <c r="A1412" s="47"/>
      <c r="D1412" s="28" t="str">
        <f t="shared" si="21"/>
        <v/>
      </c>
      <c r="E1412" s="27">
        <f>IF((E1411*(1+Utgifter!$E$5/12)-G1411)&gt;0,E1411*(1+Utgifter!$E$5/12)-G1411,0)</f>
        <v>0</v>
      </c>
      <c r="F1412" s="26"/>
      <c r="G1412" s="24">
        <f>IF((E1412*(Utgifter!$E$4+Utgifter!$E$5)/12)&gt;$S$4,(E1412*(Utgifter!$E$4+Utgifter!$E$5)/12),IF(E1412&gt; 0,$S$4,0))</f>
        <v>0</v>
      </c>
      <c r="I1412" s="27">
        <f>IF((I1411*(1+Utgifter!$E$5/12)-K1411)&gt;0,I1411*(1+Utgifter!$E$5/12)-K1411,0)</f>
        <v>0</v>
      </c>
      <c r="J1412" s="26"/>
      <c r="K1412" s="24">
        <f>IF((I1412*(Utgifter!$E$4+Utgifter!$E$5)/12)&gt;$S$4,(I1412*(Utgifter!$E$4+Utgifter!$E$5)/12),IF(I1412&gt; 0,$S$4,0))</f>
        <v>0</v>
      </c>
    </row>
    <row r="1413" spans="1:11" x14ac:dyDescent="0.35">
      <c r="A1413" s="47"/>
      <c r="D1413" s="28" t="str">
        <f t="shared" si="21"/>
        <v/>
      </c>
      <c r="E1413" s="27">
        <f>IF((E1412*(1+Utgifter!$E$5/12)-G1412)&gt;0,E1412*(1+Utgifter!$E$5/12)-G1412,0)</f>
        <v>0</v>
      </c>
      <c r="F1413" s="26"/>
      <c r="G1413" s="24">
        <f>IF((E1413*(Utgifter!$E$4+Utgifter!$E$5)/12)&gt;$S$4,(E1413*(Utgifter!$E$4+Utgifter!$E$5)/12),IF(E1413&gt; 0,$S$4,0))</f>
        <v>0</v>
      </c>
      <c r="I1413" s="27">
        <f>IF((I1412*(1+Utgifter!$E$5/12)-K1412)&gt;0,I1412*(1+Utgifter!$E$5/12)-K1412,0)</f>
        <v>0</v>
      </c>
      <c r="J1413" s="26"/>
      <c r="K1413" s="24">
        <f>IF((I1413*(Utgifter!$E$4+Utgifter!$E$5)/12)&gt;$S$4,(I1413*(Utgifter!$E$4+Utgifter!$E$5)/12),IF(I1413&gt; 0,$S$4,0))</f>
        <v>0</v>
      </c>
    </row>
    <row r="1414" spans="1:11" x14ac:dyDescent="0.35">
      <c r="A1414" s="47"/>
      <c r="D1414" s="28" t="str">
        <f t="shared" si="21"/>
        <v/>
      </c>
      <c r="E1414" s="27">
        <f>IF((E1413*(1+Utgifter!$E$5/12)-G1413)&gt;0,E1413*(1+Utgifter!$E$5/12)-G1413,0)</f>
        <v>0</v>
      </c>
      <c r="F1414" s="26"/>
      <c r="G1414" s="24">
        <f>IF((E1414*(Utgifter!$E$4+Utgifter!$E$5)/12)&gt;$S$4,(E1414*(Utgifter!$E$4+Utgifter!$E$5)/12),IF(E1414&gt; 0,$S$4,0))</f>
        <v>0</v>
      </c>
      <c r="I1414" s="27">
        <f>IF((I1413*(1+Utgifter!$E$5/12)-K1413)&gt;0,I1413*(1+Utgifter!$E$5/12)-K1413,0)</f>
        <v>0</v>
      </c>
      <c r="J1414" s="26"/>
      <c r="K1414" s="24">
        <f>IF((I1414*(Utgifter!$E$4+Utgifter!$E$5)/12)&gt;$S$4,(I1414*(Utgifter!$E$4+Utgifter!$E$5)/12),IF(I1414&gt; 0,$S$4,0))</f>
        <v>0</v>
      </c>
    </row>
    <row r="1415" spans="1:11" x14ac:dyDescent="0.35">
      <c r="A1415" s="47"/>
      <c r="D1415" s="28" t="str">
        <f t="shared" ref="D1415:D1478" si="22">IF(OR(E1415&gt;0, I1415&gt;0),D1414+1,"")</f>
        <v/>
      </c>
      <c r="E1415" s="27">
        <f>IF((E1414*(1+Utgifter!$E$5/12)-G1414)&gt;0,E1414*(1+Utgifter!$E$5/12)-G1414,0)</f>
        <v>0</v>
      </c>
      <c r="F1415" s="26"/>
      <c r="G1415" s="24">
        <f>IF((E1415*(Utgifter!$E$4+Utgifter!$E$5)/12)&gt;$S$4,(E1415*(Utgifter!$E$4+Utgifter!$E$5)/12),IF(E1415&gt; 0,$S$4,0))</f>
        <v>0</v>
      </c>
      <c r="I1415" s="27">
        <f>IF((I1414*(1+Utgifter!$E$5/12)-K1414)&gt;0,I1414*(1+Utgifter!$E$5/12)-K1414,0)</f>
        <v>0</v>
      </c>
      <c r="J1415" s="26"/>
      <c r="K1415" s="24">
        <f>IF((I1415*(Utgifter!$E$4+Utgifter!$E$5)/12)&gt;$S$4,(I1415*(Utgifter!$E$4+Utgifter!$E$5)/12),IF(I1415&gt; 0,$S$4,0))</f>
        <v>0</v>
      </c>
    </row>
    <row r="1416" spans="1:11" x14ac:dyDescent="0.35">
      <c r="A1416" s="47"/>
      <c r="D1416" s="28" t="str">
        <f t="shared" si="22"/>
        <v/>
      </c>
      <c r="E1416" s="27">
        <f>IF((E1415*(1+Utgifter!$E$5/12)-G1415)&gt;0,E1415*(1+Utgifter!$E$5/12)-G1415,0)</f>
        <v>0</v>
      </c>
      <c r="F1416" s="26"/>
      <c r="G1416" s="24">
        <f>IF((E1416*(Utgifter!$E$4+Utgifter!$E$5)/12)&gt;$S$4,(E1416*(Utgifter!$E$4+Utgifter!$E$5)/12),IF(E1416&gt; 0,$S$4,0))</f>
        <v>0</v>
      </c>
      <c r="I1416" s="27">
        <f>IF((I1415*(1+Utgifter!$E$5/12)-K1415)&gt;0,I1415*(1+Utgifter!$E$5/12)-K1415,0)</f>
        <v>0</v>
      </c>
      <c r="J1416" s="26"/>
      <c r="K1416" s="24">
        <f>IF((I1416*(Utgifter!$E$4+Utgifter!$E$5)/12)&gt;$S$4,(I1416*(Utgifter!$E$4+Utgifter!$E$5)/12),IF(I1416&gt; 0,$S$4,0))</f>
        <v>0</v>
      </c>
    </row>
    <row r="1417" spans="1:11" x14ac:dyDescent="0.35">
      <c r="A1417" s="47"/>
      <c r="D1417" s="28" t="str">
        <f t="shared" si="22"/>
        <v/>
      </c>
      <c r="E1417" s="27">
        <f>IF((E1416*(1+Utgifter!$E$5/12)-G1416)&gt;0,E1416*(1+Utgifter!$E$5/12)-G1416,0)</f>
        <v>0</v>
      </c>
      <c r="F1417" s="26"/>
      <c r="G1417" s="24">
        <f>IF((E1417*(Utgifter!$E$4+Utgifter!$E$5)/12)&gt;$S$4,(E1417*(Utgifter!$E$4+Utgifter!$E$5)/12),IF(E1417&gt; 0,$S$4,0))</f>
        <v>0</v>
      </c>
      <c r="I1417" s="27">
        <f>IF((I1416*(1+Utgifter!$E$5/12)-K1416)&gt;0,I1416*(1+Utgifter!$E$5/12)-K1416,0)</f>
        <v>0</v>
      </c>
      <c r="J1417" s="26"/>
      <c r="K1417" s="24">
        <f>IF((I1417*(Utgifter!$E$4+Utgifter!$E$5)/12)&gt;$S$4,(I1417*(Utgifter!$E$4+Utgifter!$E$5)/12),IF(I1417&gt; 0,$S$4,0))</f>
        <v>0</v>
      </c>
    </row>
    <row r="1418" spans="1:11" x14ac:dyDescent="0.35">
      <c r="A1418" s="47"/>
      <c r="D1418" s="28" t="str">
        <f t="shared" si="22"/>
        <v/>
      </c>
      <c r="E1418" s="27">
        <f>IF((E1417*(1+Utgifter!$E$5/12)-G1417)&gt;0,E1417*(1+Utgifter!$E$5/12)-G1417,0)</f>
        <v>0</v>
      </c>
      <c r="F1418" s="26"/>
      <c r="G1418" s="24">
        <f>IF((E1418*(Utgifter!$E$4+Utgifter!$E$5)/12)&gt;$S$4,(E1418*(Utgifter!$E$4+Utgifter!$E$5)/12),IF(E1418&gt; 0,$S$4,0))</f>
        <v>0</v>
      </c>
      <c r="I1418" s="27">
        <f>IF((I1417*(1+Utgifter!$E$5/12)-K1417)&gt;0,I1417*(1+Utgifter!$E$5/12)-K1417,0)</f>
        <v>0</v>
      </c>
      <c r="J1418" s="26"/>
      <c r="K1418" s="24">
        <f>IF((I1418*(Utgifter!$E$4+Utgifter!$E$5)/12)&gt;$S$4,(I1418*(Utgifter!$E$4+Utgifter!$E$5)/12),IF(I1418&gt; 0,$S$4,0))</f>
        <v>0</v>
      </c>
    </row>
    <row r="1419" spans="1:11" x14ac:dyDescent="0.35">
      <c r="A1419" s="47"/>
      <c r="D1419" s="28" t="str">
        <f t="shared" si="22"/>
        <v/>
      </c>
      <c r="E1419" s="27">
        <f>IF((E1418*(1+Utgifter!$E$5/12)-G1418)&gt;0,E1418*(1+Utgifter!$E$5/12)-G1418,0)</f>
        <v>0</v>
      </c>
      <c r="F1419" s="26"/>
      <c r="G1419" s="24">
        <f>IF((E1419*(Utgifter!$E$4+Utgifter!$E$5)/12)&gt;$S$4,(E1419*(Utgifter!$E$4+Utgifter!$E$5)/12),IF(E1419&gt; 0,$S$4,0))</f>
        <v>0</v>
      </c>
      <c r="I1419" s="27">
        <f>IF((I1418*(1+Utgifter!$E$5/12)-K1418)&gt;0,I1418*(1+Utgifter!$E$5/12)-K1418,0)</f>
        <v>0</v>
      </c>
      <c r="J1419" s="26"/>
      <c r="K1419" s="24">
        <f>IF((I1419*(Utgifter!$E$4+Utgifter!$E$5)/12)&gt;$S$4,(I1419*(Utgifter!$E$4+Utgifter!$E$5)/12),IF(I1419&gt; 0,$S$4,0))</f>
        <v>0</v>
      </c>
    </row>
    <row r="1420" spans="1:11" x14ac:dyDescent="0.35">
      <c r="A1420" s="47"/>
      <c r="D1420" s="28" t="str">
        <f t="shared" si="22"/>
        <v/>
      </c>
      <c r="E1420" s="27">
        <f>IF((E1419*(1+Utgifter!$E$5/12)-G1419)&gt;0,E1419*(1+Utgifter!$E$5/12)-G1419,0)</f>
        <v>0</v>
      </c>
      <c r="F1420" s="26"/>
      <c r="G1420" s="24">
        <f>IF((E1420*(Utgifter!$E$4+Utgifter!$E$5)/12)&gt;$S$4,(E1420*(Utgifter!$E$4+Utgifter!$E$5)/12),IF(E1420&gt; 0,$S$4,0))</f>
        <v>0</v>
      </c>
      <c r="I1420" s="27">
        <f>IF((I1419*(1+Utgifter!$E$5/12)-K1419)&gt;0,I1419*(1+Utgifter!$E$5/12)-K1419,0)</f>
        <v>0</v>
      </c>
      <c r="J1420" s="26"/>
      <c r="K1420" s="24">
        <f>IF((I1420*(Utgifter!$E$4+Utgifter!$E$5)/12)&gt;$S$4,(I1420*(Utgifter!$E$4+Utgifter!$E$5)/12),IF(I1420&gt; 0,$S$4,0))</f>
        <v>0</v>
      </c>
    </row>
    <row r="1421" spans="1:11" x14ac:dyDescent="0.35">
      <c r="A1421" s="47">
        <v>2136</v>
      </c>
      <c r="D1421" s="28" t="str">
        <f t="shared" si="22"/>
        <v/>
      </c>
      <c r="E1421" s="27">
        <f>IF((E1420*(1+Utgifter!$E$5/12)-G1420)&gt;0,E1420*(1+Utgifter!$E$5/12)-G1420,0)</f>
        <v>0</v>
      </c>
      <c r="F1421" s="26"/>
      <c r="G1421" s="24">
        <f>IF((E1421*(Utgifter!$E$4+Utgifter!$E$5)/12)&gt;$S$4,(E1421*(Utgifter!$E$4+Utgifter!$E$5)/12),IF(E1421&gt; 0,$S$4,0))</f>
        <v>0</v>
      </c>
      <c r="I1421" s="27">
        <f>IF((I1420*(1+Utgifter!$E$5/12)-K1420)&gt;0,I1420*(1+Utgifter!$E$5/12)-K1420,0)</f>
        <v>0</v>
      </c>
      <c r="J1421" s="26"/>
      <c r="K1421" s="24">
        <f>IF((I1421*(Utgifter!$E$4+Utgifter!$E$5)/12)&gt;$S$4,(I1421*(Utgifter!$E$4+Utgifter!$E$5)/12),IF(I1421&gt; 0,$S$4,0))</f>
        <v>0</v>
      </c>
    </row>
    <row r="1422" spans="1:11" x14ac:dyDescent="0.35">
      <c r="A1422" s="47"/>
      <c r="D1422" s="28" t="str">
        <f t="shared" si="22"/>
        <v/>
      </c>
      <c r="E1422" s="27">
        <f>IF((E1421*(1+Utgifter!$E$5/12)-G1421)&gt;0,E1421*(1+Utgifter!$E$5/12)-G1421,0)</f>
        <v>0</v>
      </c>
      <c r="F1422" s="26"/>
      <c r="G1422" s="24">
        <f>IF((E1422*(Utgifter!$E$4+Utgifter!$E$5)/12)&gt;$S$4,(E1422*(Utgifter!$E$4+Utgifter!$E$5)/12),IF(E1422&gt; 0,$S$4,0))</f>
        <v>0</v>
      </c>
      <c r="I1422" s="27">
        <f>IF((I1421*(1+Utgifter!$E$5/12)-K1421)&gt;0,I1421*(1+Utgifter!$E$5/12)-K1421,0)</f>
        <v>0</v>
      </c>
      <c r="J1422" s="26"/>
      <c r="K1422" s="24">
        <f>IF((I1422*(Utgifter!$E$4+Utgifter!$E$5)/12)&gt;$S$4,(I1422*(Utgifter!$E$4+Utgifter!$E$5)/12),IF(I1422&gt; 0,$S$4,0))</f>
        <v>0</v>
      </c>
    </row>
    <row r="1423" spans="1:11" x14ac:dyDescent="0.35">
      <c r="A1423" s="47"/>
      <c r="D1423" s="28" t="str">
        <f t="shared" si="22"/>
        <v/>
      </c>
      <c r="E1423" s="27">
        <f>IF((E1422*(1+Utgifter!$E$5/12)-G1422)&gt;0,E1422*(1+Utgifter!$E$5/12)-G1422,0)</f>
        <v>0</v>
      </c>
      <c r="F1423" s="26"/>
      <c r="G1423" s="24">
        <f>IF((E1423*(Utgifter!$E$4+Utgifter!$E$5)/12)&gt;$S$4,(E1423*(Utgifter!$E$4+Utgifter!$E$5)/12),IF(E1423&gt; 0,$S$4,0))</f>
        <v>0</v>
      </c>
      <c r="I1423" s="27">
        <f>IF((I1422*(1+Utgifter!$E$5/12)-K1422)&gt;0,I1422*(1+Utgifter!$E$5/12)-K1422,0)</f>
        <v>0</v>
      </c>
      <c r="J1423" s="26"/>
      <c r="K1423" s="24">
        <f>IF((I1423*(Utgifter!$E$4+Utgifter!$E$5)/12)&gt;$S$4,(I1423*(Utgifter!$E$4+Utgifter!$E$5)/12),IF(I1423&gt; 0,$S$4,0))</f>
        <v>0</v>
      </c>
    </row>
    <row r="1424" spans="1:11" x14ac:dyDescent="0.35">
      <c r="A1424" s="47"/>
      <c r="D1424" s="28" t="str">
        <f t="shared" si="22"/>
        <v/>
      </c>
      <c r="E1424" s="27">
        <f>IF((E1423*(1+Utgifter!$E$5/12)-G1423)&gt;0,E1423*(1+Utgifter!$E$5/12)-G1423,0)</f>
        <v>0</v>
      </c>
      <c r="F1424" s="26"/>
      <c r="G1424" s="24">
        <f>IF((E1424*(Utgifter!$E$4+Utgifter!$E$5)/12)&gt;$S$4,(E1424*(Utgifter!$E$4+Utgifter!$E$5)/12),IF(E1424&gt; 0,$S$4,0))</f>
        <v>0</v>
      </c>
      <c r="I1424" s="27">
        <f>IF((I1423*(1+Utgifter!$E$5/12)-K1423)&gt;0,I1423*(1+Utgifter!$E$5/12)-K1423,0)</f>
        <v>0</v>
      </c>
      <c r="J1424" s="26"/>
      <c r="K1424" s="24">
        <f>IF((I1424*(Utgifter!$E$4+Utgifter!$E$5)/12)&gt;$S$4,(I1424*(Utgifter!$E$4+Utgifter!$E$5)/12),IF(I1424&gt; 0,$S$4,0))</f>
        <v>0</v>
      </c>
    </row>
    <row r="1425" spans="1:11" x14ac:dyDescent="0.35">
      <c r="A1425" s="47"/>
      <c r="D1425" s="28" t="str">
        <f t="shared" si="22"/>
        <v/>
      </c>
      <c r="E1425" s="27">
        <f>IF((E1424*(1+Utgifter!$E$5/12)-G1424)&gt;0,E1424*(1+Utgifter!$E$5/12)-G1424,0)</f>
        <v>0</v>
      </c>
      <c r="F1425" s="26"/>
      <c r="G1425" s="24">
        <f>IF((E1425*(Utgifter!$E$4+Utgifter!$E$5)/12)&gt;$S$4,(E1425*(Utgifter!$E$4+Utgifter!$E$5)/12),IF(E1425&gt; 0,$S$4,0))</f>
        <v>0</v>
      </c>
      <c r="I1425" s="27">
        <f>IF((I1424*(1+Utgifter!$E$5/12)-K1424)&gt;0,I1424*(1+Utgifter!$E$5/12)-K1424,0)</f>
        <v>0</v>
      </c>
      <c r="J1425" s="26"/>
      <c r="K1425" s="24">
        <f>IF((I1425*(Utgifter!$E$4+Utgifter!$E$5)/12)&gt;$S$4,(I1425*(Utgifter!$E$4+Utgifter!$E$5)/12),IF(I1425&gt; 0,$S$4,0))</f>
        <v>0</v>
      </c>
    </row>
    <row r="1426" spans="1:11" x14ac:dyDescent="0.35">
      <c r="A1426" s="47"/>
      <c r="D1426" s="28" t="str">
        <f t="shared" si="22"/>
        <v/>
      </c>
      <c r="E1426" s="27">
        <f>IF((E1425*(1+Utgifter!$E$5/12)-G1425)&gt;0,E1425*(1+Utgifter!$E$5/12)-G1425,0)</f>
        <v>0</v>
      </c>
      <c r="F1426" s="26"/>
      <c r="G1426" s="24">
        <f>IF((E1426*(Utgifter!$E$4+Utgifter!$E$5)/12)&gt;$S$4,(E1426*(Utgifter!$E$4+Utgifter!$E$5)/12),IF(E1426&gt; 0,$S$4,0))</f>
        <v>0</v>
      </c>
      <c r="I1426" s="27">
        <f>IF((I1425*(1+Utgifter!$E$5/12)-K1425)&gt;0,I1425*(1+Utgifter!$E$5/12)-K1425,0)</f>
        <v>0</v>
      </c>
      <c r="J1426" s="26"/>
      <c r="K1426" s="24">
        <f>IF((I1426*(Utgifter!$E$4+Utgifter!$E$5)/12)&gt;$S$4,(I1426*(Utgifter!$E$4+Utgifter!$E$5)/12),IF(I1426&gt; 0,$S$4,0))</f>
        <v>0</v>
      </c>
    </row>
    <row r="1427" spans="1:11" x14ac:dyDescent="0.35">
      <c r="A1427" s="47"/>
      <c r="D1427" s="28" t="str">
        <f t="shared" si="22"/>
        <v/>
      </c>
      <c r="E1427" s="27">
        <f>IF((E1426*(1+Utgifter!$E$5/12)-G1426)&gt;0,E1426*(1+Utgifter!$E$5/12)-G1426,0)</f>
        <v>0</v>
      </c>
      <c r="F1427" s="26"/>
      <c r="G1427" s="24">
        <f>IF((E1427*(Utgifter!$E$4+Utgifter!$E$5)/12)&gt;$S$4,(E1427*(Utgifter!$E$4+Utgifter!$E$5)/12),IF(E1427&gt; 0,$S$4,0))</f>
        <v>0</v>
      </c>
      <c r="I1427" s="27">
        <f>IF((I1426*(1+Utgifter!$E$5/12)-K1426)&gt;0,I1426*(1+Utgifter!$E$5/12)-K1426,0)</f>
        <v>0</v>
      </c>
      <c r="J1427" s="26"/>
      <c r="K1427" s="24">
        <f>IF((I1427*(Utgifter!$E$4+Utgifter!$E$5)/12)&gt;$S$4,(I1427*(Utgifter!$E$4+Utgifter!$E$5)/12),IF(I1427&gt; 0,$S$4,0))</f>
        <v>0</v>
      </c>
    </row>
    <row r="1428" spans="1:11" x14ac:dyDescent="0.35">
      <c r="A1428" s="47"/>
      <c r="D1428" s="28" t="str">
        <f t="shared" si="22"/>
        <v/>
      </c>
      <c r="E1428" s="27">
        <f>IF((E1427*(1+Utgifter!$E$5/12)-G1427)&gt;0,E1427*(1+Utgifter!$E$5/12)-G1427,0)</f>
        <v>0</v>
      </c>
      <c r="F1428" s="26"/>
      <c r="G1428" s="24">
        <f>IF((E1428*(Utgifter!$E$4+Utgifter!$E$5)/12)&gt;$S$4,(E1428*(Utgifter!$E$4+Utgifter!$E$5)/12),IF(E1428&gt; 0,$S$4,0))</f>
        <v>0</v>
      </c>
      <c r="I1428" s="27">
        <f>IF((I1427*(1+Utgifter!$E$5/12)-K1427)&gt;0,I1427*(1+Utgifter!$E$5/12)-K1427,0)</f>
        <v>0</v>
      </c>
      <c r="J1428" s="26"/>
      <c r="K1428" s="24">
        <f>IF((I1428*(Utgifter!$E$4+Utgifter!$E$5)/12)&gt;$S$4,(I1428*(Utgifter!$E$4+Utgifter!$E$5)/12),IF(I1428&gt; 0,$S$4,0))</f>
        <v>0</v>
      </c>
    </row>
    <row r="1429" spans="1:11" x14ac:dyDescent="0.35">
      <c r="A1429" s="47"/>
      <c r="D1429" s="28" t="str">
        <f t="shared" si="22"/>
        <v/>
      </c>
      <c r="E1429" s="27">
        <f>IF((E1428*(1+Utgifter!$E$5/12)-G1428)&gt;0,E1428*(1+Utgifter!$E$5/12)-G1428,0)</f>
        <v>0</v>
      </c>
      <c r="F1429" s="26"/>
      <c r="G1429" s="24">
        <f>IF((E1429*(Utgifter!$E$4+Utgifter!$E$5)/12)&gt;$S$4,(E1429*(Utgifter!$E$4+Utgifter!$E$5)/12),IF(E1429&gt; 0,$S$4,0))</f>
        <v>0</v>
      </c>
      <c r="I1429" s="27">
        <f>IF((I1428*(1+Utgifter!$E$5/12)-K1428)&gt;0,I1428*(1+Utgifter!$E$5/12)-K1428,0)</f>
        <v>0</v>
      </c>
      <c r="J1429" s="26"/>
      <c r="K1429" s="24">
        <f>IF((I1429*(Utgifter!$E$4+Utgifter!$E$5)/12)&gt;$S$4,(I1429*(Utgifter!$E$4+Utgifter!$E$5)/12),IF(I1429&gt; 0,$S$4,0))</f>
        <v>0</v>
      </c>
    </row>
    <row r="1430" spans="1:11" x14ac:dyDescent="0.35">
      <c r="A1430" s="47"/>
      <c r="D1430" s="28" t="str">
        <f t="shared" si="22"/>
        <v/>
      </c>
      <c r="E1430" s="27">
        <f>IF((E1429*(1+Utgifter!$E$5/12)-G1429)&gt;0,E1429*(1+Utgifter!$E$5/12)-G1429,0)</f>
        <v>0</v>
      </c>
      <c r="F1430" s="26"/>
      <c r="G1430" s="24">
        <f>IF((E1430*(Utgifter!$E$4+Utgifter!$E$5)/12)&gt;$S$4,(E1430*(Utgifter!$E$4+Utgifter!$E$5)/12),IF(E1430&gt; 0,$S$4,0))</f>
        <v>0</v>
      </c>
      <c r="I1430" s="27">
        <f>IF((I1429*(1+Utgifter!$E$5/12)-K1429)&gt;0,I1429*(1+Utgifter!$E$5/12)-K1429,0)</f>
        <v>0</v>
      </c>
      <c r="J1430" s="26"/>
      <c r="K1430" s="24">
        <f>IF((I1430*(Utgifter!$E$4+Utgifter!$E$5)/12)&gt;$S$4,(I1430*(Utgifter!$E$4+Utgifter!$E$5)/12),IF(I1430&gt; 0,$S$4,0))</f>
        <v>0</v>
      </c>
    </row>
    <row r="1431" spans="1:11" x14ac:dyDescent="0.35">
      <c r="A1431" s="47"/>
      <c r="D1431" s="28" t="str">
        <f t="shared" si="22"/>
        <v/>
      </c>
      <c r="E1431" s="27">
        <f>IF((E1430*(1+Utgifter!$E$5/12)-G1430)&gt;0,E1430*(1+Utgifter!$E$5/12)-G1430,0)</f>
        <v>0</v>
      </c>
      <c r="F1431" s="26"/>
      <c r="G1431" s="24">
        <f>IF((E1431*(Utgifter!$E$4+Utgifter!$E$5)/12)&gt;$S$4,(E1431*(Utgifter!$E$4+Utgifter!$E$5)/12),IF(E1431&gt; 0,$S$4,0))</f>
        <v>0</v>
      </c>
      <c r="I1431" s="27">
        <f>IF((I1430*(1+Utgifter!$E$5/12)-K1430)&gt;0,I1430*(1+Utgifter!$E$5/12)-K1430,0)</f>
        <v>0</v>
      </c>
      <c r="J1431" s="26"/>
      <c r="K1431" s="24">
        <f>IF((I1431*(Utgifter!$E$4+Utgifter!$E$5)/12)&gt;$S$4,(I1431*(Utgifter!$E$4+Utgifter!$E$5)/12),IF(I1431&gt; 0,$S$4,0))</f>
        <v>0</v>
      </c>
    </row>
    <row r="1432" spans="1:11" x14ac:dyDescent="0.35">
      <c r="A1432" s="47"/>
      <c r="D1432" s="28" t="str">
        <f t="shared" si="22"/>
        <v/>
      </c>
      <c r="E1432" s="27">
        <f>IF((E1431*(1+Utgifter!$E$5/12)-G1431)&gt;0,E1431*(1+Utgifter!$E$5/12)-G1431,0)</f>
        <v>0</v>
      </c>
      <c r="F1432" s="26"/>
      <c r="G1432" s="24">
        <f>IF((E1432*(Utgifter!$E$4+Utgifter!$E$5)/12)&gt;$S$4,(E1432*(Utgifter!$E$4+Utgifter!$E$5)/12),IF(E1432&gt; 0,$S$4,0))</f>
        <v>0</v>
      </c>
      <c r="I1432" s="27">
        <f>IF((I1431*(1+Utgifter!$E$5/12)-K1431)&gt;0,I1431*(1+Utgifter!$E$5/12)-K1431,0)</f>
        <v>0</v>
      </c>
      <c r="J1432" s="26"/>
      <c r="K1432" s="24">
        <f>IF((I1432*(Utgifter!$E$4+Utgifter!$E$5)/12)&gt;$S$4,(I1432*(Utgifter!$E$4+Utgifter!$E$5)/12),IF(I1432&gt; 0,$S$4,0))</f>
        <v>0</v>
      </c>
    </row>
    <row r="1433" spans="1:11" x14ac:dyDescent="0.35">
      <c r="A1433" s="47">
        <v>2137</v>
      </c>
      <c r="D1433" s="28" t="str">
        <f t="shared" si="22"/>
        <v/>
      </c>
      <c r="E1433" s="27">
        <f>IF((E1432*(1+Utgifter!$E$5/12)-G1432)&gt;0,E1432*(1+Utgifter!$E$5/12)-G1432,0)</f>
        <v>0</v>
      </c>
      <c r="F1433" s="26"/>
      <c r="G1433" s="24">
        <f>IF((E1433*(Utgifter!$E$4+Utgifter!$E$5)/12)&gt;$S$4,(E1433*(Utgifter!$E$4+Utgifter!$E$5)/12),IF(E1433&gt; 0,$S$4,0))</f>
        <v>0</v>
      </c>
      <c r="I1433" s="27">
        <f>IF((I1432*(1+Utgifter!$E$5/12)-K1432)&gt;0,I1432*(1+Utgifter!$E$5/12)-K1432,0)</f>
        <v>0</v>
      </c>
      <c r="J1433" s="26"/>
      <c r="K1433" s="24">
        <f>IF((I1433*(Utgifter!$E$4+Utgifter!$E$5)/12)&gt;$S$4,(I1433*(Utgifter!$E$4+Utgifter!$E$5)/12),IF(I1433&gt; 0,$S$4,0))</f>
        <v>0</v>
      </c>
    </row>
    <row r="1434" spans="1:11" x14ac:dyDescent="0.35">
      <c r="A1434" s="47"/>
      <c r="D1434" s="28" t="str">
        <f t="shared" si="22"/>
        <v/>
      </c>
      <c r="E1434" s="27">
        <f>IF((E1433*(1+Utgifter!$E$5/12)-G1433)&gt;0,E1433*(1+Utgifter!$E$5/12)-G1433,0)</f>
        <v>0</v>
      </c>
      <c r="F1434" s="26"/>
      <c r="G1434" s="24">
        <f>IF((E1434*(Utgifter!$E$4+Utgifter!$E$5)/12)&gt;$S$4,(E1434*(Utgifter!$E$4+Utgifter!$E$5)/12),IF(E1434&gt; 0,$S$4,0))</f>
        <v>0</v>
      </c>
      <c r="I1434" s="27">
        <f>IF((I1433*(1+Utgifter!$E$5/12)-K1433)&gt;0,I1433*(1+Utgifter!$E$5/12)-K1433,0)</f>
        <v>0</v>
      </c>
      <c r="J1434" s="26"/>
      <c r="K1434" s="24">
        <f>IF((I1434*(Utgifter!$E$4+Utgifter!$E$5)/12)&gt;$S$4,(I1434*(Utgifter!$E$4+Utgifter!$E$5)/12),IF(I1434&gt; 0,$S$4,0))</f>
        <v>0</v>
      </c>
    </row>
    <row r="1435" spans="1:11" x14ac:dyDescent="0.35">
      <c r="A1435" s="47"/>
      <c r="D1435" s="28" t="str">
        <f t="shared" si="22"/>
        <v/>
      </c>
      <c r="E1435" s="27">
        <f>IF((E1434*(1+Utgifter!$E$5/12)-G1434)&gt;0,E1434*(1+Utgifter!$E$5/12)-G1434,0)</f>
        <v>0</v>
      </c>
      <c r="F1435" s="26"/>
      <c r="G1435" s="24">
        <f>IF((E1435*(Utgifter!$E$4+Utgifter!$E$5)/12)&gt;$S$4,(E1435*(Utgifter!$E$4+Utgifter!$E$5)/12),IF(E1435&gt; 0,$S$4,0))</f>
        <v>0</v>
      </c>
      <c r="I1435" s="27">
        <f>IF((I1434*(1+Utgifter!$E$5/12)-K1434)&gt;0,I1434*(1+Utgifter!$E$5/12)-K1434,0)</f>
        <v>0</v>
      </c>
      <c r="J1435" s="26"/>
      <c r="K1435" s="24">
        <f>IF((I1435*(Utgifter!$E$4+Utgifter!$E$5)/12)&gt;$S$4,(I1435*(Utgifter!$E$4+Utgifter!$E$5)/12),IF(I1435&gt; 0,$S$4,0))</f>
        <v>0</v>
      </c>
    </row>
    <row r="1436" spans="1:11" x14ac:dyDescent="0.35">
      <c r="A1436" s="47"/>
      <c r="D1436" s="28" t="str">
        <f t="shared" si="22"/>
        <v/>
      </c>
      <c r="E1436" s="27">
        <f>IF((E1435*(1+Utgifter!$E$5/12)-G1435)&gt;0,E1435*(1+Utgifter!$E$5/12)-G1435,0)</f>
        <v>0</v>
      </c>
      <c r="F1436" s="26"/>
      <c r="G1436" s="24">
        <f>IF((E1436*(Utgifter!$E$4+Utgifter!$E$5)/12)&gt;$S$4,(E1436*(Utgifter!$E$4+Utgifter!$E$5)/12),IF(E1436&gt; 0,$S$4,0))</f>
        <v>0</v>
      </c>
      <c r="I1436" s="27">
        <f>IF((I1435*(1+Utgifter!$E$5/12)-K1435)&gt;0,I1435*(1+Utgifter!$E$5/12)-K1435,0)</f>
        <v>0</v>
      </c>
      <c r="J1436" s="26"/>
      <c r="K1436" s="24">
        <f>IF((I1436*(Utgifter!$E$4+Utgifter!$E$5)/12)&gt;$S$4,(I1436*(Utgifter!$E$4+Utgifter!$E$5)/12),IF(I1436&gt; 0,$S$4,0))</f>
        <v>0</v>
      </c>
    </row>
    <row r="1437" spans="1:11" x14ac:dyDescent="0.35">
      <c r="A1437" s="47"/>
      <c r="D1437" s="28" t="str">
        <f t="shared" si="22"/>
        <v/>
      </c>
      <c r="E1437" s="27">
        <f>IF((E1436*(1+Utgifter!$E$5/12)-G1436)&gt;0,E1436*(1+Utgifter!$E$5/12)-G1436,0)</f>
        <v>0</v>
      </c>
      <c r="F1437" s="26"/>
      <c r="G1437" s="24">
        <f>IF((E1437*(Utgifter!$E$4+Utgifter!$E$5)/12)&gt;$S$4,(E1437*(Utgifter!$E$4+Utgifter!$E$5)/12),IF(E1437&gt; 0,$S$4,0))</f>
        <v>0</v>
      </c>
      <c r="I1437" s="27">
        <f>IF((I1436*(1+Utgifter!$E$5/12)-K1436)&gt;0,I1436*(1+Utgifter!$E$5/12)-K1436,0)</f>
        <v>0</v>
      </c>
      <c r="J1437" s="26"/>
      <c r="K1437" s="24">
        <f>IF((I1437*(Utgifter!$E$4+Utgifter!$E$5)/12)&gt;$S$4,(I1437*(Utgifter!$E$4+Utgifter!$E$5)/12),IF(I1437&gt; 0,$S$4,0))</f>
        <v>0</v>
      </c>
    </row>
    <row r="1438" spans="1:11" x14ac:dyDescent="0.35">
      <c r="A1438" s="47"/>
      <c r="D1438" s="28" t="str">
        <f t="shared" si="22"/>
        <v/>
      </c>
      <c r="E1438" s="27">
        <f>IF((E1437*(1+Utgifter!$E$5/12)-G1437)&gt;0,E1437*(1+Utgifter!$E$5/12)-G1437,0)</f>
        <v>0</v>
      </c>
      <c r="F1438" s="26"/>
      <c r="G1438" s="24">
        <f>IF((E1438*(Utgifter!$E$4+Utgifter!$E$5)/12)&gt;$S$4,(E1438*(Utgifter!$E$4+Utgifter!$E$5)/12),IF(E1438&gt; 0,$S$4,0))</f>
        <v>0</v>
      </c>
      <c r="I1438" s="27">
        <f>IF((I1437*(1+Utgifter!$E$5/12)-K1437)&gt;0,I1437*(1+Utgifter!$E$5/12)-K1437,0)</f>
        <v>0</v>
      </c>
      <c r="J1438" s="26"/>
      <c r="K1438" s="24">
        <f>IF((I1438*(Utgifter!$E$4+Utgifter!$E$5)/12)&gt;$S$4,(I1438*(Utgifter!$E$4+Utgifter!$E$5)/12),IF(I1438&gt; 0,$S$4,0))</f>
        <v>0</v>
      </c>
    </row>
    <row r="1439" spans="1:11" x14ac:dyDescent="0.35">
      <c r="A1439" s="47"/>
      <c r="D1439" s="28" t="str">
        <f t="shared" si="22"/>
        <v/>
      </c>
      <c r="E1439" s="27">
        <f>IF((E1438*(1+Utgifter!$E$5/12)-G1438)&gt;0,E1438*(1+Utgifter!$E$5/12)-G1438,0)</f>
        <v>0</v>
      </c>
      <c r="F1439" s="26"/>
      <c r="G1439" s="24">
        <f>IF((E1439*(Utgifter!$E$4+Utgifter!$E$5)/12)&gt;$S$4,(E1439*(Utgifter!$E$4+Utgifter!$E$5)/12),IF(E1439&gt; 0,$S$4,0))</f>
        <v>0</v>
      </c>
      <c r="I1439" s="27">
        <f>IF((I1438*(1+Utgifter!$E$5/12)-K1438)&gt;0,I1438*(1+Utgifter!$E$5/12)-K1438,0)</f>
        <v>0</v>
      </c>
      <c r="J1439" s="26"/>
      <c r="K1439" s="24">
        <f>IF((I1439*(Utgifter!$E$4+Utgifter!$E$5)/12)&gt;$S$4,(I1439*(Utgifter!$E$4+Utgifter!$E$5)/12),IF(I1439&gt; 0,$S$4,0))</f>
        <v>0</v>
      </c>
    </row>
    <row r="1440" spans="1:11" x14ac:dyDescent="0.35">
      <c r="A1440" s="47"/>
      <c r="D1440" s="28" t="str">
        <f t="shared" si="22"/>
        <v/>
      </c>
      <c r="E1440" s="27">
        <f>IF((E1439*(1+Utgifter!$E$5/12)-G1439)&gt;0,E1439*(1+Utgifter!$E$5/12)-G1439,0)</f>
        <v>0</v>
      </c>
      <c r="F1440" s="26"/>
      <c r="G1440" s="24">
        <f>IF((E1440*(Utgifter!$E$4+Utgifter!$E$5)/12)&gt;$S$4,(E1440*(Utgifter!$E$4+Utgifter!$E$5)/12),IF(E1440&gt; 0,$S$4,0))</f>
        <v>0</v>
      </c>
      <c r="I1440" s="27">
        <f>IF((I1439*(1+Utgifter!$E$5/12)-K1439)&gt;0,I1439*(1+Utgifter!$E$5/12)-K1439,0)</f>
        <v>0</v>
      </c>
      <c r="J1440" s="26"/>
      <c r="K1440" s="24">
        <f>IF((I1440*(Utgifter!$E$4+Utgifter!$E$5)/12)&gt;$S$4,(I1440*(Utgifter!$E$4+Utgifter!$E$5)/12),IF(I1440&gt; 0,$S$4,0))</f>
        <v>0</v>
      </c>
    </row>
    <row r="1441" spans="1:11" x14ac:dyDescent="0.35">
      <c r="A1441" s="47"/>
      <c r="D1441" s="28" t="str">
        <f t="shared" si="22"/>
        <v/>
      </c>
      <c r="E1441" s="27">
        <f>IF((E1440*(1+Utgifter!$E$5/12)-G1440)&gt;0,E1440*(1+Utgifter!$E$5/12)-G1440,0)</f>
        <v>0</v>
      </c>
      <c r="F1441" s="26"/>
      <c r="G1441" s="24">
        <f>IF((E1441*(Utgifter!$E$4+Utgifter!$E$5)/12)&gt;$S$4,(E1441*(Utgifter!$E$4+Utgifter!$E$5)/12),IF(E1441&gt; 0,$S$4,0))</f>
        <v>0</v>
      </c>
      <c r="I1441" s="27">
        <f>IF((I1440*(1+Utgifter!$E$5/12)-K1440)&gt;0,I1440*(1+Utgifter!$E$5/12)-K1440,0)</f>
        <v>0</v>
      </c>
      <c r="J1441" s="26"/>
      <c r="K1441" s="24">
        <f>IF((I1441*(Utgifter!$E$4+Utgifter!$E$5)/12)&gt;$S$4,(I1441*(Utgifter!$E$4+Utgifter!$E$5)/12),IF(I1441&gt; 0,$S$4,0))</f>
        <v>0</v>
      </c>
    </row>
    <row r="1442" spans="1:11" x14ac:dyDescent="0.35">
      <c r="A1442" s="47"/>
      <c r="D1442" s="28" t="str">
        <f t="shared" si="22"/>
        <v/>
      </c>
      <c r="E1442" s="27">
        <f>IF((E1441*(1+Utgifter!$E$5/12)-G1441)&gt;0,E1441*(1+Utgifter!$E$5/12)-G1441,0)</f>
        <v>0</v>
      </c>
      <c r="F1442" s="26"/>
      <c r="G1442" s="24">
        <f>IF((E1442*(Utgifter!$E$4+Utgifter!$E$5)/12)&gt;$S$4,(E1442*(Utgifter!$E$4+Utgifter!$E$5)/12),IF(E1442&gt; 0,$S$4,0))</f>
        <v>0</v>
      </c>
      <c r="I1442" s="27">
        <f>IF((I1441*(1+Utgifter!$E$5/12)-K1441)&gt;0,I1441*(1+Utgifter!$E$5/12)-K1441,0)</f>
        <v>0</v>
      </c>
      <c r="J1442" s="26"/>
      <c r="K1442" s="24">
        <f>IF((I1442*(Utgifter!$E$4+Utgifter!$E$5)/12)&gt;$S$4,(I1442*(Utgifter!$E$4+Utgifter!$E$5)/12),IF(I1442&gt; 0,$S$4,0))</f>
        <v>0</v>
      </c>
    </row>
    <row r="1443" spans="1:11" x14ac:dyDescent="0.35">
      <c r="A1443" s="47"/>
      <c r="D1443" s="28" t="str">
        <f t="shared" si="22"/>
        <v/>
      </c>
      <c r="E1443" s="27">
        <f>IF((E1442*(1+Utgifter!$E$5/12)-G1442)&gt;0,E1442*(1+Utgifter!$E$5/12)-G1442,0)</f>
        <v>0</v>
      </c>
      <c r="F1443" s="26"/>
      <c r="G1443" s="24">
        <f>IF((E1443*(Utgifter!$E$4+Utgifter!$E$5)/12)&gt;$S$4,(E1443*(Utgifter!$E$4+Utgifter!$E$5)/12),IF(E1443&gt; 0,$S$4,0))</f>
        <v>0</v>
      </c>
      <c r="I1443" s="27">
        <f>IF((I1442*(1+Utgifter!$E$5/12)-K1442)&gt;0,I1442*(1+Utgifter!$E$5/12)-K1442,0)</f>
        <v>0</v>
      </c>
      <c r="J1443" s="26"/>
      <c r="K1443" s="24">
        <f>IF((I1443*(Utgifter!$E$4+Utgifter!$E$5)/12)&gt;$S$4,(I1443*(Utgifter!$E$4+Utgifter!$E$5)/12),IF(I1443&gt; 0,$S$4,0))</f>
        <v>0</v>
      </c>
    </row>
    <row r="1444" spans="1:11" x14ac:dyDescent="0.35">
      <c r="A1444" s="47"/>
      <c r="D1444" s="28" t="str">
        <f t="shared" si="22"/>
        <v/>
      </c>
      <c r="E1444" s="27">
        <f>IF((E1443*(1+Utgifter!$E$5/12)-G1443)&gt;0,E1443*(1+Utgifter!$E$5/12)-G1443,0)</f>
        <v>0</v>
      </c>
      <c r="F1444" s="26"/>
      <c r="G1444" s="24">
        <f>IF((E1444*(Utgifter!$E$4+Utgifter!$E$5)/12)&gt;$S$4,(E1444*(Utgifter!$E$4+Utgifter!$E$5)/12),IF(E1444&gt; 0,$S$4,0))</f>
        <v>0</v>
      </c>
      <c r="I1444" s="27">
        <f>IF((I1443*(1+Utgifter!$E$5/12)-K1443)&gt;0,I1443*(1+Utgifter!$E$5/12)-K1443,0)</f>
        <v>0</v>
      </c>
      <c r="J1444" s="26"/>
      <c r="K1444" s="24">
        <f>IF((I1444*(Utgifter!$E$4+Utgifter!$E$5)/12)&gt;$S$4,(I1444*(Utgifter!$E$4+Utgifter!$E$5)/12),IF(I1444&gt; 0,$S$4,0))</f>
        <v>0</v>
      </c>
    </row>
    <row r="1445" spans="1:11" x14ac:dyDescent="0.35">
      <c r="A1445" s="47">
        <v>2138</v>
      </c>
      <c r="D1445" s="28" t="str">
        <f t="shared" si="22"/>
        <v/>
      </c>
      <c r="E1445" s="27">
        <f>IF((E1444*(1+Utgifter!$E$5/12)-G1444)&gt;0,E1444*(1+Utgifter!$E$5/12)-G1444,0)</f>
        <v>0</v>
      </c>
      <c r="F1445" s="26"/>
      <c r="G1445" s="24">
        <f>IF((E1445*(Utgifter!$E$4+Utgifter!$E$5)/12)&gt;$S$4,(E1445*(Utgifter!$E$4+Utgifter!$E$5)/12),IF(E1445&gt; 0,$S$4,0))</f>
        <v>0</v>
      </c>
      <c r="I1445" s="27">
        <f>IF((I1444*(1+Utgifter!$E$5/12)-K1444)&gt;0,I1444*(1+Utgifter!$E$5/12)-K1444,0)</f>
        <v>0</v>
      </c>
      <c r="J1445" s="26"/>
      <c r="K1445" s="24">
        <f>IF((I1445*(Utgifter!$E$4+Utgifter!$E$5)/12)&gt;$S$4,(I1445*(Utgifter!$E$4+Utgifter!$E$5)/12),IF(I1445&gt; 0,$S$4,0))</f>
        <v>0</v>
      </c>
    </row>
    <row r="1446" spans="1:11" x14ac:dyDescent="0.35">
      <c r="A1446" s="47"/>
      <c r="D1446" s="28" t="str">
        <f t="shared" si="22"/>
        <v/>
      </c>
      <c r="E1446" s="27">
        <f>IF((E1445*(1+Utgifter!$E$5/12)-G1445)&gt;0,E1445*(1+Utgifter!$E$5/12)-G1445,0)</f>
        <v>0</v>
      </c>
      <c r="F1446" s="26"/>
      <c r="G1446" s="24">
        <f>IF((E1446*(Utgifter!$E$4+Utgifter!$E$5)/12)&gt;$S$4,(E1446*(Utgifter!$E$4+Utgifter!$E$5)/12),IF(E1446&gt; 0,$S$4,0))</f>
        <v>0</v>
      </c>
      <c r="I1446" s="27">
        <f>IF((I1445*(1+Utgifter!$E$5/12)-K1445)&gt;0,I1445*(1+Utgifter!$E$5/12)-K1445,0)</f>
        <v>0</v>
      </c>
      <c r="J1446" s="26"/>
      <c r="K1446" s="24">
        <f>IF((I1446*(Utgifter!$E$4+Utgifter!$E$5)/12)&gt;$S$4,(I1446*(Utgifter!$E$4+Utgifter!$E$5)/12),IF(I1446&gt; 0,$S$4,0))</f>
        <v>0</v>
      </c>
    </row>
    <row r="1447" spans="1:11" x14ac:dyDescent="0.35">
      <c r="A1447" s="47"/>
      <c r="D1447" s="28" t="str">
        <f t="shared" si="22"/>
        <v/>
      </c>
      <c r="E1447" s="27">
        <f>IF((E1446*(1+Utgifter!$E$5/12)-G1446)&gt;0,E1446*(1+Utgifter!$E$5/12)-G1446,0)</f>
        <v>0</v>
      </c>
      <c r="F1447" s="26"/>
      <c r="G1447" s="24">
        <f>IF((E1447*(Utgifter!$E$4+Utgifter!$E$5)/12)&gt;$S$4,(E1447*(Utgifter!$E$4+Utgifter!$E$5)/12),IF(E1447&gt; 0,$S$4,0))</f>
        <v>0</v>
      </c>
      <c r="I1447" s="27">
        <f>IF((I1446*(1+Utgifter!$E$5/12)-K1446)&gt;0,I1446*(1+Utgifter!$E$5/12)-K1446,0)</f>
        <v>0</v>
      </c>
      <c r="J1447" s="26"/>
      <c r="K1447" s="24">
        <f>IF((I1447*(Utgifter!$E$4+Utgifter!$E$5)/12)&gt;$S$4,(I1447*(Utgifter!$E$4+Utgifter!$E$5)/12),IF(I1447&gt; 0,$S$4,0))</f>
        <v>0</v>
      </c>
    </row>
    <row r="1448" spans="1:11" x14ac:dyDescent="0.35">
      <c r="A1448" s="47"/>
      <c r="D1448" s="28" t="str">
        <f t="shared" si="22"/>
        <v/>
      </c>
      <c r="E1448" s="27">
        <f>IF((E1447*(1+Utgifter!$E$5/12)-G1447)&gt;0,E1447*(1+Utgifter!$E$5/12)-G1447,0)</f>
        <v>0</v>
      </c>
      <c r="F1448" s="26"/>
      <c r="G1448" s="24">
        <f>IF((E1448*(Utgifter!$E$4+Utgifter!$E$5)/12)&gt;$S$4,(E1448*(Utgifter!$E$4+Utgifter!$E$5)/12),IF(E1448&gt; 0,$S$4,0))</f>
        <v>0</v>
      </c>
      <c r="I1448" s="27">
        <f>IF((I1447*(1+Utgifter!$E$5/12)-K1447)&gt;0,I1447*(1+Utgifter!$E$5/12)-K1447,0)</f>
        <v>0</v>
      </c>
      <c r="J1448" s="26"/>
      <c r="K1448" s="24">
        <f>IF((I1448*(Utgifter!$E$4+Utgifter!$E$5)/12)&gt;$S$4,(I1448*(Utgifter!$E$4+Utgifter!$E$5)/12),IF(I1448&gt; 0,$S$4,0))</f>
        <v>0</v>
      </c>
    </row>
    <row r="1449" spans="1:11" x14ac:dyDescent="0.35">
      <c r="A1449" s="47"/>
      <c r="D1449" s="28" t="str">
        <f t="shared" si="22"/>
        <v/>
      </c>
      <c r="E1449" s="27">
        <f>IF((E1448*(1+Utgifter!$E$5/12)-G1448)&gt;0,E1448*(1+Utgifter!$E$5/12)-G1448,0)</f>
        <v>0</v>
      </c>
      <c r="F1449" s="26"/>
      <c r="G1449" s="24">
        <f>IF((E1449*(Utgifter!$E$4+Utgifter!$E$5)/12)&gt;$S$4,(E1449*(Utgifter!$E$4+Utgifter!$E$5)/12),IF(E1449&gt; 0,$S$4,0))</f>
        <v>0</v>
      </c>
      <c r="I1449" s="27">
        <f>IF((I1448*(1+Utgifter!$E$5/12)-K1448)&gt;0,I1448*(1+Utgifter!$E$5/12)-K1448,0)</f>
        <v>0</v>
      </c>
      <c r="J1449" s="26"/>
      <c r="K1449" s="24">
        <f>IF((I1449*(Utgifter!$E$4+Utgifter!$E$5)/12)&gt;$S$4,(I1449*(Utgifter!$E$4+Utgifter!$E$5)/12),IF(I1449&gt; 0,$S$4,0))</f>
        <v>0</v>
      </c>
    </row>
    <row r="1450" spans="1:11" x14ac:dyDescent="0.35">
      <c r="A1450" s="47"/>
      <c r="D1450" s="28" t="str">
        <f t="shared" si="22"/>
        <v/>
      </c>
      <c r="E1450" s="27">
        <f>IF((E1449*(1+Utgifter!$E$5/12)-G1449)&gt;0,E1449*(1+Utgifter!$E$5/12)-G1449,0)</f>
        <v>0</v>
      </c>
      <c r="F1450" s="26"/>
      <c r="G1450" s="24">
        <f>IF((E1450*(Utgifter!$E$4+Utgifter!$E$5)/12)&gt;$S$4,(E1450*(Utgifter!$E$4+Utgifter!$E$5)/12),IF(E1450&gt; 0,$S$4,0))</f>
        <v>0</v>
      </c>
      <c r="I1450" s="27">
        <f>IF((I1449*(1+Utgifter!$E$5/12)-K1449)&gt;0,I1449*(1+Utgifter!$E$5/12)-K1449,0)</f>
        <v>0</v>
      </c>
      <c r="J1450" s="26"/>
      <c r="K1450" s="24">
        <f>IF((I1450*(Utgifter!$E$4+Utgifter!$E$5)/12)&gt;$S$4,(I1450*(Utgifter!$E$4+Utgifter!$E$5)/12),IF(I1450&gt; 0,$S$4,0))</f>
        <v>0</v>
      </c>
    </row>
    <row r="1451" spans="1:11" x14ac:dyDescent="0.35">
      <c r="A1451" s="47"/>
      <c r="D1451" s="28" t="str">
        <f t="shared" si="22"/>
        <v/>
      </c>
      <c r="E1451" s="27">
        <f>IF((E1450*(1+Utgifter!$E$5/12)-G1450)&gt;0,E1450*(1+Utgifter!$E$5/12)-G1450,0)</f>
        <v>0</v>
      </c>
      <c r="F1451" s="26"/>
      <c r="G1451" s="24">
        <f>IF((E1451*(Utgifter!$E$4+Utgifter!$E$5)/12)&gt;$S$4,(E1451*(Utgifter!$E$4+Utgifter!$E$5)/12),IF(E1451&gt; 0,$S$4,0))</f>
        <v>0</v>
      </c>
      <c r="I1451" s="27">
        <f>IF((I1450*(1+Utgifter!$E$5/12)-K1450)&gt;0,I1450*(1+Utgifter!$E$5/12)-K1450,0)</f>
        <v>0</v>
      </c>
      <c r="J1451" s="26"/>
      <c r="K1451" s="24">
        <f>IF((I1451*(Utgifter!$E$4+Utgifter!$E$5)/12)&gt;$S$4,(I1451*(Utgifter!$E$4+Utgifter!$E$5)/12),IF(I1451&gt; 0,$S$4,0))</f>
        <v>0</v>
      </c>
    </row>
    <row r="1452" spans="1:11" x14ac:dyDescent="0.35">
      <c r="A1452" s="47"/>
      <c r="D1452" s="28" t="str">
        <f t="shared" si="22"/>
        <v/>
      </c>
      <c r="E1452" s="27">
        <f>IF((E1451*(1+Utgifter!$E$5/12)-G1451)&gt;0,E1451*(1+Utgifter!$E$5/12)-G1451,0)</f>
        <v>0</v>
      </c>
      <c r="F1452" s="26"/>
      <c r="G1452" s="24">
        <f>IF((E1452*(Utgifter!$E$4+Utgifter!$E$5)/12)&gt;$S$4,(E1452*(Utgifter!$E$4+Utgifter!$E$5)/12),IF(E1452&gt; 0,$S$4,0))</f>
        <v>0</v>
      </c>
      <c r="I1452" s="27">
        <f>IF((I1451*(1+Utgifter!$E$5/12)-K1451)&gt;0,I1451*(1+Utgifter!$E$5/12)-K1451,0)</f>
        <v>0</v>
      </c>
      <c r="J1452" s="26"/>
      <c r="K1452" s="24">
        <f>IF((I1452*(Utgifter!$E$4+Utgifter!$E$5)/12)&gt;$S$4,(I1452*(Utgifter!$E$4+Utgifter!$E$5)/12),IF(I1452&gt; 0,$S$4,0))</f>
        <v>0</v>
      </c>
    </row>
    <row r="1453" spans="1:11" x14ac:dyDescent="0.35">
      <c r="A1453" s="47"/>
      <c r="D1453" s="28" t="str">
        <f t="shared" si="22"/>
        <v/>
      </c>
      <c r="E1453" s="27">
        <f>IF((E1452*(1+Utgifter!$E$5/12)-G1452)&gt;0,E1452*(1+Utgifter!$E$5/12)-G1452,0)</f>
        <v>0</v>
      </c>
      <c r="F1453" s="26"/>
      <c r="G1453" s="24">
        <f>IF((E1453*(Utgifter!$E$4+Utgifter!$E$5)/12)&gt;$S$4,(E1453*(Utgifter!$E$4+Utgifter!$E$5)/12),IF(E1453&gt; 0,$S$4,0))</f>
        <v>0</v>
      </c>
      <c r="I1453" s="27">
        <f>IF((I1452*(1+Utgifter!$E$5/12)-K1452)&gt;0,I1452*(1+Utgifter!$E$5/12)-K1452,0)</f>
        <v>0</v>
      </c>
      <c r="J1453" s="26"/>
      <c r="K1453" s="24">
        <f>IF((I1453*(Utgifter!$E$4+Utgifter!$E$5)/12)&gt;$S$4,(I1453*(Utgifter!$E$4+Utgifter!$E$5)/12),IF(I1453&gt; 0,$S$4,0))</f>
        <v>0</v>
      </c>
    </row>
    <row r="1454" spans="1:11" x14ac:dyDescent="0.35">
      <c r="A1454" s="47"/>
      <c r="D1454" s="28" t="str">
        <f t="shared" si="22"/>
        <v/>
      </c>
      <c r="E1454" s="27">
        <f>IF((E1453*(1+Utgifter!$E$5/12)-G1453)&gt;0,E1453*(1+Utgifter!$E$5/12)-G1453,0)</f>
        <v>0</v>
      </c>
      <c r="F1454" s="26"/>
      <c r="G1454" s="24">
        <f>IF((E1454*(Utgifter!$E$4+Utgifter!$E$5)/12)&gt;$S$4,(E1454*(Utgifter!$E$4+Utgifter!$E$5)/12),IF(E1454&gt; 0,$S$4,0))</f>
        <v>0</v>
      </c>
      <c r="I1454" s="27">
        <f>IF((I1453*(1+Utgifter!$E$5/12)-K1453)&gt;0,I1453*(1+Utgifter!$E$5/12)-K1453,0)</f>
        <v>0</v>
      </c>
      <c r="J1454" s="26"/>
      <c r="K1454" s="24">
        <f>IF((I1454*(Utgifter!$E$4+Utgifter!$E$5)/12)&gt;$S$4,(I1454*(Utgifter!$E$4+Utgifter!$E$5)/12),IF(I1454&gt; 0,$S$4,0))</f>
        <v>0</v>
      </c>
    </row>
    <row r="1455" spans="1:11" x14ac:dyDescent="0.35">
      <c r="A1455" s="47"/>
      <c r="D1455" s="28" t="str">
        <f t="shared" si="22"/>
        <v/>
      </c>
      <c r="E1455" s="27">
        <f>IF((E1454*(1+Utgifter!$E$5/12)-G1454)&gt;0,E1454*(1+Utgifter!$E$5/12)-G1454,0)</f>
        <v>0</v>
      </c>
      <c r="F1455" s="26"/>
      <c r="G1455" s="24">
        <f>IF((E1455*(Utgifter!$E$4+Utgifter!$E$5)/12)&gt;$S$4,(E1455*(Utgifter!$E$4+Utgifter!$E$5)/12),IF(E1455&gt; 0,$S$4,0))</f>
        <v>0</v>
      </c>
      <c r="I1455" s="27">
        <f>IF((I1454*(1+Utgifter!$E$5/12)-K1454)&gt;0,I1454*(1+Utgifter!$E$5/12)-K1454,0)</f>
        <v>0</v>
      </c>
      <c r="J1455" s="26"/>
      <c r="K1455" s="24">
        <f>IF((I1455*(Utgifter!$E$4+Utgifter!$E$5)/12)&gt;$S$4,(I1455*(Utgifter!$E$4+Utgifter!$E$5)/12),IF(I1455&gt; 0,$S$4,0))</f>
        <v>0</v>
      </c>
    </row>
    <row r="1456" spans="1:11" x14ac:dyDescent="0.35">
      <c r="A1456" s="47"/>
      <c r="D1456" s="28" t="str">
        <f t="shared" si="22"/>
        <v/>
      </c>
      <c r="E1456" s="27">
        <f>IF((E1455*(1+Utgifter!$E$5/12)-G1455)&gt;0,E1455*(1+Utgifter!$E$5/12)-G1455,0)</f>
        <v>0</v>
      </c>
      <c r="F1456" s="26"/>
      <c r="G1456" s="24">
        <f>IF((E1456*(Utgifter!$E$4+Utgifter!$E$5)/12)&gt;$S$4,(E1456*(Utgifter!$E$4+Utgifter!$E$5)/12),IF(E1456&gt; 0,$S$4,0))</f>
        <v>0</v>
      </c>
      <c r="I1456" s="27">
        <f>IF((I1455*(1+Utgifter!$E$5/12)-K1455)&gt;0,I1455*(1+Utgifter!$E$5/12)-K1455,0)</f>
        <v>0</v>
      </c>
      <c r="J1456" s="26"/>
      <c r="K1456" s="24">
        <f>IF((I1456*(Utgifter!$E$4+Utgifter!$E$5)/12)&gt;$S$4,(I1456*(Utgifter!$E$4+Utgifter!$E$5)/12),IF(I1456&gt; 0,$S$4,0))</f>
        <v>0</v>
      </c>
    </row>
    <row r="1457" spans="1:11" x14ac:dyDescent="0.35">
      <c r="A1457" s="47">
        <v>2139</v>
      </c>
      <c r="D1457" s="28" t="str">
        <f t="shared" si="22"/>
        <v/>
      </c>
      <c r="E1457" s="27">
        <f>IF((E1456*(1+Utgifter!$E$5/12)-G1456)&gt;0,E1456*(1+Utgifter!$E$5/12)-G1456,0)</f>
        <v>0</v>
      </c>
      <c r="F1457" s="26"/>
      <c r="G1457" s="24">
        <f>IF((E1457*(Utgifter!$E$4+Utgifter!$E$5)/12)&gt;$S$4,(E1457*(Utgifter!$E$4+Utgifter!$E$5)/12),IF(E1457&gt; 0,$S$4,0))</f>
        <v>0</v>
      </c>
      <c r="I1457" s="27">
        <f>IF((I1456*(1+Utgifter!$E$5/12)-K1456)&gt;0,I1456*(1+Utgifter!$E$5/12)-K1456,0)</f>
        <v>0</v>
      </c>
      <c r="J1457" s="26"/>
      <c r="K1457" s="24">
        <f>IF((I1457*(Utgifter!$E$4+Utgifter!$E$5)/12)&gt;$S$4,(I1457*(Utgifter!$E$4+Utgifter!$E$5)/12),IF(I1457&gt; 0,$S$4,0))</f>
        <v>0</v>
      </c>
    </row>
    <row r="1458" spans="1:11" x14ac:dyDescent="0.35">
      <c r="A1458" s="47"/>
      <c r="D1458" s="28" t="str">
        <f t="shared" si="22"/>
        <v/>
      </c>
      <c r="E1458" s="27">
        <f>IF((E1457*(1+Utgifter!$E$5/12)-G1457)&gt;0,E1457*(1+Utgifter!$E$5/12)-G1457,0)</f>
        <v>0</v>
      </c>
      <c r="F1458" s="26"/>
      <c r="G1458" s="24">
        <f>IF((E1458*(Utgifter!$E$4+Utgifter!$E$5)/12)&gt;$S$4,(E1458*(Utgifter!$E$4+Utgifter!$E$5)/12),IF(E1458&gt; 0,$S$4,0))</f>
        <v>0</v>
      </c>
      <c r="I1458" s="27">
        <f>IF((I1457*(1+Utgifter!$E$5/12)-K1457)&gt;0,I1457*(1+Utgifter!$E$5/12)-K1457,0)</f>
        <v>0</v>
      </c>
      <c r="J1458" s="26"/>
      <c r="K1458" s="24">
        <f>IF((I1458*(Utgifter!$E$4+Utgifter!$E$5)/12)&gt;$S$4,(I1458*(Utgifter!$E$4+Utgifter!$E$5)/12),IF(I1458&gt; 0,$S$4,0))</f>
        <v>0</v>
      </c>
    </row>
    <row r="1459" spans="1:11" x14ac:dyDescent="0.35">
      <c r="A1459" s="47"/>
      <c r="D1459" s="28" t="str">
        <f t="shared" si="22"/>
        <v/>
      </c>
      <c r="E1459" s="27">
        <f>IF((E1458*(1+Utgifter!$E$5/12)-G1458)&gt;0,E1458*(1+Utgifter!$E$5/12)-G1458,0)</f>
        <v>0</v>
      </c>
      <c r="F1459" s="26"/>
      <c r="G1459" s="24">
        <f>IF((E1459*(Utgifter!$E$4+Utgifter!$E$5)/12)&gt;$S$4,(E1459*(Utgifter!$E$4+Utgifter!$E$5)/12),IF(E1459&gt; 0,$S$4,0))</f>
        <v>0</v>
      </c>
      <c r="I1459" s="27">
        <f>IF((I1458*(1+Utgifter!$E$5/12)-K1458)&gt;0,I1458*(1+Utgifter!$E$5/12)-K1458,0)</f>
        <v>0</v>
      </c>
      <c r="J1459" s="26"/>
      <c r="K1459" s="24">
        <f>IF((I1459*(Utgifter!$E$4+Utgifter!$E$5)/12)&gt;$S$4,(I1459*(Utgifter!$E$4+Utgifter!$E$5)/12),IF(I1459&gt; 0,$S$4,0))</f>
        <v>0</v>
      </c>
    </row>
    <row r="1460" spans="1:11" x14ac:dyDescent="0.35">
      <c r="A1460" s="47"/>
      <c r="D1460" s="28" t="str">
        <f t="shared" si="22"/>
        <v/>
      </c>
      <c r="E1460" s="27">
        <f>IF((E1459*(1+Utgifter!$E$5/12)-G1459)&gt;0,E1459*(1+Utgifter!$E$5/12)-G1459,0)</f>
        <v>0</v>
      </c>
      <c r="F1460" s="26"/>
      <c r="G1460" s="24">
        <f>IF((E1460*(Utgifter!$E$4+Utgifter!$E$5)/12)&gt;$S$4,(E1460*(Utgifter!$E$4+Utgifter!$E$5)/12),IF(E1460&gt; 0,$S$4,0))</f>
        <v>0</v>
      </c>
      <c r="I1460" s="27">
        <f>IF((I1459*(1+Utgifter!$E$5/12)-K1459)&gt;0,I1459*(1+Utgifter!$E$5/12)-K1459,0)</f>
        <v>0</v>
      </c>
      <c r="J1460" s="26"/>
      <c r="K1460" s="24">
        <f>IF((I1460*(Utgifter!$E$4+Utgifter!$E$5)/12)&gt;$S$4,(I1460*(Utgifter!$E$4+Utgifter!$E$5)/12),IF(I1460&gt; 0,$S$4,0))</f>
        <v>0</v>
      </c>
    </row>
    <row r="1461" spans="1:11" x14ac:dyDescent="0.35">
      <c r="A1461" s="47"/>
      <c r="D1461" s="28" t="str">
        <f t="shared" si="22"/>
        <v/>
      </c>
      <c r="E1461" s="27">
        <f>IF((E1460*(1+Utgifter!$E$5/12)-G1460)&gt;0,E1460*(1+Utgifter!$E$5/12)-G1460,0)</f>
        <v>0</v>
      </c>
      <c r="F1461" s="26"/>
      <c r="G1461" s="24">
        <f>IF((E1461*(Utgifter!$E$4+Utgifter!$E$5)/12)&gt;$S$4,(E1461*(Utgifter!$E$4+Utgifter!$E$5)/12),IF(E1461&gt; 0,$S$4,0))</f>
        <v>0</v>
      </c>
      <c r="I1461" s="27">
        <f>IF((I1460*(1+Utgifter!$E$5/12)-K1460)&gt;0,I1460*(1+Utgifter!$E$5/12)-K1460,0)</f>
        <v>0</v>
      </c>
      <c r="J1461" s="26"/>
      <c r="K1461" s="24">
        <f>IF((I1461*(Utgifter!$E$4+Utgifter!$E$5)/12)&gt;$S$4,(I1461*(Utgifter!$E$4+Utgifter!$E$5)/12),IF(I1461&gt; 0,$S$4,0))</f>
        <v>0</v>
      </c>
    </row>
    <row r="1462" spans="1:11" x14ac:dyDescent="0.35">
      <c r="A1462" s="47"/>
      <c r="D1462" s="28" t="str">
        <f t="shared" si="22"/>
        <v/>
      </c>
      <c r="E1462" s="27">
        <f>IF((E1461*(1+Utgifter!$E$5/12)-G1461)&gt;0,E1461*(1+Utgifter!$E$5/12)-G1461,0)</f>
        <v>0</v>
      </c>
      <c r="F1462" s="26"/>
      <c r="G1462" s="24">
        <f>IF((E1462*(Utgifter!$E$4+Utgifter!$E$5)/12)&gt;$S$4,(E1462*(Utgifter!$E$4+Utgifter!$E$5)/12),IF(E1462&gt; 0,$S$4,0))</f>
        <v>0</v>
      </c>
      <c r="I1462" s="27">
        <f>IF((I1461*(1+Utgifter!$E$5/12)-K1461)&gt;0,I1461*(1+Utgifter!$E$5/12)-K1461,0)</f>
        <v>0</v>
      </c>
      <c r="J1462" s="26"/>
      <c r="K1462" s="24">
        <f>IF((I1462*(Utgifter!$E$4+Utgifter!$E$5)/12)&gt;$S$4,(I1462*(Utgifter!$E$4+Utgifter!$E$5)/12),IF(I1462&gt; 0,$S$4,0))</f>
        <v>0</v>
      </c>
    </row>
    <row r="1463" spans="1:11" x14ac:dyDescent="0.35">
      <c r="A1463" s="47"/>
      <c r="D1463" s="28" t="str">
        <f t="shared" si="22"/>
        <v/>
      </c>
      <c r="E1463" s="27">
        <f>IF((E1462*(1+Utgifter!$E$5/12)-G1462)&gt;0,E1462*(1+Utgifter!$E$5/12)-G1462,0)</f>
        <v>0</v>
      </c>
      <c r="F1463" s="26"/>
      <c r="G1463" s="24">
        <f>IF((E1463*(Utgifter!$E$4+Utgifter!$E$5)/12)&gt;$S$4,(E1463*(Utgifter!$E$4+Utgifter!$E$5)/12),IF(E1463&gt; 0,$S$4,0))</f>
        <v>0</v>
      </c>
      <c r="I1463" s="27">
        <f>IF((I1462*(1+Utgifter!$E$5/12)-K1462)&gt;0,I1462*(1+Utgifter!$E$5/12)-K1462,0)</f>
        <v>0</v>
      </c>
      <c r="J1463" s="26"/>
      <c r="K1463" s="24">
        <f>IF((I1463*(Utgifter!$E$4+Utgifter!$E$5)/12)&gt;$S$4,(I1463*(Utgifter!$E$4+Utgifter!$E$5)/12),IF(I1463&gt; 0,$S$4,0))</f>
        <v>0</v>
      </c>
    </row>
    <row r="1464" spans="1:11" x14ac:dyDescent="0.35">
      <c r="A1464" s="47"/>
      <c r="D1464" s="28" t="str">
        <f t="shared" si="22"/>
        <v/>
      </c>
      <c r="E1464" s="27">
        <f>IF((E1463*(1+Utgifter!$E$5/12)-G1463)&gt;0,E1463*(1+Utgifter!$E$5/12)-G1463,0)</f>
        <v>0</v>
      </c>
      <c r="F1464" s="26"/>
      <c r="G1464" s="24">
        <f>IF((E1464*(Utgifter!$E$4+Utgifter!$E$5)/12)&gt;$S$4,(E1464*(Utgifter!$E$4+Utgifter!$E$5)/12),IF(E1464&gt; 0,$S$4,0))</f>
        <v>0</v>
      </c>
      <c r="I1464" s="27">
        <f>IF((I1463*(1+Utgifter!$E$5/12)-K1463)&gt;0,I1463*(1+Utgifter!$E$5/12)-K1463,0)</f>
        <v>0</v>
      </c>
      <c r="J1464" s="26"/>
      <c r="K1464" s="24">
        <f>IF((I1464*(Utgifter!$E$4+Utgifter!$E$5)/12)&gt;$S$4,(I1464*(Utgifter!$E$4+Utgifter!$E$5)/12),IF(I1464&gt; 0,$S$4,0))</f>
        <v>0</v>
      </c>
    </row>
    <row r="1465" spans="1:11" x14ac:dyDescent="0.35">
      <c r="A1465" s="47"/>
      <c r="D1465" s="28" t="str">
        <f t="shared" si="22"/>
        <v/>
      </c>
      <c r="E1465" s="27">
        <f>IF((E1464*(1+Utgifter!$E$5/12)-G1464)&gt;0,E1464*(1+Utgifter!$E$5/12)-G1464,0)</f>
        <v>0</v>
      </c>
      <c r="F1465" s="26"/>
      <c r="G1465" s="24">
        <f>IF((E1465*(Utgifter!$E$4+Utgifter!$E$5)/12)&gt;$S$4,(E1465*(Utgifter!$E$4+Utgifter!$E$5)/12),IF(E1465&gt; 0,$S$4,0))</f>
        <v>0</v>
      </c>
      <c r="I1465" s="27">
        <f>IF((I1464*(1+Utgifter!$E$5/12)-K1464)&gt;0,I1464*(1+Utgifter!$E$5/12)-K1464,0)</f>
        <v>0</v>
      </c>
      <c r="J1465" s="26"/>
      <c r="K1465" s="24">
        <f>IF((I1465*(Utgifter!$E$4+Utgifter!$E$5)/12)&gt;$S$4,(I1465*(Utgifter!$E$4+Utgifter!$E$5)/12),IF(I1465&gt; 0,$S$4,0))</f>
        <v>0</v>
      </c>
    </row>
    <row r="1466" spans="1:11" x14ac:dyDescent="0.35">
      <c r="A1466" s="47"/>
      <c r="D1466" s="28" t="str">
        <f t="shared" si="22"/>
        <v/>
      </c>
      <c r="E1466" s="27">
        <f>IF((E1465*(1+Utgifter!$E$5/12)-G1465)&gt;0,E1465*(1+Utgifter!$E$5/12)-G1465,0)</f>
        <v>0</v>
      </c>
      <c r="F1466" s="26"/>
      <c r="G1466" s="24">
        <f>IF((E1466*(Utgifter!$E$4+Utgifter!$E$5)/12)&gt;$S$4,(E1466*(Utgifter!$E$4+Utgifter!$E$5)/12),IF(E1466&gt; 0,$S$4,0))</f>
        <v>0</v>
      </c>
      <c r="I1466" s="27">
        <f>IF((I1465*(1+Utgifter!$E$5/12)-K1465)&gt;0,I1465*(1+Utgifter!$E$5/12)-K1465,0)</f>
        <v>0</v>
      </c>
      <c r="J1466" s="26"/>
      <c r="K1466" s="24">
        <f>IF((I1466*(Utgifter!$E$4+Utgifter!$E$5)/12)&gt;$S$4,(I1466*(Utgifter!$E$4+Utgifter!$E$5)/12),IF(I1466&gt; 0,$S$4,0))</f>
        <v>0</v>
      </c>
    </row>
    <row r="1467" spans="1:11" x14ac:dyDescent="0.35">
      <c r="A1467" s="47"/>
      <c r="D1467" s="28" t="str">
        <f t="shared" si="22"/>
        <v/>
      </c>
      <c r="E1467" s="27">
        <f>IF((E1466*(1+Utgifter!$E$5/12)-G1466)&gt;0,E1466*(1+Utgifter!$E$5/12)-G1466,0)</f>
        <v>0</v>
      </c>
      <c r="F1467" s="26"/>
      <c r="G1467" s="24">
        <f>IF((E1467*(Utgifter!$E$4+Utgifter!$E$5)/12)&gt;$S$4,(E1467*(Utgifter!$E$4+Utgifter!$E$5)/12),IF(E1467&gt; 0,$S$4,0))</f>
        <v>0</v>
      </c>
      <c r="I1467" s="27">
        <f>IF((I1466*(1+Utgifter!$E$5/12)-K1466)&gt;0,I1466*(1+Utgifter!$E$5/12)-K1466,0)</f>
        <v>0</v>
      </c>
      <c r="J1467" s="26"/>
      <c r="K1467" s="24">
        <f>IF((I1467*(Utgifter!$E$4+Utgifter!$E$5)/12)&gt;$S$4,(I1467*(Utgifter!$E$4+Utgifter!$E$5)/12),IF(I1467&gt; 0,$S$4,0))</f>
        <v>0</v>
      </c>
    </row>
    <row r="1468" spans="1:11" x14ac:dyDescent="0.35">
      <c r="A1468" s="47"/>
      <c r="D1468" s="28" t="str">
        <f t="shared" si="22"/>
        <v/>
      </c>
      <c r="E1468" s="27">
        <f>IF((E1467*(1+Utgifter!$E$5/12)-G1467)&gt;0,E1467*(1+Utgifter!$E$5/12)-G1467,0)</f>
        <v>0</v>
      </c>
      <c r="F1468" s="26"/>
      <c r="G1468" s="24">
        <f>IF((E1468*(Utgifter!$E$4+Utgifter!$E$5)/12)&gt;$S$4,(E1468*(Utgifter!$E$4+Utgifter!$E$5)/12),IF(E1468&gt; 0,$S$4,0))</f>
        <v>0</v>
      </c>
      <c r="I1468" s="27">
        <f>IF((I1467*(1+Utgifter!$E$5/12)-K1467)&gt;0,I1467*(1+Utgifter!$E$5/12)-K1467,0)</f>
        <v>0</v>
      </c>
      <c r="J1468" s="26"/>
      <c r="K1468" s="24">
        <f>IF((I1468*(Utgifter!$E$4+Utgifter!$E$5)/12)&gt;$S$4,(I1468*(Utgifter!$E$4+Utgifter!$E$5)/12),IF(I1468&gt; 0,$S$4,0))</f>
        <v>0</v>
      </c>
    </row>
    <row r="1469" spans="1:11" x14ac:dyDescent="0.35">
      <c r="A1469" s="47">
        <v>2140</v>
      </c>
      <c r="D1469" s="28" t="str">
        <f t="shared" si="22"/>
        <v/>
      </c>
      <c r="E1469" s="27">
        <f>IF((E1468*(1+Utgifter!$E$5/12)-G1468)&gt;0,E1468*(1+Utgifter!$E$5/12)-G1468,0)</f>
        <v>0</v>
      </c>
      <c r="F1469" s="26"/>
      <c r="G1469" s="24">
        <f>IF((E1469*(Utgifter!$E$4+Utgifter!$E$5)/12)&gt;$S$4,(E1469*(Utgifter!$E$4+Utgifter!$E$5)/12),IF(E1469&gt; 0,$S$4,0))</f>
        <v>0</v>
      </c>
      <c r="I1469" s="27">
        <f>IF((I1468*(1+Utgifter!$E$5/12)-K1468)&gt;0,I1468*(1+Utgifter!$E$5/12)-K1468,0)</f>
        <v>0</v>
      </c>
      <c r="J1469" s="26"/>
      <c r="K1469" s="24">
        <f>IF((I1469*(Utgifter!$E$4+Utgifter!$E$5)/12)&gt;$S$4,(I1469*(Utgifter!$E$4+Utgifter!$E$5)/12),IF(I1469&gt; 0,$S$4,0))</f>
        <v>0</v>
      </c>
    </row>
    <row r="1470" spans="1:11" x14ac:dyDescent="0.35">
      <c r="A1470" s="47"/>
      <c r="D1470" s="28" t="str">
        <f t="shared" si="22"/>
        <v/>
      </c>
      <c r="E1470" s="27">
        <f>IF((E1469*(1+Utgifter!$E$5/12)-G1469)&gt;0,E1469*(1+Utgifter!$E$5/12)-G1469,0)</f>
        <v>0</v>
      </c>
      <c r="F1470" s="26"/>
      <c r="G1470" s="24">
        <f>IF((E1470*(Utgifter!$E$4+Utgifter!$E$5)/12)&gt;$S$4,(E1470*(Utgifter!$E$4+Utgifter!$E$5)/12),IF(E1470&gt; 0,$S$4,0))</f>
        <v>0</v>
      </c>
      <c r="I1470" s="27">
        <f>IF((I1469*(1+Utgifter!$E$5/12)-K1469)&gt;0,I1469*(1+Utgifter!$E$5/12)-K1469,0)</f>
        <v>0</v>
      </c>
      <c r="J1470" s="26"/>
      <c r="K1470" s="24">
        <f>IF((I1470*(Utgifter!$E$4+Utgifter!$E$5)/12)&gt;$S$4,(I1470*(Utgifter!$E$4+Utgifter!$E$5)/12),IF(I1470&gt; 0,$S$4,0))</f>
        <v>0</v>
      </c>
    </row>
    <row r="1471" spans="1:11" x14ac:dyDescent="0.35">
      <c r="A1471" s="47"/>
      <c r="D1471" s="28" t="str">
        <f t="shared" si="22"/>
        <v/>
      </c>
      <c r="E1471" s="27">
        <f>IF((E1470*(1+Utgifter!$E$5/12)-G1470)&gt;0,E1470*(1+Utgifter!$E$5/12)-G1470,0)</f>
        <v>0</v>
      </c>
      <c r="F1471" s="26"/>
      <c r="G1471" s="24">
        <f>IF((E1471*(Utgifter!$E$4+Utgifter!$E$5)/12)&gt;$S$4,(E1471*(Utgifter!$E$4+Utgifter!$E$5)/12),IF(E1471&gt; 0,$S$4,0))</f>
        <v>0</v>
      </c>
      <c r="I1471" s="27">
        <f>IF((I1470*(1+Utgifter!$E$5/12)-K1470)&gt;0,I1470*(1+Utgifter!$E$5/12)-K1470,0)</f>
        <v>0</v>
      </c>
      <c r="J1471" s="26"/>
      <c r="K1471" s="24">
        <f>IF((I1471*(Utgifter!$E$4+Utgifter!$E$5)/12)&gt;$S$4,(I1471*(Utgifter!$E$4+Utgifter!$E$5)/12),IF(I1471&gt; 0,$S$4,0))</f>
        <v>0</v>
      </c>
    </row>
    <row r="1472" spans="1:11" x14ac:dyDescent="0.35">
      <c r="A1472" s="47"/>
      <c r="D1472" s="28" t="str">
        <f t="shared" si="22"/>
        <v/>
      </c>
      <c r="E1472" s="27">
        <f>IF((E1471*(1+Utgifter!$E$5/12)-G1471)&gt;0,E1471*(1+Utgifter!$E$5/12)-G1471,0)</f>
        <v>0</v>
      </c>
      <c r="F1472" s="26"/>
      <c r="G1472" s="24">
        <f>IF((E1472*(Utgifter!$E$4+Utgifter!$E$5)/12)&gt;$S$4,(E1472*(Utgifter!$E$4+Utgifter!$E$5)/12),IF(E1472&gt; 0,$S$4,0))</f>
        <v>0</v>
      </c>
      <c r="I1472" s="27">
        <f>IF((I1471*(1+Utgifter!$E$5/12)-K1471)&gt;0,I1471*(1+Utgifter!$E$5/12)-K1471,0)</f>
        <v>0</v>
      </c>
      <c r="J1472" s="26"/>
      <c r="K1472" s="24">
        <f>IF((I1472*(Utgifter!$E$4+Utgifter!$E$5)/12)&gt;$S$4,(I1472*(Utgifter!$E$4+Utgifter!$E$5)/12),IF(I1472&gt; 0,$S$4,0))</f>
        <v>0</v>
      </c>
    </row>
    <row r="1473" spans="1:11" x14ac:dyDescent="0.35">
      <c r="A1473" s="47"/>
      <c r="D1473" s="28" t="str">
        <f t="shared" si="22"/>
        <v/>
      </c>
      <c r="E1473" s="27">
        <f>IF((E1472*(1+Utgifter!$E$5/12)-G1472)&gt;0,E1472*(1+Utgifter!$E$5/12)-G1472,0)</f>
        <v>0</v>
      </c>
      <c r="F1473" s="26"/>
      <c r="G1473" s="24">
        <f>IF((E1473*(Utgifter!$E$4+Utgifter!$E$5)/12)&gt;$S$4,(E1473*(Utgifter!$E$4+Utgifter!$E$5)/12),IF(E1473&gt; 0,$S$4,0))</f>
        <v>0</v>
      </c>
      <c r="I1473" s="27">
        <f>IF((I1472*(1+Utgifter!$E$5/12)-K1472)&gt;0,I1472*(1+Utgifter!$E$5/12)-K1472,0)</f>
        <v>0</v>
      </c>
      <c r="J1473" s="26"/>
      <c r="K1473" s="24">
        <f>IF((I1473*(Utgifter!$E$4+Utgifter!$E$5)/12)&gt;$S$4,(I1473*(Utgifter!$E$4+Utgifter!$E$5)/12),IF(I1473&gt; 0,$S$4,0))</f>
        <v>0</v>
      </c>
    </row>
    <row r="1474" spans="1:11" x14ac:dyDescent="0.35">
      <c r="A1474" s="47"/>
      <c r="D1474" s="28" t="str">
        <f t="shared" si="22"/>
        <v/>
      </c>
      <c r="E1474" s="27">
        <f>IF((E1473*(1+Utgifter!$E$5/12)-G1473)&gt;0,E1473*(1+Utgifter!$E$5/12)-G1473,0)</f>
        <v>0</v>
      </c>
      <c r="F1474" s="26"/>
      <c r="G1474" s="24">
        <f>IF((E1474*(Utgifter!$E$4+Utgifter!$E$5)/12)&gt;$S$4,(E1474*(Utgifter!$E$4+Utgifter!$E$5)/12),IF(E1474&gt; 0,$S$4,0))</f>
        <v>0</v>
      </c>
      <c r="I1474" s="27">
        <f>IF((I1473*(1+Utgifter!$E$5/12)-K1473)&gt;0,I1473*(1+Utgifter!$E$5/12)-K1473,0)</f>
        <v>0</v>
      </c>
      <c r="J1474" s="26"/>
      <c r="K1474" s="24">
        <f>IF((I1474*(Utgifter!$E$4+Utgifter!$E$5)/12)&gt;$S$4,(I1474*(Utgifter!$E$4+Utgifter!$E$5)/12),IF(I1474&gt; 0,$S$4,0))</f>
        <v>0</v>
      </c>
    </row>
    <row r="1475" spans="1:11" x14ac:dyDescent="0.35">
      <c r="A1475" s="47"/>
      <c r="D1475" s="28" t="str">
        <f t="shared" si="22"/>
        <v/>
      </c>
      <c r="E1475" s="27">
        <f>IF((E1474*(1+Utgifter!$E$5/12)-G1474)&gt;0,E1474*(1+Utgifter!$E$5/12)-G1474,0)</f>
        <v>0</v>
      </c>
      <c r="F1475" s="26"/>
      <c r="G1475" s="24">
        <f>IF((E1475*(Utgifter!$E$4+Utgifter!$E$5)/12)&gt;$S$4,(E1475*(Utgifter!$E$4+Utgifter!$E$5)/12),IF(E1475&gt; 0,$S$4,0))</f>
        <v>0</v>
      </c>
      <c r="I1475" s="27">
        <f>IF((I1474*(1+Utgifter!$E$5/12)-K1474)&gt;0,I1474*(1+Utgifter!$E$5/12)-K1474,0)</f>
        <v>0</v>
      </c>
      <c r="J1475" s="26"/>
      <c r="K1475" s="24">
        <f>IF((I1475*(Utgifter!$E$4+Utgifter!$E$5)/12)&gt;$S$4,(I1475*(Utgifter!$E$4+Utgifter!$E$5)/12),IF(I1475&gt; 0,$S$4,0))</f>
        <v>0</v>
      </c>
    </row>
    <row r="1476" spans="1:11" x14ac:dyDescent="0.35">
      <c r="A1476" s="47"/>
      <c r="D1476" s="28" t="str">
        <f t="shared" si="22"/>
        <v/>
      </c>
      <c r="E1476" s="27">
        <f>IF((E1475*(1+Utgifter!$E$5/12)-G1475)&gt;0,E1475*(1+Utgifter!$E$5/12)-G1475,0)</f>
        <v>0</v>
      </c>
      <c r="F1476" s="26"/>
      <c r="G1476" s="24">
        <f>IF((E1476*(Utgifter!$E$4+Utgifter!$E$5)/12)&gt;$S$4,(E1476*(Utgifter!$E$4+Utgifter!$E$5)/12),IF(E1476&gt; 0,$S$4,0))</f>
        <v>0</v>
      </c>
      <c r="I1476" s="27">
        <f>IF((I1475*(1+Utgifter!$E$5/12)-K1475)&gt;0,I1475*(1+Utgifter!$E$5/12)-K1475,0)</f>
        <v>0</v>
      </c>
      <c r="J1476" s="26"/>
      <c r="K1476" s="24">
        <f>IF((I1476*(Utgifter!$E$4+Utgifter!$E$5)/12)&gt;$S$4,(I1476*(Utgifter!$E$4+Utgifter!$E$5)/12),IF(I1476&gt; 0,$S$4,0))</f>
        <v>0</v>
      </c>
    </row>
    <row r="1477" spans="1:11" x14ac:dyDescent="0.35">
      <c r="A1477" s="47"/>
      <c r="D1477" s="28" t="str">
        <f t="shared" si="22"/>
        <v/>
      </c>
      <c r="E1477" s="27">
        <f>IF((E1476*(1+Utgifter!$E$5/12)-G1476)&gt;0,E1476*(1+Utgifter!$E$5/12)-G1476,0)</f>
        <v>0</v>
      </c>
      <c r="F1477" s="26"/>
      <c r="G1477" s="24">
        <f>IF((E1477*(Utgifter!$E$4+Utgifter!$E$5)/12)&gt;$S$4,(E1477*(Utgifter!$E$4+Utgifter!$E$5)/12),IF(E1477&gt; 0,$S$4,0))</f>
        <v>0</v>
      </c>
      <c r="I1477" s="27">
        <f>IF((I1476*(1+Utgifter!$E$5/12)-K1476)&gt;0,I1476*(1+Utgifter!$E$5/12)-K1476,0)</f>
        <v>0</v>
      </c>
      <c r="J1477" s="26"/>
      <c r="K1477" s="24">
        <f>IF((I1477*(Utgifter!$E$4+Utgifter!$E$5)/12)&gt;$S$4,(I1477*(Utgifter!$E$4+Utgifter!$E$5)/12),IF(I1477&gt; 0,$S$4,0))</f>
        <v>0</v>
      </c>
    </row>
    <row r="1478" spans="1:11" x14ac:dyDescent="0.35">
      <c r="A1478" s="47"/>
      <c r="D1478" s="28" t="str">
        <f t="shared" si="22"/>
        <v/>
      </c>
      <c r="E1478" s="27">
        <f>IF((E1477*(1+Utgifter!$E$5/12)-G1477)&gt;0,E1477*(1+Utgifter!$E$5/12)-G1477,0)</f>
        <v>0</v>
      </c>
      <c r="F1478" s="26"/>
      <c r="G1478" s="24">
        <f>IF((E1478*(Utgifter!$E$4+Utgifter!$E$5)/12)&gt;$S$4,(E1478*(Utgifter!$E$4+Utgifter!$E$5)/12),IF(E1478&gt; 0,$S$4,0))</f>
        <v>0</v>
      </c>
      <c r="I1478" s="27">
        <f>IF((I1477*(1+Utgifter!$E$5/12)-K1477)&gt;0,I1477*(1+Utgifter!$E$5/12)-K1477,0)</f>
        <v>0</v>
      </c>
      <c r="J1478" s="26"/>
      <c r="K1478" s="24">
        <f>IF((I1478*(Utgifter!$E$4+Utgifter!$E$5)/12)&gt;$S$4,(I1478*(Utgifter!$E$4+Utgifter!$E$5)/12),IF(I1478&gt; 0,$S$4,0))</f>
        <v>0</v>
      </c>
    </row>
    <row r="1479" spans="1:11" x14ac:dyDescent="0.35">
      <c r="A1479" s="47"/>
      <c r="D1479" s="28" t="str">
        <f t="shared" ref="D1479:D1542" si="23">IF(OR(E1479&gt;0, I1479&gt;0),D1478+1,"")</f>
        <v/>
      </c>
      <c r="E1479" s="27">
        <f>IF((E1478*(1+Utgifter!$E$5/12)-G1478)&gt;0,E1478*(1+Utgifter!$E$5/12)-G1478,0)</f>
        <v>0</v>
      </c>
      <c r="F1479" s="26"/>
      <c r="G1479" s="24">
        <f>IF((E1479*(Utgifter!$E$4+Utgifter!$E$5)/12)&gt;$S$4,(E1479*(Utgifter!$E$4+Utgifter!$E$5)/12),IF(E1479&gt; 0,$S$4,0))</f>
        <v>0</v>
      </c>
      <c r="I1479" s="27">
        <f>IF((I1478*(1+Utgifter!$E$5/12)-K1478)&gt;0,I1478*(1+Utgifter!$E$5/12)-K1478,0)</f>
        <v>0</v>
      </c>
      <c r="J1479" s="26"/>
      <c r="K1479" s="24">
        <f>IF((I1479*(Utgifter!$E$4+Utgifter!$E$5)/12)&gt;$S$4,(I1479*(Utgifter!$E$4+Utgifter!$E$5)/12),IF(I1479&gt; 0,$S$4,0))</f>
        <v>0</v>
      </c>
    </row>
    <row r="1480" spans="1:11" x14ac:dyDescent="0.35">
      <c r="A1480" s="47"/>
      <c r="D1480" s="28" t="str">
        <f t="shared" si="23"/>
        <v/>
      </c>
      <c r="E1480" s="27">
        <f>IF((E1479*(1+Utgifter!$E$5/12)-G1479)&gt;0,E1479*(1+Utgifter!$E$5/12)-G1479,0)</f>
        <v>0</v>
      </c>
      <c r="F1480" s="26"/>
      <c r="G1480" s="24">
        <f>IF((E1480*(Utgifter!$E$4+Utgifter!$E$5)/12)&gt;$S$4,(E1480*(Utgifter!$E$4+Utgifter!$E$5)/12),IF(E1480&gt; 0,$S$4,0))</f>
        <v>0</v>
      </c>
      <c r="I1480" s="27">
        <f>IF((I1479*(1+Utgifter!$E$5/12)-K1479)&gt;0,I1479*(1+Utgifter!$E$5/12)-K1479,0)</f>
        <v>0</v>
      </c>
      <c r="J1480" s="26"/>
      <c r="K1480" s="24">
        <f>IF((I1480*(Utgifter!$E$4+Utgifter!$E$5)/12)&gt;$S$4,(I1480*(Utgifter!$E$4+Utgifter!$E$5)/12),IF(I1480&gt; 0,$S$4,0))</f>
        <v>0</v>
      </c>
    </row>
    <row r="1481" spans="1:11" x14ac:dyDescent="0.35">
      <c r="A1481" s="47">
        <v>2141</v>
      </c>
      <c r="D1481" s="28" t="str">
        <f t="shared" si="23"/>
        <v/>
      </c>
      <c r="E1481" s="27">
        <f>IF((E1480*(1+Utgifter!$E$5/12)-G1480)&gt;0,E1480*(1+Utgifter!$E$5/12)-G1480,0)</f>
        <v>0</v>
      </c>
      <c r="F1481" s="26"/>
      <c r="G1481" s="24">
        <f>IF((E1481*(Utgifter!$E$4+Utgifter!$E$5)/12)&gt;$S$4,(E1481*(Utgifter!$E$4+Utgifter!$E$5)/12),IF(E1481&gt; 0,$S$4,0))</f>
        <v>0</v>
      </c>
      <c r="I1481" s="27">
        <f>IF((I1480*(1+Utgifter!$E$5/12)-K1480)&gt;0,I1480*(1+Utgifter!$E$5/12)-K1480,0)</f>
        <v>0</v>
      </c>
      <c r="J1481" s="26"/>
      <c r="K1481" s="24">
        <f>IF((I1481*(Utgifter!$E$4+Utgifter!$E$5)/12)&gt;$S$4,(I1481*(Utgifter!$E$4+Utgifter!$E$5)/12),IF(I1481&gt; 0,$S$4,0))</f>
        <v>0</v>
      </c>
    </row>
    <row r="1482" spans="1:11" x14ac:dyDescent="0.35">
      <c r="A1482" s="47"/>
      <c r="D1482" s="28" t="str">
        <f t="shared" si="23"/>
        <v/>
      </c>
      <c r="E1482" s="27">
        <f>IF((E1481*(1+Utgifter!$E$5/12)-G1481)&gt;0,E1481*(1+Utgifter!$E$5/12)-G1481,0)</f>
        <v>0</v>
      </c>
      <c r="F1482" s="26"/>
      <c r="G1482" s="24">
        <f>IF((E1482*(Utgifter!$E$4+Utgifter!$E$5)/12)&gt;$S$4,(E1482*(Utgifter!$E$4+Utgifter!$E$5)/12),IF(E1482&gt; 0,$S$4,0))</f>
        <v>0</v>
      </c>
      <c r="I1482" s="27">
        <f>IF((I1481*(1+Utgifter!$E$5/12)-K1481)&gt;0,I1481*(1+Utgifter!$E$5/12)-K1481,0)</f>
        <v>0</v>
      </c>
      <c r="J1482" s="26"/>
      <c r="K1482" s="24">
        <f>IF((I1482*(Utgifter!$E$4+Utgifter!$E$5)/12)&gt;$S$4,(I1482*(Utgifter!$E$4+Utgifter!$E$5)/12),IF(I1482&gt; 0,$S$4,0))</f>
        <v>0</v>
      </c>
    </row>
    <row r="1483" spans="1:11" x14ac:dyDescent="0.35">
      <c r="A1483" s="47"/>
      <c r="D1483" s="28" t="str">
        <f t="shared" si="23"/>
        <v/>
      </c>
      <c r="E1483" s="27">
        <f>IF((E1482*(1+Utgifter!$E$5/12)-G1482)&gt;0,E1482*(1+Utgifter!$E$5/12)-G1482,0)</f>
        <v>0</v>
      </c>
      <c r="F1483" s="26"/>
      <c r="G1483" s="24">
        <f>IF((E1483*(Utgifter!$E$4+Utgifter!$E$5)/12)&gt;$S$4,(E1483*(Utgifter!$E$4+Utgifter!$E$5)/12),IF(E1483&gt; 0,$S$4,0))</f>
        <v>0</v>
      </c>
      <c r="I1483" s="27">
        <f>IF((I1482*(1+Utgifter!$E$5/12)-K1482)&gt;0,I1482*(1+Utgifter!$E$5/12)-K1482,0)</f>
        <v>0</v>
      </c>
      <c r="J1483" s="26"/>
      <c r="K1483" s="24">
        <f>IF((I1483*(Utgifter!$E$4+Utgifter!$E$5)/12)&gt;$S$4,(I1483*(Utgifter!$E$4+Utgifter!$E$5)/12),IF(I1483&gt; 0,$S$4,0))</f>
        <v>0</v>
      </c>
    </row>
    <row r="1484" spans="1:11" x14ac:dyDescent="0.35">
      <c r="A1484" s="47"/>
      <c r="D1484" s="28" t="str">
        <f t="shared" si="23"/>
        <v/>
      </c>
      <c r="E1484" s="27">
        <f>IF((E1483*(1+Utgifter!$E$5/12)-G1483)&gt;0,E1483*(1+Utgifter!$E$5/12)-G1483,0)</f>
        <v>0</v>
      </c>
      <c r="F1484" s="26"/>
      <c r="G1484" s="24">
        <f>IF((E1484*(Utgifter!$E$4+Utgifter!$E$5)/12)&gt;$S$4,(E1484*(Utgifter!$E$4+Utgifter!$E$5)/12),IF(E1484&gt; 0,$S$4,0))</f>
        <v>0</v>
      </c>
      <c r="I1484" s="27">
        <f>IF((I1483*(1+Utgifter!$E$5/12)-K1483)&gt;0,I1483*(1+Utgifter!$E$5/12)-K1483,0)</f>
        <v>0</v>
      </c>
      <c r="J1484" s="26"/>
      <c r="K1484" s="24">
        <f>IF((I1484*(Utgifter!$E$4+Utgifter!$E$5)/12)&gt;$S$4,(I1484*(Utgifter!$E$4+Utgifter!$E$5)/12),IF(I1484&gt; 0,$S$4,0))</f>
        <v>0</v>
      </c>
    </row>
    <row r="1485" spans="1:11" x14ac:dyDescent="0.35">
      <c r="A1485" s="47"/>
      <c r="D1485" s="28" t="str">
        <f t="shared" si="23"/>
        <v/>
      </c>
      <c r="E1485" s="27">
        <f>IF((E1484*(1+Utgifter!$E$5/12)-G1484)&gt;0,E1484*(1+Utgifter!$E$5/12)-G1484,0)</f>
        <v>0</v>
      </c>
      <c r="F1485" s="26"/>
      <c r="G1485" s="24">
        <f>IF((E1485*(Utgifter!$E$4+Utgifter!$E$5)/12)&gt;$S$4,(E1485*(Utgifter!$E$4+Utgifter!$E$5)/12),IF(E1485&gt; 0,$S$4,0))</f>
        <v>0</v>
      </c>
      <c r="I1485" s="27">
        <f>IF((I1484*(1+Utgifter!$E$5/12)-K1484)&gt;0,I1484*(1+Utgifter!$E$5/12)-K1484,0)</f>
        <v>0</v>
      </c>
      <c r="J1485" s="26"/>
      <c r="K1485" s="24">
        <f>IF((I1485*(Utgifter!$E$4+Utgifter!$E$5)/12)&gt;$S$4,(I1485*(Utgifter!$E$4+Utgifter!$E$5)/12),IF(I1485&gt; 0,$S$4,0))</f>
        <v>0</v>
      </c>
    </row>
    <row r="1486" spans="1:11" x14ac:dyDescent="0.35">
      <c r="A1486" s="47"/>
      <c r="D1486" s="28" t="str">
        <f t="shared" si="23"/>
        <v/>
      </c>
      <c r="E1486" s="27">
        <f>IF((E1485*(1+Utgifter!$E$5/12)-G1485)&gt;0,E1485*(1+Utgifter!$E$5/12)-G1485,0)</f>
        <v>0</v>
      </c>
      <c r="F1486" s="26"/>
      <c r="G1486" s="24">
        <f>IF((E1486*(Utgifter!$E$4+Utgifter!$E$5)/12)&gt;$S$4,(E1486*(Utgifter!$E$4+Utgifter!$E$5)/12),IF(E1486&gt; 0,$S$4,0))</f>
        <v>0</v>
      </c>
      <c r="I1486" s="27">
        <f>IF((I1485*(1+Utgifter!$E$5/12)-K1485)&gt;0,I1485*(1+Utgifter!$E$5/12)-K1485,0)</f>
        <v>0</v>
      </c>
      <c r="J1486" s="26"/>
      <c r="K1486" s="24">
        <f>IF((I1486*(Utgifter!$E$4+Utgifter!$E$5)/12)&gt;$S$4,(I1486*(Utgifter!$E$4+Utgifter!$E$5)/12),IF(I1486&gt; 0,$S$4,0))</f>
        <v>0</v>
      </c>
    </row>
    <row r="1487" spans="1:11" x14ac:dyDescent="0.35">
      <c r="A1487" s="47"/>
      <c r="D1487" s="28" t="str">
        <f t="shared" si="23"/>
        <v/>
      </c>
      <c r="E1487" s="27">
        <f>IF((E1486*(1+Utgifter!$E$5/12)-G1486)&gt;0,E1486*(1+Utgifter!$E$5/12)-G1486,0)</f>
        <v>0</v>
      </c>
      <c r="F1487" s="26"/>
      <c r="G1487" s="24">
        <f>IF((E1487*(Utgifter!$E$4+Utgifter!$E$5)/12)&gt;$S$4,(E1487*(Utgifter!$E$4+Utgifter!$E$5)/12),IF(E1487&gt; 0,$S$4,0))</f>
        <v>0</v>
      </c>
      <c r="I1487" s="27">
        <f>IF((I1486*(1+Utgifter!$E$5/12)-K1486)&gt;0,I1486*(1+Utgifter!$E$5/12)-K1486,0)</f>
        <v>0</v>
      </c>
      <c r="J1487" s="26"/>
      <c r="K1487" s="24">
        <f>IF((I1487*(Utgifter!$E$4+Utgifter!$E$5)/12)&gt;$S$4,(I1487*(Utgifter!$E$4+Utgifter!$E$5)/12),IF(I1487&gt; 0,$S$4,0))</f>
        <v>0</v>
      </c>
    </row>
    <row r="1488" spans="1:11" x14ac:dyDescent="0.35">
      <c r="A1488" s="47"/>
      <c r="D1488" s="28" t="str">
        <f t="shared" si="23"/>
        <v/>
      </c>
      <c r="E1488" s="27">
        <f>IF((E1487*(1+Utgifter!$E$5/12)-G1487)&gt;0,E1487*(1+Utgifter!$E$5/12)-G1487,0)</f>
        <v>0</v>
      </c>
      <c r="F1488" s="26"/>
      <c r="G1488" s="24">
        <f>IF((E1488*(Utgifter!$E$4+Utgifter!$E$5)/12)&gt;$S$4,(E1488*(Utgifter!$E$4+Utgifter!$E$5)/12),IF(E1488&gt; 0,$S$4,0))</f>
        <v>0</v>
      </c>
      <c r="I1488" s="27">
        <f>IF((I1487*(1+Utgifter!$E$5/12)-K1487)&gt;0,I1487*(1+Utgifter!$E$5/12)-K1487,0)</f>
        <v>0</v>
      </c>
      <c r="J1488" s="26"/>
      <c r="K1488" s="24">
        <f>IF((I1488*(Utgifter!$E$4+Utgifter!$E$5)/12)&gt;$S$4,(I1488*(Utgifter!$E$4+Utgifter!$E$5)/12),IF(I1488&gt; 0,$S$4,0))</f>
        <v>0</v>
      </c>
    </row>
    <row r="1489" spans="1:11" x14ac:dyDescent="0.35">
      <c r="A1489" s="47"/>
      <c r="D1489" s="28" t="str">
        <f t="shared" si="23"/>
        <v/>
      </c>
      <c r="E1489" s="27">
        <f>IF((E1488*(1+Utgifter!$E$5/12)-G1488)&gt;0,E1488*(1+Utgifter!$E$5/12)-G1488,0)</f>
        <v>0</v>
      </c>
      <c r="F1489" s="26"/>
      <c r="G1489" s="24">
        <f>IF((E1489*(Utgifter!$E$4+Utgifter!$E$5)/12)&gt;$S$4,(E1489*(Utgifter!$E$4+Utgifter!$E$5)/12),IF(E1489&gt; 0,$S$4,0))</f>
        <v>0</v>
      </c>
      <c r="I1489" s="27">
        <f>IF((I1488*(1+Utgifter!$E$5/12)-K1488)&gt;0,I1488*(1+Utgifter!$E$5/12)-K1488,0)</f>
        <v>0</v>
      </c>
      <c r="J1489" s="26"/>
      <c r="K1489" s="24">
        <f>IF((I1489*(Utgifter!$E$4+Utgifter!$E$5)/12)&gt;$S$4,(I1489*(Utgifter!$E$4+Utgifter!$E$5)/12),IF(I1489&gt; 0,$S$4,0))</f>
        <v>0</v>
      </c>
    </row>
    <row r="1490" spans="1:11" x14ac:dyDescent="0.35">
      <c r="A1490" s="47"/>
      <c r="D1490" s="28" t="str">
        <f t="shared" si="23"/>
        <v/>
      </c>
      <c r="E1490" s="27">
        <f>IF((E1489*(1+Utgifter!$E$5/12)-G1489)&gt;0,E1489*(1+Utgifter!$E$5/12)-G1489,0)</f>
        <v>0</v>
      </c>
      <c r="F1490" s="26"/>
      <c r="G1490" s="24">
        <f>IF((E1490*(Utgifter!$E$4+Utgifter!$E$5)/12)&gt;$S$4,(E1490*(Utgifter!$E$4+Utgifter!$E$5)/12),IF(E1490&gt; 0,$S$4,0))</f>
        <v>0</v>
      </c>
      <c r="I1490" s="27">
        <f>IF((I1489*(1+Utgifter!$E$5/12)-K1489)&gt;0,I1489*(1+Utgifter!$E$5/12)-K1489,0)</f>
        <v>0</v>
      </c>
      <c r="J1490" s="26"/>
      <c r="K1490" s="24">
        <f>IF((I1490*(Utgifter!$E$4+Utgifter!$E$5)/12)&gt;$S$4,(I1490*(Utgifter!$E$4+Utgifter!$E$5)/12),IF(I1490&gt; 0,$S$4,0))</f>
        <v>0</v>
      </c>
    </row>
    <row r="1491" spans="1:11" x14ac:dyDescent="0.35">
      <c r="A1491" s="47"/>
      <c r="D1491" s="28" t="str">
        <f t="shared" si="23"/>
        <v/>
      </c>
      <c r="E1491" s="27">
        <f>IF((E1490*(1+Utgifter!$E$5/12)-G1490)&gt;0,E1490*(1+Utgifter!$E$5/12)-G1490,0)</f>
        <v>0</v>
      </c>
      <c r="F1491" s="26"/>
      <c r="G1491" s="24">
        <f>IF((E1491*(Utgifter!$E$4+Utgifter!$E$5)/12)&gt;$S$4,(E1491*(Utgifter!$E$4+Utgifter!$E$5)/12),IF(E1491&gt; 0,$S$4,0))</f>
        <v>0</v>
      </c>
      <c r="I1491" s="27">
        <f>IF((I1490*(1+Utgifter!$E$5/12)-K1490)&gt;0,I1490*(1+Utgifter!$E$5/12)-K1490,0)</f>
        <v>0</v>
      </c>
      <c r="J1491" s="26"/>
      <c r="K1491" s="24">
        <f>IF((I1491*(Utgifter!$E$4+Utgifter!$E$5)/12)&gt;$S$4,(I1491*(Utgifter!$E$4+Utgifter!$E$5)/12),IF(I1491&gt; 0,$S$4,0))</f>
        <v>0</v>
      </c>
    </row>
    <row r="1492" spans="1:11" x14ac:dyDescent="0.35">
      <c r="A1492" s="47"/>
      <c r="D1492" s="28" t="str">
        <f t="shared" si="23"/>
        <v/>
      </c>
      <c r="E1492" s="27">
        <f>IF((E1491*(1+Utgifter!$E$5/12)-G1491)&gt;0,E1491*(1+Utgifter!$E$5/12)-G1491,0)</f>
        <v>0</v>
      </c>
      <c r="F1492" s="26"/>
      <c r="G1492" s="24">
        <f>IF((E1492*(Utgifter!$E$4+Utgifter!$E$5)/12)&gt;$S$4,(E1492*(Utgifter!$E$4+Utgifter!$E$5)/12),IF(E1492&gt; 0,$S$4,0))</f>
        <v>0</v>
      </c>
      <c r="I1492" s="27">
        <f>IF((I1491*(1+Utgifter!$E$5/12)-K1491)&gt;0,I1491*(1+Utgifter!$E$5/12)-K1491,0)</f>
        <v>0</v>
      </c>
      <c r="J1492" s="26"/>
      <c r="K1492" s="24">
        <f>IF((I1492*(Utgifter!$E$4+Utgifter!$E$5)/12)&gt;$S$4,(I1492*(Utgifter!$E$4+Utgifter!$E$5)/12),IF(I1492&gt; 0,$S$4,0))</f>
        <v>0</v>
      </c>
    </row>
    <row r="1493" spans="1:11" x14ac:dyDescent="0.35">
      <c r="A1493" s="47">
        <v>2142</v>
      </c>
      <c r="D1493" s="28" t="str">
        <f t="shared" si="23"/>
        <v/>
      </c>
      <c r="E1493" s="27">
        <f>IF((E1492*(1+Utgifter!$E$5/12)-G1492)&gt;0,E1492*(1+Utgifter!$E$5/12)-G1492,0)</f>
        <v>0</v>
      </c>
      <c r="F1493" s="26"/>
      <c r="G1493" s="24">
        <f>IF((E1493*(Utgifter!$E$4+Utgifter!$E$5)/12)&gt;$S$4,(E1493*(Utgifter!$E$4+Utgifter!$E$5)/12),IF(E1493&gt; 0,$S$4,0))</f>
        <v>0</v>
      </c>
      <c r="I1493" s="27">
        <f>IF((I1492*(1+Utgifter!$E$5/12)-K1492)&gt;0,I1492*(1+Utgifter!$E$5/12)-K1492,0)</f>
        <v>0</v>
      </c>
      <c r="J1493" s="26"/>
      <c r="K1493" s="24">
        <f>IF((I1493*(Utgifter!$E$4+Utgifter!$E$5)/12)&gt;$S$4,(I1493*(Utgifter!$E$4+Utgifter!$E$5)/12),IF(I1493&gt; 0,$S$4,0))</f>
        <v>0</v>
      </c>
    </row>
    <row r="1494" spans="1:11" x14ac:dyDescent="0.35">
      <c r="A1494" s="47"/>
      <c r="D1494" s="28" t="str">
        <f t="shared" si="23"/>
        <v/>
      </c>
      <c r="E1494" s="27">
        <f>IF((E1493*(1+Utgifter!$E$5/12)-G1493)&gt;0,E1493*(1+Utgifter!$E$5/12)-G1493,0)</f>
        <v>0</v>
      </c>
      <c r="F1494" s="26"/>
      <c r="G1494" s="24">
        <f>IF((E1494*(Utgifter!$E$4+Utgifter!$E$5)/12)&gt;$S$4,(E1494*(Utgifter!$E$4+Utgifter!$E$5)/12),IF(E1494&gt; 0,$S$4,0))</f>
        <v>0</v>
      </c>
      <c r="I1494" s="27">
        <f>IF((I1493*(1+Utgifter!$E$5/12)-K1493)&gt;0,I1493*(1+Utgifter!$E$5/12)-K1493,0)</f>
        <v>0</v>
      </c>
      <c r="J1494" s="26"/>
      <c r="K1494" s="24">
        <f>IF((I1494*(Utgifter!$E$4+Utgifter!$E$5)/12)&gt;$S$4,(I1494*(Utgifter!$E$4+Utgifter!$E$5)/12),IF(I1494&gt; 0,$S$4,0))</f>
        <v>0</v>
      </c>
    </row>
    <row r="1495" spans="1:11" x14ac:dyDescent="0.35">
      <c r="A1495" s="47"/>
      <c r="D1495" s="28" t="str">
        <f t="shared" si="23"/>
        <v/>
      </c>
      <c r="E1495" s="27">
        <f>IF((E1494*(1+Utgifter!$E$5/12)-G1494)&gt;0,E1494*(1+Utgifter!$E$5/12)-G1494,0)</f>
        <v>0</v>
      </c>
      <c r="F1495" s="26"/>
      <c r="G1495" s="24">
        <f>IF((E1495*(Utgifter!$E$4+Utgifter!$E$5)/12)&gt;$S$4,(E1495*(Utgifter!$E$4+Utgifter!$E$5)/12),IF(E1495&gt; 0,$S$4,0))</f>
        <v>0</v>
      </c>
      <c r="I1495" s="27">
        <f>IF((I1494*(1+Utgifter!$E$5/12)-K1494)&gt;0,I1494*(1+Utgifter!$E$5/12)-K1494,0)</f>
        <v>0</v>
      </c>
      <c r="J1495" s="26"/>
      <c r="K1495" s="24">
        <f>IF((I1495*(Utgifter!$E$4+Utgifter!$E$5)/12)&gt;$S$4,(I1495*(Utgifter!$E$4+Utgifter!$E$5)/12),IF(I1495&gt; 0,$S$4,0))</f>
        <v>0</v>
      </c>
    </row>
    <row r="1496" spans="1:11" x14ac:dyDescent="0.35">
      <c r="A1496" s="47"/>
      <c r="D1496" s="28" t="str">
        <f t="shared" si="23"/>
        <v/>
      </c>
      <c r="E1496" s="27">
        <f>IF((E1495*(1+Utgifter!$E$5/12)-G1495)&gt;0,E1495*(1+Utgifter!$E$5/12)-G1495,0)</f>
        <v>0</v>
      </c>
      <c r="F1496" s="26"/>
      <c r="G1496" s="24">
        <f>IF((E1496*(Utgifter!$E$4+Utgifter!$E$5)/12)&gt;$S$4,(E1496*(Utgifter!$E$4+Utgifter!$E$5)/12),IF(E1496&gt; 0,$S$4,0))</f>
        <v>0</v>
      </c>
      <c r="I1496" s="27">
        <f>IF((I1495*(1+Utgifter!$E$5/12)-K1495)&gt;0,I1495*(1+Utgifter!$E$5/12)-K1495,0)</f>
        <v>0</v>
      </c>
      <c r="J1496" s="26"/>
      <c r="K1496" s="24">
        <f>IF((I1496*(Utgifter!$E$4+Utgifter!$E$5)/12)&gt;$S$4,(I1496*(Utgifter!$E$4+Utgifter!$E$5)/12),IF(I1496&gt; 0,$S$4,0))</f>
        <v>0</v>
      </c>
    </row>
    <row r="1497" spans="1:11" x14ac:dyDescent="0.35">
      <c r="A1497" s="47"/>
      <c r="D1497" s="28" t="str">
        <f t="shared" si="23"/>
        <v/>
      </c>
      <c r="E1497" s="27">
        <f>IF((E1496*(1+Utgifter!$E$5/12)-G1496)&gt;0,E1496*(1+Utgifter!$E$5/12)-G1496,0)</f>
        <v>0</v>
      </c>
      <c r="F1497" s="26"/>
      <c r="G1497" s="24">
        <f>IF((E1497*(Utgifter!$E$4+Utgifter!$E$5)/12)&gt;$S$4,(E1497*(Utgifter!$E$4+Utgifter!$E$5)/12),IF(E1497&gt; 0,$S$4,0))</f>
        <v>0</v>
      </c>
      <c r="I1497" s="27">
        <f>IF((I1496*(1+Utgifter!$E$5/12)-K1496)&gt;0,I1496*(1+Utgifter!$E$5/12)-K1496,0)</f>
        <v>0</v>
      </c>
      <c r="J1497" s="26"/>
      <c r="K1497" s="24">
        <f>IF((I1497*(Utgifter!$E$4+Utgifter!$E$5)/12)&gt;$S$4,(I1497*(Utgifter!$E$4+Utgifter!$E$5)/12),IF(I1497&gt; 0,$S$4,0))</f>
        <v>0</v>
      </c>
    </row>
    <row r="1498" spans="1:11" x14ac:dyDescent="0.35">
      <c r="A1498" s="47"/>
      <c r="D1498" s="28" t="str">
        <f t="shared" si="23"/>
        <v/>
      </c>
      <c r="E1498" s="27">
        <f>IF((E1497*(1+Utgifter!$E$5/12)-G1497)&gt;0,E1497*(1+Utgifter!$E$5/12)-G1497,0)</f>
        <v>0</v>
      </c>
      <c r="F1498" s="26"/>
      <c r="G1498" s="24">
        <f>IF((E1498*(Utgifter!$E$4+Utgifter!$E$5)/12)&gt;$S$4,(E1498*(Utgifter!$E$4+Utgifter!$E$5)/12),IF(E1498&gt; 0,$S$4,0))</f>
        <v>0</v>
      </c>
      <c r="I1498" s="27">
        <f>IF((I1497*(1+Utgifter!$E$5/12)-K1497)&gt;0,I1497*(1+Utgifter!$E$5/12)-K1497,0)</f>
        <v>0</v>
      </c>
      <c r="J1498" s="26"/>
      <c r="K1498" s="24">
        <f>IF((I1498*(Utgifter!$E$4+Utgifter!$E$5)/12)&gt;$S$4,(I1498*(Utgifter!$E$4+Utgifter!$E$5)/12),IF(I1498&gt; 0,$S$4,0))</f>
        <v>0</v>
      </c>
    </row>
    <row r="1499" spans="1:11" x14ac:dyDescent="0.35">
      <c r="A1499" s="47"/>
      <c r="D1499" s="28" t="str">
        <f t="shared" si="23"/>
        <v/>
      </c>
      <c r="E1499" s="27">
        <f>IF((E1498*(1+Utgifter!$E$5/12)-G1498)&gt;0,E1498*(1+Utgifter!$E$5/12)-G1498,0)</f>
        <v>0</v>
      </c>
      <c r="F1499" s="26"/>
      <c r="G1499" s="24">
        <f>IF((E1499*(Utgifter!$E$4+Utgifter!$E$5)/12)&gt;$S$4,(E1499*(Utgifter!$E$4+Utgifter!$E$5)/12),IF(E1499&gt; 0,$S$4,0))</f>
        <v>0</v>
      </c>
      <c r="I1499" s="27">
        <f>IF((I1498*(1+Utgifter!$E$5/12)-K1498)&gt;0,I1498*(1+Utgifter!$E$5/12)-K1498,0)</f>
        <v>0</v>
      </c>
      <c r="J1499" s="26"/>
      <c r="K1499" s="24">
        <f>IF((I1499*(Utgifter!$E$4+Utgifter!$E$5)/12)&gt;$S$4,(I1499*(Utgifter!$E$4+Utgifter!$E$5)/12),IF(I1499&gt; 0,$S$4,0))</f>
        <v>0</v>
      </c>
    </row>
    <row r="1500" spans="1:11" x14ac:dyDescent="0.35">
      <c r="A1500" s="47"/>
      <c r="D1500" s="28" t="str">
        <f t="shared" si="23"/>
        <v/>
      </c>
      <c r="E1500" s="27">
        <f>IF((E1499*(1+Utgifter!$E$5/12)-G1499)&gt;0,E1499*(1+Utgifter!$E$5/12)-G1499,0)</f>
        <v>0</v>
      </c>
      <c r="F1500" s="26"/>
      <c r="G1500" s="24">
        <f>IF((E1500*(Utgifter!$E$4+Utgifter!$E$5)/12)&gt;$S$4,(E1500*(Utgifter!$E$4+Utgifter!$E$5)/12),IF(E1500&gt; 0,$S$4,0))</f>
        <v>0</v>
      </c>
      <c r="I1500" s="27">
        <f>IF((I1499*(1+Utgifter!$E$5/12)-K1499)&gt;0,I1499*(1+Utgifter!$E$5/12)-K1499,0)</f>
        <v>0</v>
      </c>
      <c r="J1500" s="26"/>
      <c r="K1500" s="24">
        <f>IF((I1500*(Utgifter!$E$4+Utgifter!$E$5)/12)&gt;$S$4,(I1500*(Utgifter!$E$4+Utgifter!$E$5)/12),IF(I1500&gt; 0,$S$4,0))</f>
        <v>0</v>
      </c>
    </row>
    <row r="1501" spans="1:11" x14ac:dyDescent="0.35">
      <c r="A1501" s="47"/>
      <c r="D1501" s="28" t="str">
        <f t="shared" si="23"/>
        <v/>
      </c>
      <c r="E1501" s="27">
        <f>IF((E1500*(1+Utgifter!$E$5/12)-G1500)&gt;0,E1500*(1+Utgifter!$E$5/12)-G1500,0)</f>
        <v>0</v>
      </c>
      <c r="F1501" s="26"/>
      <c r="G1501" s="24">
        <f>IF((E1501*(Utgifter!$E$4+Utgifter!$E$5)/12)&gt;$S$4,(E1501*(Utgifter!$E$4+Utgifter!$E$5)/12),IF(E1501&gt; 0,$S$4,0))</f>
        <v>0</v>
      </c>
      <c r="I1501" s="27">
        <f>IF((I1500*(1+Utgifter!$E$5/12)-K1500)&gt;0,I1500*(1+Utgifter!$E$5/12)-K1500,0)</f>
        <v>0</v>
      </c>
      <c r="J1501" s="26"/>
      <c r="K1501" s="24">
        <f>IF((I1501*(Utgifter!$E$4+Utgifter!$E$5)/12)&gt;$S$4,(I1501*(Utgifter!$E$4+Utgifter!$E$5)/12),IF(I1501&gt; 0,$S$4,0))</f>
        <v>0</v>
      </c>
    </row>
    <row r="1502" spans="1:11" x14ac:dyDescent="0.35">
      <c r="A1502" s="47"/>
      <c r="D1502" s="28" t="str">
        <f t="shared" si="23"/>
        <v/>
      </c>
      <c r="E1502" s="27">
        <f>IF((E1501*(1+Utgifter!$E$5/12)-G1501)&gt;0,E1501*(1+Utgifter!$E$5/12)-G1501,0)</f>
        <v>0</v>
      </c>
      <c r="F1502" s="26"/>
      <c r="G1502" s="24">
        <f>IF((E1502*(Utgifter!$E$4+Utgifter!$E$5)/12)&gt;$S$4,(E1502*(Utgifter!$E$4+Utgifter!$E$5)/12),IF(E1502&gt; 0,$S$4,0))</f>
        <v>0</v>
      </c>
      <c r="I1502" s="27">
        <f>IF((I1501*(1+Utgifter!$E$5/12)-K1501)&gt;0,I1501*(1+Utgifter!$E$5/12)-K1501,0)</f>
        <v>0</v>
      </c>
      <c r="J1502" s="26"/>
      <c r="K1502" s="24">
        <f>IF((I1502*(Utgifter!$E$4+Utgifter!$E$5)/12)&gt;$S$4,(I1502*(Utgifter!$E$4+Utgifter!$E$5)/12),IF(I1502&gt; 0,$S$4,0))</f>
        <v>0</v>
      </c>
    </row>
    <row r="1503" spans="1:11" x14ac:dyDescent="0.35">
      <c r="A1503" s="47"/>
      <c r="D1503" s="28" t="str">
        <f t="shared" si="23"/>
        <v/>
      </c>
      <c r="E1503" s="27">
        <f>IF((E1502*(1+Utgifter!$E$5/12)-G1502)&gt;0,E1502*(1+Utgifter!$E$5/12)-G1502,0)</f>
        <v>0</v>
      </c>
      <c r="F1503" s="26"/>
      <c r="G1503" s="24">
        <f>IF((E1503*(Utgifter!$E$4+Utgifter!$E$5)/12)&gt;$S$4,(E1503*(Utgifter!$E$4+Utgifter!$E$5)/12),IF(E1503&gt; 0,$S$4,0))</f>
        <v>0</v>
      </c>
      <c r="I1503" s="27">
        <f>IF((I1502*(1+Utgifter!$E$5/12)-K1502)&gt;0,I1502*(1+Utgifter!$E$5/12)-K1502,0)</f>
        <v>0</v>
      </c>
      <c r="J1503" s="26"/>
      <c r="K1503" s="24">
        <f>IF((I1503*(Utgifter!$E$4+Utgifter!$E$5)/12)&gt;$S$4,(I1503*(Utgifter!$E$4+Utgifter!$E$5)/12),IF(I1503&gt; 0,$S$4,0))</f>
        <v>0</v>
      </c>
    </row>
    <row r="1504" spans="1:11" x14ac:dyDescent="0.35">
      <c r="A1504" s="47"/>
      <c r="D1504" s="28" t="str">
        <f t="shared" si="23"/>
        <v/>
      </c>
      <c r="E1504" s="27">
        <f>IF((E1503*(1+Utgifter!$E$5/12)-G1503)&gt;0,E1503*(1+Utgifter!$E$5/12)-G1503,0)</f>
        <v>0</v>
      </c>
      <c r="F1504" s="26"/>
      <c r="G1504" s="24">
        <f>IF((E1504*(Utgifter!$E$4+Utgifter!$E$5)/12)&gt;$S$4,(E1504*(Utgifter!$E$4+Utgifter!$E$5)/12),IF(E1504&gt; 0,$S$4,0))</f>
        <v>0</v>
      </c>
      <c r="I1504" s="27">
        <f>IF((I1503*(1+Utgifter!$E$5/12)-K1503)&gt;0,I1503*(1+Utgifter!$E$5/12)-K1503,0)</f>
        <v>0</v>
      </c>
      <c r="J1504" s="26"/>
      <c r="K1504" s="24">
        <f>IF((I1504*(Utgifter!$E$4+Utgifter!$E$5)/12)&gt;$S$4,(I1504*(Utgifter!$E$4+Utgifter!$E$5)/12),IF(I1504&gt; 0,$S$4,0))</f>
        <v>0</v>
      </c>
    </row>
    <row r="1505" spans="1:11" x14ac:dyDescent="0.35">
      <c r="A1505" s="47">
        <v>2143</v>
      </c>
      <c r="D1505" s="28" t="str">
        <f t="shared" si="23"/>
        <v/>
      </c>
      <c r="E1505" s="27">
        <f>IF((E1504*(1+Utgifter!$E$5/12)-G1504)&gt;0,E1504*(1+Utgifter!$E$5/12)-G1504,0)</f>
        <v>0</v>
      </c>
      <c r="F1505" s="26"/>
      <c r="G1505" s="24">
        <f>IF((E1505*(Utgifter!$E$4+Utgifter!$E$5)/12)&gt;$S$4,(E1505*(Utgifter!$E$4+Utgifter!$E$5)/12),IF(E1505&gt; 0,$S$4,0))</f>
        <v>0</v>
      </c>
      <c r="I1505" s="27">
        <f>IF((I1504*(1+Utgifter!$E$5/12)-K1504)&gt;0,I1504*(1+Utgifter!$E$5/12)-K1504,0)</f>
        <v>0</v>
      </c>
      <c r="J1505" s="26"/>
      <c r="K1505" s="24">
        <f>IF((I1505*(Utgifter!$E$4+Utgifter!$E$5)/12)&gt;$S$4,(I1505*(Utgifter!$E$4+Utgifter!$E$5)/12),IF(I1505&gt; 0,$S$4,0))</f>
        <v>0</v>
      </c>
    </row>
    <row r="1506" spans="1:11" x14ac:dyDescent="0.35">
      <c r="A1506" s="47"/>
      <c r="D1506" s="28" t="str">
        <f t="shared" si="23"/>
        <v/>
      </c>
      <c r="E1506" s="27">
        <f>IF((E1505*(1+Utgifter!$E$5/12)-G1505)&gt;0,E1505*(1+Utgifter!$E$5/12)-G1505,0)</f>
        <v>0</v>
      </c>
      <c r="F1506" s="26"/>
      <c r="G1506" s="24">
        <f>IF((E1506*(Utgifter!$E$4+Utgifter!$E$5)/12)&gt;$S$4,(E1506*(Utgifter!$E$4+Utgifter!$E$5)/12),IF(E1506&gt; 0,$S$4,0))</f>
        <v>0</v>
      </c>
      <c r="I1506" s="27">
        <f>IF((I1505*(1+Utgifter!$E$5/12)-K1505)&gt;0,I1505*(1+Utgifter!$E$5/12)-K1505,0)</f>
        <v>0</v>
      </c>
      <c r="J1506" s="26"/>
      <c r="K1506" s="24">
        <f>IF((I1506*(Utgifter!$E$4+Utgifter!$E$5)/12)&gt;$S$4,(I1506*(Utgifter!$E$4+Utgifter!$E$5)/12),IF(I1506&gt; 0,$S$4,0))</f>
        <v>0</v>
      </c>
    </row>
    <row r="1507" spans="1:11" x14ac:dyDescent="0.35">
      <c r="A1507" s="47"/>
      <c r="D1507" s="28" t="str">
        <f t="shared" si="23"/>
        <v/>
      </c>
      <c r="E1507" s="27">
        <f>IF((E1506*(1+Utgifter!$E$5/12)-G1506)&gt;0,E1506*(1+Utgifter!$E$5/12)-G1506,0)</f>
        <v>0</v>
      </c>
      <c r="F1507" s="26"/>
      <c r="G1507" s="24">
        <f>IF((E1507*(Utgifter!$E$4+Utgifter!$E$5)/12)&gt;$S$4,(E1507*(Utgifter!$E$4+Utgifter!$E$5)/12),IF(E1507&gt; 0,$S$4,0))</f>
        <v>0</v>
      </c>
      <c r="I1507" s="27">
        <f>IF((I1506*(1+Utgifter!$E$5/12)-K1506)&gt;0,I1506*(1+Utgifter!$E$5/12)-K1506,0)</f>
        <v>0</v>
      </c>
      <c r="J1507" s="26"/>
      <c r="K1507" s="24">
        <f>IF((I1507*(Utgifter!$E$4+Utgifter!$E$5)/12)&gt;$S$4,(I1507*(Utgifter!$E$4+Utgifter!$E$5)/12),IF(I1507&gt; 0,$S$4,0))</f>
        <v>0</v>
      </c>
    </row>
    <row r="1508" spans="1:11" x14ac:dyDescent="0.35">
      <c r="A1508" s="47"/>
      <c r="D1508" s="28" t="str">
        <f t="shared" si="23"/>
        <v/>
      </c>
      <c r="E1508" s="27">
        <f>IF((E1507*(1+Utgifter!$E$5/12)-G1507)&gt;0,E1507*(1+Utgifter!$E$5/12)-G1507,0)</f>
        <v>0</v>
      </c>
      <c r="F1508" s="26"/>
      <c r="G1508" s="24">
        <f>IF((E1508*(Utgifter!$E$4+Utgifter!$E$5)/12)&gt;$S$4,(E1508*(Utgifter!$E$4+Utgifter!$E$5)/12),IF(E1508&gt; 0,$S$4,0))</f>
        <v>0</v>
      </c>
      <c r="I1508" s="27">
        <f>IF((I1507*(1+Utgifter!$E$5/12)-K1507)&gt;0,I1507*(1+Utgifter!$E$5/12)-K1507,0)</f>
        <v>0</v>
      </c>
      <c r="J1508" s="26"/>
      <c r="K1508" s="24">
        <f>IF((I1508*(Utgifter!$E$4+Utgifter!$E$5)/12)&gt;$S$4,(I1508*(Utgifter!$E$4+Utgifter!$E$5)/12),IF(I1508&gt; 0,$S$4,0))</f>
        <v>0</v>
      </c>
    </row>
    <row r="1509" spans="1:11" x14ac:dyDescent="0.35">
      <c r="A1509" s="47"/>
      <c r="D1509" s="28" t="str">
        <f t="shared" si="23"/>
        <v/>
      </c>
      <c r="E1509" s="27">
        <f>IF((E1508*(1+Utgifter!$E$5/12)-G1508)&gt;0,E1508*(1+Utgifter!$E$5/12)-G1508,0)</f>
        <v>0</v>
      </c>
      <c r="F1509" s="26"/>
      <c r="G1509" s="24">
        <f>IF((E1509*(Utgifter!$E$4+Utgifter!$E$5)/12)&gt;$S$4,(E1509*(Utgifter!$E$4+Utgifter!$E$5)/12),IF(E1509&gt; 0,$S$4,0))</f>
        <v>0</v>
      </c>
      <c r="I1509" s="27">
        <f>IF((I1508*(1+Utgifter!$E$5/12)-K1508)&gt;0,I1508*(1+Utgifter!$E$5/12)-K1508,0)</f>
        <v>0</v>
      </c>
      <c r="J1509" s="26"/>
      <c r="K1509" s="24">
        <f>IF((I1509*(Utgifter!$E$4+Utgifter!$E$5)/12)&gt;$S$4,(I1509*(Utgifter!$E$4+Utgifter!$E$5)/12),IF(I1509&gt; 0,$S$4,0))</f>
        <v>0</v>
      </c>
    </row>
    <row r="1510" spans="1:11" x14ac:dyDescent="0.35">
      <c r="A1510" s="47"/>
      <c r="D1510" s="28" t="str">
        <f t="shared" si="23"/>
        <v/>
      </c>
      <c r="E1510" s="27">
        <f>IF((E1509*(1+Utgifter!$E$5/12)-G1509)&gt;0,E1509*(1+Utgifter!$E$5/12)-G1509,0)</f>
        <v>0</v>
      </c>
      <c r="F1510" s="26"/>
      <c r="G1510" s="24">
        <f>IF((E1510*(Utgifter!$E$4+Utgifter!$E$5)/12)&gt;$S$4,(E1510*(Utgifter!$E$4+Utgifter!$E$5)/12),IF(E1510&gt; 0,$S$4,0))</f>
        <v>0</v>
      </c>
      <c r="I1510" s="27">
        <f>IF((I1509*(1+Utgifter!$E$5/12)-K1509)&gt;0,I1509*(1+Utgifter!$E$5/12)-K1509,0)</f>
        <v>0</v>
      </c>
      <c r="J1510" s="26"/>
      <c r="K1510" s="24">
        <f>IF((I1510*(Utgifter!$E$4+Utgifter!$E$5)/12)&gt;$S$4,(I1510*(Utgifter!$E$4+Utgifter!$E$5)/12),IF(I1510&gt; 0,$S$4,0))</f>
        <v>0</v>
      </c>
    </row>
    <row r="1511" spans="1:11" x14ac:dyDescent="0.35">
      <c r="A1511" s="47"/>
      <c r="D1511" s="28" t="str">
        <f t="shared" si="23"/>
        <v/>
      </c>
      <c r="E1511" s="27">
        <f>IF((E1510*(1+Utgifter!$E$5/12)-G1510)&gt;0,E1510*(1+Utgifter!$E$5/12)-G1510,0)</f>
        <v>0</v>
      </c>
      <c r="F1511" s="26"/>
      <c r="G1511" s="24">
        <f>IF((E1511*(Utgifter!$E$4+Utgifter!$E$5)/12)&gt;$S$4,(E1511*(Utgifter!$E$4+Utgifter!$E$5)/12),IF(E1511&gt; 0,$S$4,0))</f>
        <v>0</v>
      </c>
      <c r="I1511" s="27">
        <f>IF((I1510*(1+Utgifter!$E$5/12)-K1510)&gt;0,I1510*(1+Utgifter!$E$5/12)-K1510,0)</f>
        <v>0</v>
      </c>
      <c r="J1511" s="26"/>
      <c r="K1511" s="24">
        <f>IF((I1511*(Utgifter!$E$4+Utgifter!$E$5)/12)&gt;$S$4,(I1511*(Utgifter!$E$4+Utgifter!$E$5)/12),IF(I1511&gt; 0,$S$4,0))</f>
        <v>0</v>
      </c>
    </row>
    <row r="1512" spans="1:11" x14ac:dyDescent="0.35">
      <c r="A1512" s="47"/>
      <c r="D1512" s="28" t="str">
        <f t="shared" si="23"/>
        <v/>
      </c>
      <c r="E1512" s="27">
        <f>IF((E1511*(1+Utgifter!$E$5/12)-G1511)&gt;0,E1511*(1+Utgifter!$E$5/12)-G1511,0)</f>
        <v>0</v>
      </c>
      <c r="F1512" s="26"/>
      <c r="G1512" s="24">
        <f>IF((E1512*(Utgifter!$E$4+Utgifter!$E$5)/12)&gt;$S$4,(E1512*(Utgifter!$E$4+Utgifter!$E$5)/12),IF(E1512&gt; 0,$S$4,0))</f>
        <v>0</v>
      </c>
      <c r="I1512" s="27">
        <f>IF((I1511*(1+Utgifter!$E$5/12)-K1511)&gt;0,I1511*(1+Utgifter!$E$5/12)-K1511,0)</f>
        <v>0</v>
      </c>
      <c r="J1512" s="26"/>
      <c r="K1512" s="24">
        <f>IF((I1512*(Utgifter!$E$4+Utgifter!$E$5)/12)&gt;$S$4,(I1512*(Utgifter!$E$4+Utgifter!$E$5)/12),IF(I1512&gt; 0,$S$4,0))</f>
        <v>0</v>
      </c>
    </row>
    <row r="1513" spans="1:11" x14ac:dyDescent="0.35">
      <c r="A1513" s="47"/>
      <c r="D1513" s="28" t="str">
        <f t="shared" si="23"/>
        <v/>
      </c>
      <c r="E1513" s="27">
        <f>IF((E1512*(1+Utgifter!$E$5/12)-G1512)&gt;0,E1512*(1+Utgifter!$E$5/12)-G1512,0)</f>
        <v>0</v>
      </c>
      <c r="F1513" s="26"/>
      <c r="G1513" s="24">
        <f>IF((E1513*(Utgifter!$E$4+Utgifter!$E$5)/12)&gt;$S$4,(E1513*(Utgifter!$E$4+Utgifter!$E$5)/12),IF(E1513&gt; 0,$S$4,0))</f>
        <v>0</v>
      </c>
      <c r="I1513" s="27">
        <f>IF((I1512*(1+Utgifter!$E$5/12)-K1512)&gt;0,I1512*(1+Utgifter!$E$5/12)-K1512,0)</f>
        <v>0</v>
      </c>
      <c r="J1513" s="26"/>
      <c r="K1513" s="24">
        <f>IF((I1513*(Utgifter!$E$4+Utgifter!$E$5)/12)&gt;$S$4,(I1513*(Utgifter!$E$4+Utgifter!$E$5)/12),IF(I1513&gt; 0,$S$4,0))</f>
        <v>0</v>
      </c>
    </row>
    <row r="1514" spans="1:11" x14ac:dyDescent="0.35">
      <c r="A1514" s="47"/>
      <c r="D1514" s="28" t="str">
        <f t="shared" si="23"/>
        <v/>
      </c>
      <c r="E1514" s="27">
        <f>IF((E1513*(1+Utgifter!$E$5/12)-G1513)&gt;0,E1513*(1+Utgifter!$E$5/12)-G1513,0)</f>
        <v>0</v>
      </c>
      <c r="F1514" s="26"/>
      <c r="G1514" s="24">
        <f>IF((E1514*(Utgifter!$E$4+Utgifter!$E$5)/12)&gt;$S$4,(E1514*(Utgifter!$E$4+Utgifter!$E$5)/12),IF(E1514&gt; 0,$S$4,0))</f>
        <v>0</v>
      </c>
      <c r="I1514" s="27">
        <f>IF((I1513*(1+Utgifter!$E$5/12)-K1513)&gt;0,I1513*(1+Utgifter!$E$5/12)-K1513,0)</f>
        <v>0</v>
      </c>
      <c r="J1514" s="26"/>
      <c r="K1514" s="24">
        <f>IF((I1514*(Utgifter!$E$4+Utgifter!$E$5)/12)&gt;$S$4,(I1514*(Utgifter!$E$4+Utgifter!$E$5)/12),IF(I1514&gt; 0,$S$4,0))</f>
        <v>0</v>
      </c>
    </row>
    <row r="1515" spans="1:11" x14ac:dyDescent="0.35">
      <c r="A1515" s="47"/>
      <c r="D1515" s="28" t="str">
        <f t="shared" si="23"/>
        <v/>
      </c>
      <c r="E1515" s="27">
        <f>IF((E1514*(1+Utgifter!$E$5/12)-G1514)&gt;0,E1514*(1+Utgifter!$E$5/12)-G1514,0)</f>
        <v>0</v>
      </c>
      <c r="F1515" s="26"/>
      <c r="G1515" s="24">
        <f>IF((E1515*(Utgifter!$E$4+Utgifter!$E$5)/12)&gt;$S$4,(E1515*(Utgifter!$E$4+Utgifter!$E$5)/12),IF(E1515&gt; 0,$S$4,0))</f>
        <v>0</v>
      </c>
      <c r="I1515" s="27">
        <f>IF((I1514*(1+Utgifter!$E$5/12)-K1514)&gt;0,I1514*(1+Utgifter!$E$5/12)-K1514,0)</f>
        <v>0</v>
      </c>
      <c r="J1515" s="26"/>
      <c r="K1515" s="24">
        <f>IF((I1515*(Utgifter!$E$4+Utgifter!$E$5)/12)&gt;$S$4,(I1515*(Utgifter!$E$4+Utgifter!$E$5)/12),IF(I1515&gt; 0,$S$4,0))</f>
        <v>0</v>
      </c>
    </row>
    <row r="1516" spans="1:11" x14ac:dyDescent="0.35">
      <c r="A1516" s="47"/>
      <c r="D1516" s="28" t="str">
        <f t="shared" si="23"/>
        <v/>
      </c>
      <c r="E1516" s="27">
        <f>IF((E1515*(1+Utgifter!$E$5/12)-G1515)&gt;0,E1515*(1+Utgifter!$E$5/12)-G1515,0)</f>
        <v>0</v>
      </c>
      <c r="F1516" s="26"/>
      <c r="G1516" s="24">
        <f>IF((E1516*(Utgifter!$E$4+Utgifter!$E$5)/12)&gt;$S$4,(E1516*(Utgifter!$E$4+Utgifter!$E$5)/12),IF(E1516&gt; 0,$S$4,0))</f>
        <v>0</v>
      </c>
      <c r="I1516" s="27">
        <f>IF((I1515*(1+Utgifter!$E$5/12)-K1515)&gt;0,I1515*(1+Utgifter!$E$5/12)-K1515,0)</f>
        <v>0</v>
      </c>
      <c r="J1516" s="26"/>
      <c r="K1516" s="24">
        <f>IF((I1516*(Utgifter!$E$4+Utgifter!$E$5)/12)&gt;$S$4,(I1516*(Utgifter!$E$4+Utgifter!$E$5)/12),IF(I1516&gt; 0,$S$4,0))</f>
        <v>0</v>
      </c>
    </row>
    <row r="1517" spans="1:11" x14ac:dyDescent="0.35">
      <c r="A1517" s="47">
        <v>2144</v>
      </c>
      <c r="D1517" s="28" t="str">
        <f t="shared" si="23"/>
        <v/>
      </c>
      <c r="E1517" s="27">
        <f>IF((E1516*(1+Utgifter!$E$5/12)-G1516)&gt;0,E1516*(1+Utgifter!$E$5/12)-G1516,0)</f>
        <v>0</v>
      </c>
      <c r="F1517" s="26"/>
      <c r="G1517" s="24">
        <f>IF((E1517*(Utgifter!$E$4+Utgifter!$E$5)/12)&gt;$S$4,(E1517*(Utgifter!$E$4+Utgifter!$E$5)/12),IF(E1517&gt; 0,$S$4,0))</f>
        <v>0</v>
      </c>
      <c r="I1517" s="27">
        <f>IF((I1516*(1+Utgifter!$E$5/12)-K1516)&gt;0,I1516*(1+Utgifter!$E$5/12)-K1516,0)</f>
        <v>0</v>
      </c>
      <c r="J1517" s="26"/>
      <c r="K1517" s="24">
        <f>IF((I1517*(Utgifter!$E$4+Utgifter!$E$5)/12)&gt;$S$4,(I1517*(Utgifter!$E$4+Utgifter!$E$5)/12),IF(I1517&gt; 0,$S$4,0))</f>
        <v>0</v>
      </c>
    </row>
    <row r="1518" spans="1:11" x14ac:dyDescent="0.35">
      <c r="A1518" s="47"/>
      <c r="D1518" s="28" t="str">
        <f t="shared" si="23"/>
        <v/>
      </c>
      <c r="E1518" s="27">
        <f>IF((E1517*(1+Utgifter!$E$5/12)-G1517)&gt;0,E1517*(1+Utgifter!$E$5/12)-G1517,0)</f>
        <v>0</v>
      </c>
      <c r="F1518" s="26"/>
      <c r="G1518" s="24">
        <f>IF((E1518*(Utgifter!$E$4+Utgifter!$E$5)/12)&gt;$S$4,(E1518*(Utgifter!$E$4+Utgifter!$E$5)/12),IF(E1518&gt; 0,$S$4,0))</f>
        <v>0</v>
      </c>
      <c r="I1518" s="27">
        <f>IF((I1517*(1+Utgifter!$E$5/12)-K1517)&gt;0,I1517*(1+Utgifter!$E$5/12)-K1517,0)</f>
        <v>0</v>
      </c>
      <c r="J1518" s="26"/>
      <c r="K1518" s="24">
        <f>IF((I1518*(Utgifter!$E$4+Utgifter!$E$5)/12)&gt;$S$4,(I1518*(Utgifter!$E$4+Utgifter!$E$5)/12),IF(I1518&gt; 0,$S$4,0))</f>
        <v>0</v>
      </c>
    </row>
    <row r="1519" spans="1:11" x14ac:dyDescent="0.35">
      <c r="A1519" s="47"/>
      <c r="D1519" s="28" t="str">
        <f t="shared" si="23"/>
        <v/>
      </c>
      <c r="E1519" s="27">
        <f>IF((E1518*(1+Utgifter!$E$5/12)-G1518)&gt;0,E1518*(1+Utgifter!$E$5/12)-G1518,0)</f>
        <v>0</v>
      </c>
      <c r="F1519" s="26"/>
      <c r="G1519" s="24">
        <f>IF((E1519*(Utgifter!$E$4+Utgifter!$E$5)/12)&gt;$S$4,(E1519*(Utgifter!$E$4+Utgifter!$E$5)/12),IF(E1519&gt; 0,$S$4,0))</f>
        <v>0</v>
      </c>
      <c r="I1519" s="27">
        <f>IF((I1518*(1+Utgifter!$E$5/12)-K1518)&gt;0,I1518*(1+Utgifter!$E$5/12)-K1518,0)</f>
        <v>0</v>
      </c>
      <c r="J1519" s="26"/>
      <c r="K1519" s="24">
        <f>IF((I1519*(Utgifter!$E$4+Utgifter!$E$5)/12)&gt;$S$4,(I1519*(Utgifter!$E$4+Utgifter!$E$5)/12),IF(I1519&gt; 0,$S$4,0))</f>
        <v>0</v>
      </c>
    </row>
    <row r="1520" spans="1:11" x14ac:dyDescent="0.35">
      <c r="A1520" s="47"/>
      <c r="D1520" s="28" t="str">
        <f t="shared" si="23"/>
        <v/>
      </c>
      <c r="E1520" s="27">
        <f>IF((E1519*(1+Utgifter!$E$5/12)-G1519)&gt;0,E1519*(1+Utgifter!$E$5/12)-G1519,0)</f>
        <v>0</v>
      </c>
      <c r="F1520" s="26"/>
      <c r="G1520" s="24">
        <f>IF((E1520*(Utgifter!$E$4+Utgifter!$E$5)/12)&gt;$S$4,(E1520*(Utgifter!$E$4+Utgifter!$E$5)/12),IF(E1520&gt; 0,$S$4,0))</f>
        <v>0</v>
      </c>
      <c r="I1520" s="27">
        <f>IF((I1519*(1+Utgifter!$E$5/12)-K1519)&gt;0,I1519*(1+Utgifter!$E$5/12)-K1519,0)</f>
        <v>0</v>
      </c>
      <c r="J1520" s="26"/>
      <c r="K1520" s="24">
        <f>IF((I1520*(Utgifter!$E$4+Utgifter!$E$5)/12)&gt;$S$4,(I1520*(Utgifter!$E$4+Utgifter!$E$5)/12),IF(I1520&gt; 0,$S$4,0))</f>
        <v>0</v>
      </c>
    </row>
    <row r="1521" spans="1:11" x14ac:dyDescent="0.35">
      <c r="A1521" s="47"/>
      <c r="D1521" s="28" t="str">
        <f t="shared" si="23"/>
        <v/>
      </c>
      <c r="E1521" s="27">
        <f>IF((E1520*(1+Utgifter!$E$5/12)-G1520)&gt;0,E1520*(1+Utgifter!$E$5/12)-G1520,0)</f>
        <v>0</v>
      </c>
      <c r="F1521" s="26"/>
      <c r="G1521" s="24">
        <f>IF((E1521*(Utgifter!$E$4+Utgifter!$E$5)/12)&gt;$S$4,(E1521*(Utgifter!$E$4+Utgifter!$E$5)/12),IF(E1521&gt; 0,$S$4,0))</f>
        <v>0</v>
      </c>
      <c r="I1521" s="27">
        <f>IF((I1520*(1+Utgifter!$E$5/12)-K1520)&gt;0,I1520*(1+Utgifter!$E$5/12)-K1520,0)</f>
        <v>0</v>
      </c>
      <c r="J1521" s="26"/>
      <c r="K1521" s="24">
        <f>IF((I1521*(Utgifter!$E$4+Utgifter!$E$5)/12)&gt;$S$4,(I1521*(Utgifter!$E$4+Utgifter!$E$5)/12),IF(I1521&gt; 0,$S$4,0))</f>
        <v>0</v>
      </c>
    </row>
    <row r="1522" spans="1:11" x14ac:dyDescent="0.35">
      <c r="A1522" s="47"/>
      <c r="D1522" s="28" t="str">
        <f t="shared" si="23"/>
        <v/>
      </c>
      <c r="E1522" s="27">
        <f>IF((E1521*(1+Utgifter!$E$5/12)-G1521)&gt;0,E1521*(1+Utgifter!$E$5/12)-G1521,0)</f>
        <v>0</v>
      </c>
      <c r="F1522" s="26"/>
      <c r="G1522" s="24">
        <f>IF((E1522*(Utgifter!$E$4+Utgifter!$E$5)/12)&gt;$S$4,(E1522*(Utgifter!$E$4+Utgifter!$E$5)/12),IF(E1522&gt; 0,$S$4,0))</f>
        <v>0</v>
      </c>
      <c r="I1522" s="27">
        <f>IF((I1521*(1+Utgifter!$E$5/12)-K1521)&gt;0,I1521*(1+Utgifter!$E$5/12)-K1521,0)</f>
        <v>0</v>
      </c>
      <c r="J1522" s="26"/>
      <c r="K1522" s="24">
        <f>IF((I1522*(Utgifter!$E$4+Utgifter!$E$5)/12)&gt;$S$4,(I1522*(Utgifter!$E$4+Utgifter!$E$5)/12),IF(I1522&gt; 0,$S$4,0))</f>
        <v>0</v>
      </c>
    </row>
    <row r="1523" spans="1:11" x14ac:dyDescent="0.35">
      <c r="A1523" s="47"/>
      <c r="D1523" s="28" t="str">
        <f t="shared" si="23"/>
        <v/>
      </c>
      <c r="E1523" s="27">
        <f>IF((E1522*(1+Utgifter!$E$5/12)-G1522)&gt;0,E1522*(1+Utgifter!$E$5/12)-G1522,0)</f>
        <v>0</v>
      </c>
      <c r="F1523" s="26"/>
      <c r="G1523" s="24">
        <f>IF((E1523*(Utgifter!$E$4+Utgifter!$E$5)/12)&gt;$S$4,(E1523*(Utgifter!$E$4+Utgifter!$E$5)/12),IF(E1523&gt; 0,$S$4,0))</f>
        <v>0</v>
      </c>
      <c r="I1523" s="27">
        <f>IF((I1522*(1+Utgifter!$E$5/12)-K1522)&gt;0,I1522*(1+Utgifter!$E$5/12)-K1522,0)</f>
        <v>0</v>
      </c>
      <c r="J1523" s="26"/>
      <c r="K1523" s="24">
        <f>IF((I1523*(Utgifter!$E$4+Utgifter!$E$5)/12)&gt;$S$4,(I1523*(Utgifter!$E$4+Utgifter!$E$5)/12),IF(I1523&gt; 0,$S$4,0))</f>
        <v>0</v>
      </c>
    </row>
    <row r="1524" spans="1:11" x14ac:dyDescent="0.35">
      <c r="A1524" s="47"/>
      <c r="D1524" s="28" t="str">
        <f t="shared" si="23"/>
        <v/>
      </c>
      <c r="E1524" s="27">
        <f>IF((E1523*(1+Utgifter!$E$5/12)-G1523)&gt;0,E1523*(1+Utgifter!$E$5/12)-G1523,0)</f>
        <v>0</v>
      </c>
      <c r="F1524" s="26"/>
      <c r="G1524" s="24">
        <f>IF((E1524*(Utgifter!$E$4+Utgifter!$E$5)/12)&gt;$S$4,(E1524*(Utgifter!$E$4+Utgifter!$E$5)/12),IF(E1524&gt; 0,$S$4,0))</f>
        <v>0</v>
      </c>
      <c r="I1524" s="27">
        <f>IF((I1523*(1+Utgifter!$E$5/12)-K1523)&gt;0,I1523*(1+Utgifter!$E$5/12)-K1523,0)</f>
        <v>0</v>
      </c>
      <c r="J1524" s="26"/>
      <c r="K1524" s="24">
        <f>IF((I1524*(Utgifter!$E$4+Utgifter!$E$5)/12)&gt;$S$4,(I1524*(Utgifter!$E$4+Utgifter!$E$5)/12),IF(I1524&gt; 0,$S$4,0))</f>
        <v>0</v>
      </c>
    </row>
    <row r="1525" spans="1:11" x14ac:dyDescent="0.35">
      <c r="A1525" s="47"/>
      <c r="D1525" s="28" t="str">
        <f t="shared" si="23"/>
        <v/>
      </c>
      <c r="E1525" s="27">
        <f>IF((E1524*(1+Utgifter!$E$5/12)-G1524)&gt;0,E1524*(1+Utgifter!$E$5/12)-G1524,0)</f>
        <v>0</v>
      </c>
      <c r="F1525" s="26"/>
      <c r="G1525" s="24">
        <f>IF((E1525*(Utgifter!$E$4+Utgifter!$E$5)/12)&gt;$S$4,(E1525*(Utgifter!$E$4+Utgifter!$E$5)/12),IF(E1525&gt; 0,$S$4,0))</f>
        <v>0</v>
      </c>
      <c r="I1525" s="27">
        <f>IF((I1524*(1+Utgifter!$E$5/12)-K1524)&gt;0,I1524*(1+Utgifter!$E$5/12)-K1524,0)</f>
        <v>0</v>
      </c>
      <c r="J1525" s="26"/>
      <c r="K1525" s="24">
        <f>IF((I1525*(Utgifter!$E$4+Utgifter!$E$5)/12)&gt;$S$4,(I1525*(Utgifter!$E$4+Utgifter!$E$5)/12),IF(I1525&gt; 0,$S$4,0))</f>
        <v>0</v>
      </c>
    </row>
    <row r="1526" spans="1:11" x14ac:dyDescent="0.35">
      <c r="A1526" s="47"/>
      <c r="D1526" s="28" t="str">
        <f t="shared" si="23"/>
        <v/>
      </c>
      <c r="E1526" s="27">
        <f>IF((E1525*(1+Utgifter!$E$5/12)-G1525)&gt;0,E1525*(1+Utgifter!$E$5/12)-G1525,0)</f>
        <v>0</v>
      </c>
      <c r="F1526" s="26"/>
      <c r="G1526" s="24">
        <f>IF((E1526*(Utgifter!$E$4+Utgifter!$E$5)/12)&gt;$S$4,(E1526*(Utgifter!$E$4+Utgifter!$E$5)/12),IF(E1526&gt; 0,$S$4,0))</f>
        <v>0</v>
      </c>
      <c r="I1526" s="27">
        <f>IF((I1525*(1+Utgifter!$E$5/12)-K1525)&gt;0,I1525*(1+Utgifter!$E$5/12)-K1525,0)</f>
        <v>0</v>
      </c>
      <c r="J1526" s="26"/>
      <c r="K1526" s="24">
        <f>IF((I1526*(Utgifter!$E$4+Utgifter!$E$5)/12)&gt;$S$4,(I1526*(Utgifter!$E$4+Utgifter!$E$5)/12),IF(I1526&gt; 0,$S$4,0))</f>
        <v>0</v>
      </c>
    </row>
    <row r="1527" spans="1:11" x14ac:dyDescent="0.35">
      <c r="A1527" s="47"/>
      <c r="D1527" s="28" t="str">
        <f t="shared" si="23"/>
        <v/>
      </c>
      <c r="E1527" s="27">
        <f>IF((E1526*(1+Utgifter!$E$5/12)-G1526)&gt;0,E1526*(1+Utgifter!$E$5/12)-G1526,0)</f>
        <v>0</v>
      </c>
      <c r="F1527" s="26"/>
      <c r="G1527" s="24">
        <f>IF((E1527*(Utgifter!$E$4+Utgifter!$E$5)/12)&gt;$S$4,(E1527*(Utgifter!$E$4+Utgifter!$E$5)/12),IF(E1527&gt; 0,$S$4,0))</f>
        <v>0</v>
      </c>
      <c r="I1527" s="27">
        <f>IF((I1526*(1+Utgifter!$E$5/12)-K1526)&gt;0,I1526*(1+Utgifter!$E$5/12)-K1526,0)</f>
        <v>0</v>
      </c>
      <c r="J1527" s="26"/>
      <c r="K1527" s="24">
        <f>IF((I1527*(Utgifter!$E$4+Utgifter!$E$5)/12)&gt;$S$4,(I1527*(Utgifter!$E$4+Utgifter!$E$5)/12),IF(I1527&gt; 0,$S$4,0))</f>
        <v>0</v>
      </c>
    </row>
    <row r="1528" spans="1:11" x14ac:dyDescent="0.35">
      <c r="A1528" s="47"/>
      <c r="D1528" s="28" t="str">
        <f t="shared" si="23"/>
        <v/>
      </c>
      <c r="E1528" s="27">
        <f>IF((E1527*(1+Utgifter!$E$5/12)-G1527)&gt;0,E1527*(1+Utgifter!$E$5/12)-G1527,0)</f>
        <v>0</v>
      </c>
      <c r="F1528" s="26"/>
      <c r="G1528" s="24">
        <f>IF((E1528*(Utgifter!$E$4+Utgifter!$E$5)/12)&gt;$S$4,(E1528*(Utgifter!$E$4+Utgifter!$E$5)/12),IF(E1528&gt; 0,$S$4,0))</f>
        <v>0</v>
      </c>
      <c r="I1528" s="27">
        <f>IF((I1527*(1+Utgifter!$E$5/12)-K1527)&gt;0,I1527*(1+Utgifter!$E$5/12)-K1527,0)</f>
        <v>0</v>
      </c>
      <c r="J1528" s="26"/>
      <c r="K1528" s="24">
        <f>IF((I1528*(Utgifter!$E$4+Utgifter!$E$5)/12)&gt;$S$4,(I1528*(Utgifter!$E$4+Utgifter!$E$5)/12),IF(I1528&gt; 0,$S$4,0))</f>
        <v>0</v>
      </c>
    </row>
    <row r="1529" spans="1:11" x14ac:dyDescent="0.35">
      <c r="A1529" s="47">
        <v>2145</v>
      </c>
      <c r="D1529" s="28" t="str">
        <f t="shared" si="23"/>
        <v/>
      </c>
      <c r="E1529" s="27">
        <f>IF((E1528*(1+Utgifter!$E$5/12)-G1528)&gt;0,E1528*(1+Utgifter!$E$5/12)-G1528,0)</f>
        <v>0</v>
      </c>
      <c r="F1529" s="26"/>
      <c r="G1529" s="24">
        <f>IF((E1529*(Utgifter!$E$4+Utgifter!$E$5)/12)&gt;$S$4,(E1529*(Utgifter!$E$4+Utgifter!$E$5)/12),IF(E1529&gt; 0,$S$4,0))</f>
        <v>0</v>
      </c>
      <c r="I1529" s="27">
        <f>IF((I1528*(1+Utgifter!$E$5/12)-K1528)&gt;0,I1528*(1+Utgifter!$E$5/12)-K1528,0)</f>
        <v>0</v>
      </c>
      <c r="J1529" s="26"/>
      <c r="K1529" s="24">
        <f>IF((I1529*(Utgifter!$E$4+Utgifter!$E$5)/12)&gt;$S$4,(I1529*(Utgifter!$E$4+Utgifter!$E$5)/12),IF(I1529&gt; 0,$S$4,0))</f>
        <v>0</v>
      </c>
    </row>
    <row r="1530" spans="1:11" x14ac:dyDescent="0.35">
      <c r="A1530" s="47"/>
      <c r="D1530" s="28" t="str">
        <f t="shared" si="23"/>
        <v/>
      </c>
      <c r="E1530" s="27">
        <f>IF((E1529*(1+Utgifter!$E$5/12)-G1529)&gt;0,E1529*(1+Utgifter!$E$5/12)-G1529,0)</f>
        <v>0</v>
      </c>
      <c r="F1530" s="26"/>
      <c r="G1530" s="24">
        <f>IF((E1530*(Utgifter!$E$4+Utgifter!$E$5)/12)&gt;$S$4,(E1530*(Utgifter!$E$4+Utgifter!$E$5)/12),IF(E1530&gt; 0,$S$4,0))</f>
        <v>0</v>
      </c>
      <c r="I1530" s="27">
        <f>IF((I1529*(1+Utgifter!$E$5/12)-K1529)&gt;0,I1529*(1+Utgifter!$E$5/12)-K1529,0)</f>
        <v>0</v>
      </c>
      <c r="J1530" s="26"/>
      <c r="K1530" s="24">
        <f>IF((I1530*(Utgifter!$E$4+Utgifter!$E$5)/12)&gt;$S$4,(I1530*(Utgifter!$E$4+Utgifter!$E$5)/12),IF(I1530&gt; 0,$S$4,0))</f>
        <v>0</v>
      </c>
    </row>
    <row r="1531" spans="1:11" x14ac:dyDescent="0.35">
      <c r="A1531" s="47"/>
      <c r="D1531" s="28" t="str">
        <f t="shared" si="23"/>
        <v/>
      </c>
      <c r="E1531" s="27">
        <f>IF((E1530*(1+Utgifter!$E$5/12)-G1530)&gt;0,E1530*(1+Utgifter!$E$5/12)-G1530,0)</f>
        <v>0</v>
      </c>
      <c r="F1531" s="26"/>
      <c r="G1531" s="24">
        <f>IF((E1531*(Utgifter!$E$4+Utgifter!$E$5)/12)&gt;$S$4,(E1531*(Utgifter!$E$4+Utgifter!$E$5)/12),IF(E1531&gt; 0,$S$4,0))</f>
        <v>0</v>
      </c>
      <c r="I1531" s="27">
        <f>IF((I1530*(1+Utgifter!$E$5/12)-K1530)&gt;0,I1530*(1+Utgifter!$E$5/12)-K1530,0)</f>
        <v>0</v>
      </c>
      <c r="J1531" s="26"/>
      <c r="K1531" s="24">
        <f>IF((I1531*(Utgifter!$E$4+Utgifter!$E$5)/12)&gt;$S$4,(I1531*(Utgifter!$E$4+Utgifter!$E$5)/12),IF(I1531&gt; 0,$S$4,0))</f>
        <v>0</v>
      </c>
    </row>
    <row r="1532" spans="1:11" x14ac:dyDescent="0.35">
      <c r="A1532" s="47"/>
      <c r="D1532" s="28" t="str">
        <f t="shared" si="23"/>
        <v/>
      </c>
      <c r="E1532" s="27">
        <f>IF((E1531*(1+Utgifter!$E$5/12)-G1531)&gt;0,E1531*(1+Utgifter!$E$5/12)-G1531,0)</f>
        <v>0</v>
      </c>
      <c r="F1532" s="26"/>
      <c r="G1532" s="24">
        <f>IF((E1532*(Utgifter!$E$4+Utgifter!$E$5)/12)&gt;$S$4,(E1532*(Utgifter!$E$4+Utgifter!$E$5)/12),IF(E1532&gt; 0,$S$4,0))</f>
        <v>0</v>
      </c>
      <c r="I1532" s="27">
        <f>IF((I1531*(1+Utgifter!$E$5/12)-K1531)&gt;0,I1531*(1+Utgifter!$E$5/12)-K1531,0)</f>
        <v>0</v>
      </c>
      <c r="J1532" s="26"/>
      <c r="K1532" s="24">
        <f>IF((I1532*(Utgifter!$E$4+Utgifter!$E$5)/12)&gt;$S$4,(I1532*(Utgifter!$E$4+Utgifter!$E$5)/12),IF(I1532&gt; 0,$S$4,0))</f>
        <v>0</v>
      </c>
    </row>
    <row r="1533" spans="1:11" x14ac:dyDescent="0.35">
      <c r="A1533" s="47"/>
      <c r="D1533" s="28" t="str">
        <f t="shared" si="23"/>
        <v/>
      </c>
      <c r="E1533" s="27">
        <f>IF((E1532*(1+Utgifter!$E$5/12)-G1532)&gt;0,E1532*(1+Utgifter!$E$5/12)-G1532,0)</f>
        <v>0</v>
      </c>
      <c r="F1533" s="26"/>
      <c r="G1533" s="24">
        <f>IF((E1533*(Utgifter!$E$4+Utgifter!$E$5)/12)&gt;$S$4,(E1533*(Utgifter!$E$4+Utgifter!$E$5)/12),IF(E1533&gt; 0,$S$4,0))</f>
        <v>0</v>
      </c>
      <c r="I1533" s="27">
        <f>IF((I1532*(1+Utgifter!$E$5/12)-K1532)&gt;0,I1532*(1+Utgifter!$E$5/12)-K1532,0)</f>
        <v>0</v>
      </c>
      <c r="J1533" s="26"/>
      <c r="K1533" s="24">
        <f>IF((I1533*(Utgifter!$E$4+Utgifter!$E$5)/12)&gt;$S$4,(I1533*(Utgifter!$E$4+Utgifter!$E$5)/12),IF(I1533&gt; 0,$S$4,0))</f>
        <v>0</v>
      </c>
    </row>
    <row r="1534" spans="1:11" x14ac:dyDescent="0.35">
      <c r="A1534" s="47"/>
      <c r="D1534" s="28" t="str">
        <f t="shared" si="23"/>
        <v/>
      </c>
      <c r="E1534" s="27">
        <f>IF((E1533*(1+Utgifter!$E$5/12)-G1533)&gt;0,E1533*(1+Utgifter!$E$5/12)-G1533,0)</f>
        <v>0</v>
      </c>
      <c r="F1534" s="26"/>
      <c r="G1534" s="24">
        <f>IF((E1534*(Utgifter!$E$4+Utgifter!$E$5)/12)&gt;$S$4,(E1534*(Utgifter!$E$4+Utgifter!$E$5)/12),IF(E1534&gt; 0,$S$4,0))</f>
        <v>0</v>
      </c>
      <c r="I1534" s="27">
        <f>IF((I1533*(1+Utgifter!$E$5/12)-K1533)&gt;0,I1533*(1+Utgifter!$E$5/12)-K1533,0)</f>
        <v>0</v>
      </c>
      <c r="J1534" s="26"/>
      <c r="K1534" s="24">
        <f>IF((I1534*(Utgifter!$E$4+Utgifter!$E$5)/12)&gt;$S$4,(I1534*(Utgifter!$E$4+Utgifter!$E$5)/12),IF(I1534&gt; 0,$S$4,0))</f>
        <v>0</v>
      </c>
    </row>
    <row r="1535" spans="1:11" x14ac:dyDescent="0.35">
      <c r="A1535" s="47"/>
      <c r="D1535" s="28" t="str">
        <f t="shared" si="23"/>
        <v/>
      </c>
      <c r="E1535" s="27">
        <f>IF((E1534*(1+Utgifter!$E$5/12)-G1534)&gt;0,E1534*(1+Utgifter!$E$5/12)-G1534,0)</f>
        <v>0</v>
      </c>
      <c r="F1535" s="26"/>
      <c r="G1535" s="24">
        <f>IF((E1535*(Utgifter!$E$4+Utgifter!$E$5)/12)&gt;$S$4,(E1535*(Utgifter!$E$4+Utgifter!$E$5)/12),IF(E1535&gt; 0,$S$4,0))</f>
        <v>0</v>
      </c>
      <c r="I1535" s="27">
        <f>IF((I1534*(1+Utgifter!$E$5/12)-K1534)&gt;0,I1534*(1+Utgifter!$E$5/12)-K1534,0)</f>
        <v>0</v>
      </c>
      <c r="J1535" s="26"/>
      <c r="K1535" s="24">
        <f>IF((I1535*(Utgifter!$E$4+Utgifter!$E$5)/12)&gt;$S$4,(I1535*(Utgifter!$E$4+Utgifter!$E$5)/12),IF(I1535&gt; 0,$S$4,0))</f>
        <v>0</v>
      </c>
    </row>
    <row r="1536" spans="1:11" x14ac:dyDescent="0.35">
      <c r="A1536" s="47"/>
      <c r="D1536" s="28" t="str">
        <f t="shared" si="23"/>
        <v/>
      </c>
      <c r="E1536" s="27">
        <f>IF((E1535*(1+Utgifter!$E$5/12)-G1535)&gt;0,E1535*(1+Utgifter!$E$5/12)-G1535,0)</f>
        <v>0</v>
      </c>
      <c r="F1536" s="26"/>
      <c r="G1536" s="24">
        <f>IF((E1536*(Utgifter!$E$4+Utgifter!$E$5)/12)&gt;$S$4,(E1536*(Utgifter!$E$4+Utgifter!$E$5)/12),IF(E1536&gt; 0,$S$4,0))</f>
        <v>0</v>
      </c>
      <c r="I1536" s="27">
        <f>IF((I1535*(1+Utgifter!$E$5/12)-K1535)&gt;0,I1535*(1+Utgifter!$E$5/12)-K1535,0)</f>
        <v>0</v>
      </c>
      <c r="J1536" s="26"/>
      <c r="K1536" s="24">
        <f>IF((I1536*(Utgifter!$E$4+Utgifter!$E$5)/12)&gt;$S$4,(I1536*(Utgifter!$E$4+Utgifter!$E$5)/12),IF(I1536&gt; 0,$S$4,0))</f>
        <v>0</v>
      </c>
    </row>
    <row r="1537" spans="1:11" x14ac:dyDescent="0.35">
      <c r="A1537" s="47"/>
      <c r="D1537" s="28" t="str">
        <f t="shared" si="23"/>
        <v/>
      </c>
      <c r="E1537" s="27">
        <f>IF((E1536*(1+Utgifter!$E$5/12)-G1536)&gt;0,E1536*(1+Utgifter!$E$5/12)-G1536,0)</f>
        <v>0</v>
      </c>
      <c r="F1537" s="26"/>
      <c r="G1537" s="24">
        <f>IF((E1537*(Utgifter!$E$4+Utgifter!$E$5)/12)&gt;$S$4,(E1537*(Utgifter!$E$4+Utgifter!$E$5)/12),IF(E1537&gt; 0,$S$4,0))</f>
        <v>0</v>
      </c>
      <c r="I1537" s="27">
        <f>IF((I1536*(1+Utgifter!$E$5/12)-K1536)&gt;0,I1536*(1+Utgifter!$E$5/12)-K1536,0)</f>
        <v>0</v>
      </c>
      <c r="J1537" s="26"/>
      <c r="K1537" s="24">
        <f>IF((I1537*(Utgifter!$E$4+Utgifter!$E$5)/12)&gt;$S$4,(I1537*(Utgifter!$E$4+Utgifter!$E$5)/12),IF(I1537&gt; 0,$S$4,0))</f>
        <v>0</v>
      </c>
    </row>
    <row r="1538" spans="1:11" x14ac:dyDescent="0.35">
      <c r="A1538" s="47"/>
      <c r="D1538" s="28" t="str">
        <f t="shared" si="23"/>
        <v/>
      </c>
      <c r="E1538" s="27">
        <f>IF((E1537*(1+Utgifter!$E$5/12)-G1537)&gt;0,E1537*(1+Utgifter!$E$5/12)-G1537,0)</f>
        <v>0</v>
      </c>
      <c r="F1538" s="26"/>
      <c r="G1538" s="24">
        <f>IF((E1538*(Utgifter!$E$4+Utgifter!$E$5)/12)&gt;$S$4,(E1538*(Utgifter!$E$4+Utgifter!$E$5)/12),IF(E1538&gt; 0,$S$4,0))</f>
        <v>0</v>
      </c>
      <c r="I1538" s="27">
        <f>IF((I1537*(1+Utgifter!$E$5/12)-K1537)&gt;0,I1537*(1+Utgifter!$E$5/12)-K1537,0)</f>
        <v>0</v>
      </c>
      <c r="J1538" s="26"/>
      <c r="K1538" s="24">
        <f>IF((I1538*(Utgifter!$E$4+Utgifter!$E$5)/12)&gt;$S$4,(I1538*(Utgifter!$E$4+Utgifter!$E$5)/12),IF(I1538&gt; 0,$S$4,0))</f>
        <v>0</v>
      </c>
    </row>
    <row r="1539" spans="1:11" x14ac:dyDescent="0.35">
      <c r="A1539" s="47"/>
      <c r="D1539" s="28" t="str">
        <f t="shared" si="23"/>
        <v/>
      </c>
      <c r="E1539" s="27">
        <f>IF((E1538*(1+Utgifter!$E$5/12)-G1538)&gt;0,E1538*(1+Utgifter!$E$5/12)-G1538,0)</f>
        <v>0</v>
      </c>
      <c r="F1539" s="26"/>
      <c r="G1539" s="24">
        <f>IF((E1539*(Utgifter!$E$4+Utgifter!$E$5)/12)&gt;$S$4,(E1539*(Utgifter!$E$4+Utgifter!$E$5)/12),IF(E1539&gt; 0,$S$4,0))</f>
        <v>0</v>
      </c>
      <c r="I1539" s="27">
        <f>IF((I1538*(1+Utgifter!$E$5/12)-K1538)&gt;0,I1538*(1+Utgifter!$E$5/12)-K1538,0)</f>
        <v>0</v>
      </c>
      <c r="J1539" s="26"/>
      <c r="K1539" s="24">
        <f>IF((I1539*(Utgifter!$E$4+Utgifter!$E$5)/12)&gt;$S$4,(I1539*(Utgifter!$E$4+Utgifter!$E$5)/12),IF(I1539&gt; 0,$S$4,0))</f>
        <v>0</v>
      </c>
    </row>
    <row r="1540" spans="1:11" x14ac:dyDescent="0.35">
      <c r="A1540" s="47"/>
      <c r="D1540" s="28" t="str">
        <f t="shared" si="23"/>
        <v/>
      </c>
      <c r="E1540" s="27">
        <f>IF((E1539*(1+Utgifter!$E$5/12)-G1539)&gt;0,E1539*(1+Utgifter!$E$5/12)-G1539,0)</f>
        <v>0</v>
      </c>
      <c r="F1540" s="26"/>
      <c r="G1540" s="24">
        <f>IF((E1540*(Utgifter!$E$4+Utgifter!$E$5)/12)&gt;$S$4,(E1540*(Utgifter!$E$4+Utgifter!$E$5)/12),IF(E1540&gt; 0,$S$4,0))</f>
        <v>0</v>
      </c>
      <c r="I1540" s="27">
        <f>IF((I1539*(1+Utgifter!$E$5/12)-K1539)&gt;0,I1539*(1+Utgifter!$E$5/12)-K1539,0)</f>
        <v>0</v>
      </c>
      <c r="J1540" s="26"/>
      <c r="K1540" s="24">
        <f>IF((I1540*(Utgifter!$E$4+Utgifter!$E$5)/12)&gt;$S$4,(I1540*(Utgifter!$E$4+Utgifter!$E$5)/12),IF(I1540&gt; 0,$S$4,0))</f>
        <v>0</v>
      </c>
    </row>
    <row r="1541" spans="1:11" x14ac:dyDescent="0.35">
      <c r="A1541" s="47">
        <v>2146</v>
      </c>
      <c r="D1541" s="28" t="str">
        <f t="shared" si="23"/>
        <v/>
      </c>
      <c r="E1541" s="27">
        <f>IF((E1540*(1+Utgifter!$E$5/12)-G1540)&gt;0,E1540*(1+Utgifter!$E$5/12)-G1540,0)</f>
        <v>0</v>
      </c>
      <c r="F1541" s="26"/>
      <c r="G1541" s="24">
        <f>IF((E1541*(Utgifter!$E$4+Utgifter!$E$5)/12)&gt;$S$4,(E1541*(Utgifter!$E$4+Utgifter!$E$5)/12),IF(E1541&gt; 0,$S$4,0))</f>
        <v>0</v>
      </c>
      <c r="I1541" s="27">
        <f>IF((I1540*(1+Utgifter!$E$5/12)-K1540)&gt;0,I1540*(1+Utgifter!$E$5/12)-K1540,0)</f>
        <v>0</v>
      </c>
      <c r="J1541" s="26"/>
      <c r="K1541" s="24">
        <f>IF((I1541*(Utgifter!$E$4+Utgifter!$E$5)/12)&gt;$S$4,(I1541*(Utgifter!$E$4+Utgifter!$E$5)/12),IF(I1541&gt; 0,$S$4,0))</f>
        <v>0</v>
      </c>
    </row>
    <row r="1542" spans="1:11" x14ac:dyDescent="0.35">
      <c r="A1542" s="47"/>
      <c r="D1542" s="28" t="str">
        <f t="shared" si="23"/>
        <v/>
      </c>
      <c r="E1542" s="27">
        <f>IF((E1541*(1+Utgifter!$E$5/12)-G1541)&gt;0,E1541*(1+Utgifter!$E$5/12)-G1541,0)</f>
        <v>0</v>
      </c>
      <c r="F1542" s="26"/>
      <c r="G1542" s="24">
        <f>IF((E1542*(Utgifter!$E$4+Utgifter!$E$5)/12)&gt;$S$4,(E1542*(Utgifter!$E$4+Utgifter!$E$5)/12),IF(E1542&gt; 0,$S$4,0))</f>
        <v>0</v>
      </c>
      <c r="I1542" s="27">
        <f>IF((I1541*(1+Utgifter!$E$5/12)-K1541)&gt;0,I1541*(1+Utgifter!$E$5/12)-K1541,0)</f>
        <v>0</v>
      </c>
      <c r="J1542" s="26"/>
      <c r="K1542" s="24">
        <f>IF((I1542*(Utgifter!$E$4+Utgifter!$E$5)/12)&gt;$S$4,(I1542*(Utgifter!$E$4+Utgifter!$E$5)/12),IF(I1542&gt; 0,$S$4,0))</f>
        <v>0</v>
      </c>
    </row>
    <row r="1543" spans="1:11" x14ac:dyDescent="0.35">
      <c r="A1543" s="47"/>
      <c r="D1543" s="28" t="str">
        <f t="shared" ref="D1543:D1606" si="24">IF(OR(E1543&gt;0, I1543&gt;0),D1542+1,"")</f>
        <v/>
      </c>
      <c r="E1543" s="27">
        <f>IF((E1542*(1+Utgifter!$E$5/12)-G1542)&gt;0,E1542*(1+Utgifter!$E$5/12)-G1542,0)</f>
        <v>0</v>
      </c>
      <c r="F1543" s="26"/>
      <c r="G1543" s="24">
        <f>IF((E1543*(Utgifter!$E$4+Utgifter!$E$5)/12)&gt;$S$4,(E1543*(Utgifter!$E$4+Utgifter!$E$5)/12),IF(E1543&gt; 0,$S$4,0))</f>
        <v>0</v>
      </c>
      <c r="I1543" s="27">
        <f>IF((I1542*(1+Utgifter!$E$5/12)-K1542)&gt;0,I1542*(1+Utgifter!$E$5/12)-K1542,0)</f>
        <v>0</v>
      </c>
      <c r="J1543" s="26"/>
      <c r="K1543" s="24">
        <f>IF((I1543*(Utgifter!$E$4+Utgifter!$E$5)/12)&gt;$S$4,(I1543*(Utgifter!$E$4+Utgifter!$E$5)/12),IF(I1543&gt; 0,$S$4,0))</f>
        <v>0</v>
      </c>
    </row>
    <row r="1544" spans="1:11" x14ac:dyDescent="0.35">
      <c r="A1544" s="47"/>
      <c r="D1544" s="28" t="str">
        <f t="shared" si="24"/>
        <v/>
      </c>
      <c r="E1544" s="27">
        <f>IF((E1543*(1+Utgifter!$E$5/12)-G1543)&gt;0,E1543*(1+Utgifter!$E$5/12)-G1543,0)</f>
        <v>0</v>
      </c>
      <c r="F1544" s="26"/>
      <c r="G1544" s="24">
        <f>IF((E1544*(Utgifter!$E$4+Utgifter!$E$5)/12)&gt;$S$4,(E1544*(Utgifter!$E$4+Utgifter!$E$5)/12),IF(E1544&gt; 0,$S$4,0))</f>
        <v>0</v>
      </c>
      <c r="I1544" s="27">
        <f>IF((I1543*(1+Utgifter!$E$5/12)-K1543)&gt;0,I1543*(1+Utgifter!$E$5/12)-K1543,0)</f>
        <v>0</v>
      </c>
      <c r="J1544" s="26"/>
      <c r="K1544" s="24">
        <f>IF((I1544*(Utgifter!$E$4+Utgifter!$E$5)/12)&gt;$S$4,(I1544*(Utgifter!$E$4+Utgifter!$E$5)/12),IF(I1544&gt; 0,$S$4,0))</f>
        <v>0</v>
      </c>
    </row>
    <row r="1545" spans="1:11" x14ac:dyDescent="0.35">
      <c r="A1545" s="47"/>
      <c r="D1545" s="28" t="str">
        <f t="shared" si="24"/>
        <v/>
      </c>
      <c r="E1545" s="27">
        <f>IF((E1544*(1+Utgifter!$E$5/12)-G1544)&gt;0,E1544*(1+Utgifter!$E$5/12)-G1544,0)</f>
        <v>0</v>
      </c>
      <c r="F1545" s="26"/>
      <c r="G1545" s="24">
        <f>IF((E1545*(Utgifter!$E$4+Utgifter!$E$5)/12)&gt;$S$4,(E1545*(Utgifter!$E$4+Utgifter!$E$5)/12),IF(E1545&gt; 0,$S$4,0))</f>
        <v>0</v>
      </c>
      <c r="I1545" s="27">
        <f>IF((I1544*(1+Utgifter!$E$5/12)-K1544)&gt;0,I1544*(1+Utgifter!$E$5/12)-K1544,0)</f>
        <v>0</v>
      </c>
      <c r="J1545" s="26"/>
      <c r="K1545" s="24">
        <f>IF((I1545*(Utgifter!$E$4+Utgifter!$E$5)/12)&gt;$S$4,(I1545*(Utgifter!$E$4+Utgifter!$E$5)/12),IF(I1545&gt; 0,$S$4,0))</f>
        <v>0</v>
      </c>
    </row>
    <row r="1546" spans="1:11" x14ac:dyDescent="0.35">
      <c r="A1546" s="47"/>
      <c r="D1546" s="28" t="str">
        <f t="shared" si="24"/>
        <v/>
      </c>
      <c r="E1546" s="27">
        <f>IF((E1545*(1+Utgifter!$E$5/12)-G1545)&gt;0,E1545*(1+Utgifter!$E$5/12)-G1545,0)</f>
        <v>0</v>
      </c>
      <c r="F1546" s="26"/>
      <c r="G1546" s="24">
        <f>IF((E1546*(Utgifter!$E$4+Utgifter!$E$5)/12)&gt;$S$4,(E1546*(Utgifter!$E$4+Utgifter!$E$5)/12),IF(E1546&gt; 0,$S$4,0))</f>
        <v>0</v>
      </c>
      <c r="I1546" s="27">
        <f>IF((I1545*(1+Utgifter!$E$5/12)-K1545)&gt;0,I1545*(1+Utgifter!$E$5/12)-K1545,0)</f>
        <v>0</v>
      </c>
      <c r="J1546" s="26"/>
      <c r="K1546" s="24">
        <f>IF((I1546*(Utgifter!$E$4+Utgifter!$E$5)/12)&gt;$S$4,(I1546*(Utgifter!$E$4+Utgifter!$E$5)/12),IF(I1546&gt; 0,$S$4,0))</f>
        <v>0</v>
      </c>
    </row>
    <row r="1547" spans="1:11" x14ac:dyDescent="0.35">
      <c r="A1547" s="47"/>
      <c r="D1547" s="28" t="str">
        <f t="shared" si="24"/>
        <v/>
      </c>
      <c r="E1547" s="27">
        <f>IF((E1546*(1+Utgifter!$E$5/12)-G1546)&gt;0,E1546*(1+Utgifter!$E$5/12)-G1546,0)</f>
        <v>0</v>
      </c>
      <c r="F1547" s="26"/>
      <c r="G1547" s="24">
        <f>IF((E1547*(Utgifter!$E$4+Utgifter!$E$5)/12)&gt;$S$4,(E1547*(Utgifter!$E$4+Utgifter!$E$5)/12),IF(E1547&gt; 0,$S$4,0))</f>
        <v>0</v>
      </c>
      <c r="I1547" s="27">
        <f>IF((I1546*(1+Utgifter!$E$5/12)-K1546)&gt;0,I1546*(1+Utgifter!$E$5/12)-K1546,0)</f>
        <v>0</v>
      </c>
      <c r="J1547" s="26"/>
      <c r="K1547" s="24">
        <f>IF((I1547*(Utgifter!$E$4+Utgifter!$E$5)/12)&gt;$S$4,(I1547*(Utgifter!$E$4+Utgifter!$E$5)/12),IF(I1547&gt; 0,$S$4,0))</f>
        <v>0</v>
      </c>
    </row>
    <row r="1548" spans="1:11" x14ac:dyDescent="0.35">
      <c r="A1548" s="47"/>
      <c r="D1548" s="28" t="str">
        <f t="shared" si="24"/>
        <v/>
      </c>
      <c r="E1548" s="27">
        <f>IF((E1547*(1+Utgifter!$E$5/12)-G1547)&gt;0,E1547*(1+Utgifter!$E$5/12)-G1547,0)</f>
        <v>0</v>
      </c>
      <c r="F1548" s="26"/>
      <c r="G1548" s="24">
        <f>IF((E1548*(Utgifter!$E$4+Utgifter!$E$5)/12)&gt;$S$4,(E1548*(Utgifter!$E$4+Utgifter!$E$5)/12),IF(E1548&gt; 0,$S$4,0))</f>
        <v>0</v>
      </c>
      <c r="I1548" s="27">
        <f>IF((I1547*(1+Utgifter!$E$5/12)-K1547)&gt;0,I1547*(1+Utgifter!$E$5/12)-K1547,0)</f>
        <v>0</v>
      </c>
      <c r="J1548" s="26"/>
      <c r="K1548" s="24">
        <f>IF((I1548*(Utgifter!$E$4+Utgifter!$E$5)/12)&gt;$S$4,(I1548*(Utgifter!$E$4+Utgifter!$E$5)/12),IF(I1548&gt; 0,$S$4,0))</f>
        <v>0</v>
      </c>
    </row>
    <row r="1549" spans="1:11" x14ac:dyDescent="0.35">
      <c r="A1549" s="47"/>
      <c r="D1549" s="28" t="str">
        <f t="shared" si="24"/>
        <v/>
      </c>
      <c r="E1549" s="27">
        <f>IF((E1548*(1+Utgifter!$E$5/12)-G1548)&gt;0,E1548*(1+Utgifter!$E$5/12)-G1548,0)</f>
        <v>0</v>
      </c>
      <c r="F1549" s="26"/>
      <c r="G1549" s="24">
        <f>IF((E1549*(Utgifter!$E$4+Utgifter!$E$5)/12)&gt;$S$4,(E1549*(Utgifter!$E$4+Utgifter!$E$5)/12),IF(E1549&gt; 0,$S$4,0))</f>
        <v>0</v>
      </c>
      <c r="I1549" s="27">
        <f>IF((I1548*(1+Utgifter!$E$5/12)-K1548)&gt;0,I1548*(1+Utgifter!$E$5/12)-K1548,0)</f>
        <v>0</v>
      </c>
      <c r="J1549" s="26"/>
      <c r="K1549" s="24">
        <f>IF((I1549*(Utgifter!$E$4+Utgifter!$E$5)/12)&gt;$S$4,(I1549*(Utgifter!$E$4+Utgifter!$E$5)/12),IF(I1549&gt; 0,$S$4,0))</f>
        <v>0</v>
      </c>
    </row>
    <row r="1550" spans="1:11" x14ac:dyDescent="0.35">
      <c r="A1550" s="47"/>
      <c r="D1550" s="28" t="str">
        <f t="shared" si="24"/>
        <v/>
      </c>
      <c r="E1550" s="27">
        <f>IF((E1549*(1+Utgifter!$E$5/12)-G1549)&gt;0,E1549*(1+Utgifter!$E$5/12)-G1549,0)</f>
        <v>0</v>
      </c>
      <c r="F1550" s="26"/>
      <c r="G1550" s="24">
        <f>IF((E1550*(Utgifter!$E$4+Utgifter!$E$5)/12)&gt;$S$4,(E1550*(Utgifter!$E$4+Utgifter!$E$5)/12),IF(E1550&gt; 0,$S$4,0))</f>
        <v>0</v>
      </c>
      <c r="I1550" s="27">
        <f>IF((I1549*(1+Utgifter!$E$5/12)-K1549)&gt;0,I1549*(1+Utgifter!$E$5/12)-K1549,0)</f>
        <v>0</v>
      </c>
      <c r="J1550" s="26"/>
      <c r="K1550" s="24">
        <f>IF((I1550*(Utgifter!$E$4+Utgifter!$E$5)/12)&gt;$S$4,(I1550*(Utgifter!$E$4+Utgifter!$E$5)/12),IF(I1550&gt; 0,$S$4,0))</f>
        <v>0</v>
      </c>
    </row>
    <row r="1551" spans="1:11" x14ac:dyDescent="0.35">
      <c r="A1551" s="47"/>
      <c r="D1551" s="28" t="str">
        <f t="shared" si="24"/>
        <v/>
      </c>
      <c r="E1551" s="27">
        <f>IF((E1550*(1+Utgifter!$E$5/12)-G1550)&gt;0,E1550*(1+Utgifter!$E$5/12)-G1550,0)</f>
        <v>0</v>
      </c>
      <c r="F1551" s="26"/>
      <c r="G1551" s="24">
        <f>IF((E1551*(Utgifter!$E$4+Utgifter!$E$5)/12)&gt;$S$4,(E1551*(Utgifter!$E$4+Utgifter!$E$5)/12),IF(E1551&gt; 0,$S$4,0))</f>
        <v>0</v>
      </c>
      <c r="I1551" s="27">
        <f>IF((I1550*(1+Utgifter!$E$5/12)-K1550)&gt;0,I1550*(1+Utgifter!$E$5/12)-K1550,0)</f>
        <v>0</v>
      </c>
      <c r="J1551" s="26"/>
      <c r="K1551" s="24">
        <f>IF((I1551*(Utgifter!$E$4+Utgifter!$E$5)/12)&gt;$S$4,(I1551*(Utgifter!$E$4+Utgifter!$E$5)/12),IF(I1551&gt; 0,$S$4,0))</f>
        <v>0</v>
      </c>
    </row>
    <row r="1552" spans="1:11" x14ac:dyDescent="0.35">
      <c r="A1552" s="47"/>
      <c r="D1552" s="28" t="str">
        <f t="shared" si="24"/>
        <v/>
      </c>
      <c r="E1552" s="27">
        <f>IF((E1551*(1+Utgifter!$E$5/12)-G1551)&gt;0,E1551*(1+Utgifter!$E$5/12)-G1551,0)</f>
        <v>0</v>
      </c>
      <c r="F1552" s="26"/>
      <c r="G1552" s="24">
        <f>IF((E1552*(Utgifter!$E$4+Utgifter!$E$5)/12)&gt;$S$4,(E1552*(Utgifter!$E$4+Utgifter!$E$5)/12),IF(E1552&gt; 0,$S$4,0))</f>
        <v>0</v>
      </c>
      <c r="I1552" s="27">
        <f>IF((I1551*(1+Utgifter!$E$5/12)-K1551)&gt;0,I1551*(1+Utgifter!$E$5/12)-K1551,0)</f>
        <v>0</v>
      </c>
      <c r="J1552" s="26"/>
      <c r="K1552" s="24">
        <f>IF((I1552*(Utgifter!$E$4+Utgifter!$E$5)/12)&gt;$S$4,(I1552*(Utgifter!$E$4+Utgifter!$E$5)/12),IF(I1552&gt; 0,$S$4,0))</f>
        <v>0</v>
      </c>
    </row>
    <row r="1553" spans="1:11" x14ac:dyDescent="0.35">
      <c r="A1553" s="47">
        <v>2147</v>
      </c>
      <c r="D1553" s="28" t="str">
        <f t="shared" si="24"/>
        <v/>
      </c>
      <c r="E1553" s="27">
        <f>IF((E1552*(1+Utgifter!$E$5/12)-G1552)&gt;0,E1552*(1+Utgifter!$E$5/12)-G1552,0)</f>
        <v>0</v>
      </c>
      <c r="F1553" s="26"/>
      <c r="G1553" s="24">
        <f>IF((E1553*(Utgifter!$E$4+Utgifter!$E$5)/12)&gt;$S$4,(E1553*(Utgifter!$E$4+Utgifter!$E$5)/12),IF(E1553&gt; 0,$S$4,0))</f>
        <v>0</v>
      </c>
      <c r="I1553" s="27">
        <f>IF((I1552*(1+Utgifter!$E$5/12)-K1552)&gt;0,I1552*(1+Utgifter!$E$5/12)-K1552,0)</f>
        <v>0</v>
      </c>
      <c r="J1553" s="26"/>
      <c r="K1553" s="24">
        <f>IF((I1553*(Utgifter!$E$4+Utgifter!$E$5)/12)&gt;$S$4,(I1553*(Utgifter!$E$4+Utgifter!$E$5)/12),IF(I1553&gt; 0,$S$4,0))</f>
        <v>0</v>
      </c>
    </row>
    <row r="1554" spans="1:11" x14ac:dyDescent="0.35">
      <c r="A1554" s="47"/>
      <c r="D1554" s="28" t="str">
        <f t="shared" si="24"/>
        <v/>
      </c>
      <c r="E1554" s="27">
        <f>IF((E1553*(1+Utgifter!$E$5/12)-G1553)&gt;0,E1553*(1+Utgifter!$E$5/12)-G1553,0)</f>
        <v>0</v>
      </c>
      <c r="F1554" s="26"/>
      <c r="G1554" s="24">
        <f>IF((E1554*(Utgifter!$E$4+Utgifter!$E$5)/12)&gt;$S$4,(E1554*(Utgifter!$E$4+Utgifter!$E$5)/12),IF(E1554&gt; 0,$S$4,0))</f>
        <v>0</v>
      </c>
      <c r="I1554" s="27">
        <f>IF((I1553*(1+Utgifter!$E$5/12)-K1553)&gt;0,I1553*(1+Utgifter!$E$5/12)-K1553,0)</f>
        <v>0</v>
      </c>
      <c r="J1554" s="26"/>
      <c r="K1554" s="24">
        <f>IF((I1554*(Utgifter!$E$4+Utgifter!$E$5)/12)&gt;$S$4,(I1554*(Utgifter!$E$4+Utgifter!$E$5)/12),IF(I1554&gt; 0,$S$4,0))</f>
        <v>0</v>
      </c>
    </row>
    <row r="1555" spans="1:11" x14ac:dyDescent="0.35">
      <c r="A1555" s="47"/>
      <c r="D1555" s="28" t="str">
        <f t="shared" si="24"/>
        <v/>
      </c>
      <c r="E1555" s="27">
        <f>IF((E1554*(1+Utgifter!$E$5/12)-G1554)&gt;0,E1554*(1+Utgifter!$E$5/12)-G1554,0)</f>
        <v>0</v>
      </c>
      <c r="F1555" s="26"/>
      <c r="G1555" s="24">
        <f>IF((E1555*(Utgifter!$E$4+Utgifter!$E$5)/12)&gt;$S$4,(E1555*(Utgifter!$E$4+Utgifter!$E$5)/12),IF(E1555&gt; 0,$S$4,0))</f>
        <v>0</v>
      </c>
      <c r="I1555" s="27">
        <f>IF((I1554*(1+Utgifter!$E$5/12)-K1554)&gt;0,I1554*(1+Utgifter!$E$5/12)-K1554,0)</f>
        <v>0</v>
      </c>
      <c r="J1555" s="26"/>
      <c r="K1555" s="24">
        <f>IF((I1555*(Utgifter!$E$4+Utgifter!$E$5)/12)&gt;$S$4,(I1555*(Utgifter!$E$4+Utgifter!$E$5)/12),IF(I1555&gt; 0,$S$4,0))</f>
        <v>0</v>
      </c>
    </row>
    <row r="1556" spans="1:11" x14ac:dyDescent="0.35">
      <c r="A1556" s="47"/>
      <c r="D1556" s="28" t="str">
        <f t="shared" si="24"/>
        <v/>
      </c>
      <c r="E1556" s="27">
        <f>IF((E1555*(1+Utgifter!$E$5/12)-G1555)&gt;0,E1555*(1+Utgifter!$E$5/12)-G1555,0)</f>
        <v>0</v>
      </c>
      <c r="F1556" s="26"/>
      <c r="G1556" s="24">
        <f>IF((E1556*(Utgifter!$E$4+Utgifter!$E$5)/12)&gt;$S$4,(E1556*(Utgifter!$E$4+Utgifter!$E$5)/12),IF(E1556&gt; 0,$S$4,0))</f>
        <v>0</v>
      </c>
      <c r="I1556" s="27">
        <f>IF((I1555*(1+Utgifter!$E$5/12)-K1555)&gt;0,I1555*(1+Utgifter!$E$5/12)-K1555,0)</f>
        <v>0</v>
      </c>
      <c r="J1556" s="26"/>
      <c r="K1556" s="24">
        <f>IF((I1556*(Utgifter!$E$4+Utgifter!$E$5)/12)&gt;$S$4,(I1556*(Utgifter!$E$4+Utgifter!$E$5)/12),IF(I1556&gt; 0,$S$4,0))</f>
        <v>0</v>
      </c>
    </row>
    <row r="1557" spans="1:11" x14ac:dyDescent="0.35">
      <c r="A1557" s="47"/>
      <c r="D1557" s="28" t="str">
        <f t="shared" si="24"/>
        <v/>
      </c>
      <c r="E1557" s="27">
        <f>IF((E1556*(1+Utgifter!$E$5/12)-G1556)&gt;0,E1556*(1+Utgifter!$E$5/12)-G1556,0)</f>
        <v>0</v>
      </c>
      <c r="F1557" s="26"/>
      <c r="G1557" s="24">
        <f>IF((E1557*(Utgifter!$E$4+Utgifter!$E$5)/12)&gt;$S$4,(E1557*(Utgifter!$E$4+Utgifter!$E$5)/12),IF(E1557&gt; 0,$S$4,0))</f>
        <v>0</v>
      </c>
      <c r="I1557" s="27">
        <f>IF((I1556*(1+Utgifter!$E$5/12)-K1556)&gt;0,I1556*(1+Utgifter!$E$5/12)-K1556,0)</f>
        <v>0</v>
      </c>
      <c r="J1557" s="26"/>
      <c r="K1557" s="24">
        <f>IF((I1557*(Utgifter!$E$4+Utgifter!$E$5)/12)&gt;$S$4,(I1557*(Utgifter!$E$4+Utgifter!$E$5)/12),IF(I1557&gt; 0,$S$4,0))</f>
        <v>0</v>
      </c>
    </row>
    <row r="1558" spans="1:11" x14ac:dyDescent="0.35">
      <c r="A1558" s="47"/>
      <c r="D1558" s="28" t="str">
        <f t="shared" si="24"/>
        <v/>
      </c>
      <c r="E1558" s="27">
        <f>IF((E1557*(1+Utgifter!$E$5/12)-G1557)&gt;0,E1557*(1+Utgifter!$E$5/12)-G1557,0)</f>
        <v>0</v>
      </c>
      <c r="F1558" s="26"/>
      <c r="G1558" s="24">
        <f>IF((E1558*(Utgifter!$E$4+Utgifter!$E$5)/12)&gt;$S$4,(E1558*(Utgifter!$E$4+Utgifter!$E$5)/12),IF(E1558&gt; 0,$S$4,0))</f>
        <v>0</v>
      </c>
      <c r="I1558" s="27">
        <f>IF((I1557*(1+Utgifter!$E$5/12)-K1557)&gt;0,I1557*(1+Utgifter!$E$5/12)-K1557,0)</f>
        <v>0</v>
      </c>
      <c r="J1558" s="26"/>
      <c r="K1558" s="24">
        <f>IF((I1558*(Utgifter!$E$4+Utgifter!$E$5)/12)&gt;$S$4,(I1558*(Utgifter!$E$4+Utgifter!$E$5)/12),IF(I1558&gt; 0,$S$4,0))</f>
        <v>0</v>
      </c>
    </row>
    <row r="1559" spans="1:11" x14ac:dyDescent="0.35">
      <c r="A1559" s="47"/>
      <c r="D1559" s="28" t="str">
        <f t="shared" si="24"/>
        <v/>
      </c>
      <c r="E1559" s="27">
        <f>IF((E1558*(1+Utgifter!$E$5/12)-G1558)&gt;0,E1558*(1+Utgifter!$E$5/12)-G1558,0)</f>
        <v>0</v>
      </c>
      <c r="F1559" s="26"/>
      <c r="G1559" s="24">
        <f>IF((E1559*(Utgifter!$E$4+Utgifter!$E$5)/12)&gt;$S$4,(E1559*(Utgifter!$E$4+Utgifter!$E$5)/12),IF(E1559&gt; 0,$S$4,0))</f>
        <v>0</v>
      </c>
      <c r="I1559" s="27">
        <f>IF((I1558*(1+Utgifter!$E$5/12)-K1558)&gt;0,I1558*(1+Utgifter!$E$5/12)-K1558,0)</f>
        <v>0</v>
      </c>
      <c r="J1559" s="26"/>
      <c r="K1559" s="24">
        <f>IF((I1559*(Utgifter!$E$4+Utgifter!$E$5)/12)&gt;$S$4,(I1559*(Utgifter!$E$4+Utgifter!$E$5)/12),IF(I1559&gt; 0,$S$4,0))</f>
        <v>0</v>
      </c>
    </row>
    <row r="1560" spans="1:11" x14ac:dyDescent="0.35">
      <c r="A1560" s="47"/>
      <c r="D1560" s="28" t="str">
        <f t="shared" si="24"/>
        <v/>
      </c>
      <c r="E1560" s="27">
        <f>IF((E1559*(1+Utgifter!$E$5/12)-G1559)&gt;0,E1559*(1+Utgifter!$E$5/12)-G1559,0)</f>
        <v>0</v>
      </c>
      <c r="F1560" s="26"/>
      <c r="G1560" s="24">
        <f>IF((E1560*(Utgifter!$E$4+Utgifter!$E$5)/12)&gt;$S$4,(E1560*(Utgifter!$E$4+Utgifter!$E$5)/12),IF(E1560&gt; 0,$S$4,0))</f>
        <v>0</v>
      </c>
      <c r="I1560" s="27">
        <f>IF((I1559*(1+Utgifter!$E$5/12)-K1559)&gt;0,I1559*(1+Utgifter!$E$5/12)-K1559,0)</f>
        <v>0</v>
      </c>
      <c r="J1560" s="26"/>
      <c r="K1560" s="24">
        <f>IF((I1560*(Utgifter!$E$4+Utgifter!$E$5)/12)&gt;$S$4,(I1560*(Utgifter!$E$4+Utgifter!$E$5)/12),IF(I1560&gt; 0,$S$4,0))</f>
        <v>0</v>
      </c>
    </row>
    <row r="1561" spans="1:11" x14ac:dyDescent="0.35">
      <c r="A1561" s="47"/>
      <c r="D1561" s="28" t="str">
        <f t="shared" si="24"/>
        <v/>
      </c>
      <c r="E1561" s="27">
        <f>IF((E1560*(1+Utgifter!$E$5/12)-G1560)&gt;0,E1560*(1+Utgifter!$E$5/12)-G1560,0)</f>
        <v>0</v>
      </c>
      <c r="F1561" s="26"/>
      <c r="G1561" s="24">
        <f>IF((E1561*(Utgifter!$E$4+Utgifter!$E$5)/12)&gt;$S$4,(E1561*(Utgifter!$E$4+Utgifter!$E$5)/12),IF(E1561&gt; 0,$S$4,0))</f>
        <v>0</v>
      </c>
      <c r="I1561" s="27">
        <f>IF((I1560*(1+Utgifter!$E$5/12)-K1560)&gt;0,I1560*(1+Utgifter!$E$5/12)-K1560,0)</f>
        <v>0</v>
      </c>
      <c r="J1561" s="26"/>
      <c r="K1561" s="24">
        <f>IF((I1561*(Utgifter!$E$4+Utgifter!$E$5)/12)&gt;$S$4,(I1561*(Utgifter!$E$4+Utgifter!$E$5)/12),IF(I1561&gt; 0,$S$4,0))</f>
        <v>0</v>
      </c>
    </row>
    <row r="1562" spans="1:11" x14ac:dyDescent="0.35">
      <c r="A1562" s="47"/>
      <c r="D1562" s="28" t="str">
        <f t="shared" si="24"/>
        <v/>
      </c>
      <c r="E1562" s="27">
        <f>IF((E1561*(1+Utgifter!$E$5/12)-G1561)&gt;0,E1561*(1+Utgifter!$E$5/12)-G1561,0)</f>
        <v>0</v>
      </c>
      <c r="F1562" s="26"/>
      <c r="G1562" s="24">
        <f>IF((E1562*(Utgifter!$E$4+Utgifter!$E$5)/12)&gt;$S$4,(E1562*(Utgifter!$E$4+Utgifter!$E$5)/12),IF(E1562&gt; 0,$S$4,0))</f>
        <v>0</v>
      </c>
      <c r="I1562" s="27">
        <f>IF((I1561*(1+Utgifter!$E$5/12)-K1561)&gt;0,I1561*(1+Utgifter!$E$5/12)-K1561,0)</f>
        <v>0</v>
      </c>
      <c r="J1562" s="26"/>
      <c r="K1562" s="24">
        <f>IF((I1562*(Utgifter!$E$4+Utgifter!$E$5)/12)&gt;$S$4,(I1562*(Utgifter!$E$4+Utgifter!$E$5)/12),IF(I1562&gt; 0,$S$4,0))</f>
        <v>0</v>
      </c>
    </row>
    <row r="1563" spans="1:11" x14ac:dyDescent="0.35">
      <c r="A1563" s="47"/>
      <c r="D1563" s="28" t="str">
        <f t="shared" si="24"/>
        <v/>
      </c>
      <c r="E1563" s="27">
        <f>IF((E1562*(1+Utgifter!$E$5/12)-G1562)&gt;0,E1562*(1+Utgifter!$E$5/12)-G1562,0)</f>
        <v>0</v>
      </c>
      <c r="F1563" s="26"/>
      <c r="G1563" s="24">
        <f>IF((E1563*(Utgifter!$E$4+Utgifter!$E$5)/12)&gt;$S$4,(E1563*(Utgifter!$E$4+Utgifter!$E$5)/12),IF(E1563&gt; 0,$S$4,0))</f>
        <v>0</v>
      </c>
      <c r="I1563" s="27">
        <f>IF((I1562*(1+Utgifter!$E$5/12)-K1562)&gt;0,I1562*(1+Utgifter!$E$5/12)-K1562,0)</f>
        <v>0</v>
      </c>
      <c r="J1563" s="26"/>
      <c r="K1563" s="24">
        <f>IF((I1563*(Utgifter!$E$4+Utgifter!$E$5)/12)&gt;$S$4,(I1563*(Utgifter!$E$4+Utgifter!$E$5)/12),IF(I1563&gt; 0,$S$4,0))</f>
        <v>0</v>
      </c>
    </row>
    <row r="1564" spans="1:11" x14ac:dyDescent="0.35">
      <c r="A1564" s="47"/>
      <c r="D1564" s="28" t="str">
        <f t="shared" si="24"/>
        <v/>
      </c>
      <c r="E1564" s="27">
        <f>IF((E1563*(1+Utgifter!$E$5/12)-G1563)&gt;0,E1563*(1+Utgifter!$E$5/12)-G1563,0)</f>
        <v>0</v>
      </c>
      <c r="F1564" s="26"/>
      <c r="G1564" s="24">
        <f>IF((E1564*(Utgifter!$E$4+Utgifter!$E$5)/12)&gt;$S$4,(E1564*(Utgifter!$E$4+Utgifter!$E$5)/12),IF(E1564&gt; 0,$S$4,0))</f>
        <v>0</v>
      </c>
      <c r="I1564" s="27">
        <f>IF((I1563*(1+Utgifter!$E$5/12)-K1563)&gt;0,I1563*(1+Utgifter!$E$5/12)-K1563,0)</f>
        <v>0</v>
      </c>
      <c r="J1564" s="26"/>
      <c r="K1564" s="24">
        <f>IF((I1564*(Utgifter!$E$4+Utgifter!$E$5)/12)&gt;$S$4,(I1564*(Utgifter!$E$4+Utgifter!$E$5)/12),IF(I1564&gt; 0,$S$4,0))</f>
        <v>0</v>
      </c>
    </row>
    <row r="1565" spans="1:11" x14ac:dyDescent="0.35">
      <c r="A1565" s="47">
        <v>2148</v>
      </c>
      <c r="D1565" s="28" t="str">
        <f t="shared" si="24"/>
        <v/>
      </c>
      <c r="E1565" s="27">
        <f>IF((E1564*(1+Utgifter!$E$5/12)-G1564)&gt;0,E1564*(1+Utgifter!$E$5/12)-G1564,0)</f>
        <v>0</v>
      </c>
      <c r="F1565" s="26"/>
      <c r="G1565" s="24">
        <f>IF((E1565*(Utgifter!$E$4+Utgifter!$E$5)/12)&gt;$S$4,(E1565*(Utgifter!$E$4+Utgifter!$E$5)/12),IF(E1565&gt; 0,$S$4,0))</f>
        <v>0</v>
      </c>
      <c r="I1565" s="27">
        <f>IF((I1564*(1+Utgifter!$E$5/12)-K1564)&gt;0,I1564*(1+Utgifter!$E$5/12)-K1564,0)</f>
        <v>0</v>
      </c>
      <c r="J1565" s="26"/>
      <c r="K1565" s="24">
        <f>IF((I1565*(Utgifter!$E$4+Utgifter!$E$5)/12)&gt;$S$4,(I1565*(Utgifter!$E$4+Utgifter!$E$5)/12),IF(I1565&gt; 0,$S$4,0))</f>
        <v>0</v>
      </c>
    </row>
    <row r="1566" spans="1:11" x14ac:dyDescent="0.35">
      <c r="A1566" s="47"/>
      <c r="D1566" s="28" t="str">
        <f t="shared" si="24"/>
        <v/>
      </c>
      <c r="E1566" s="27">
        <f>IF((E1565*(1+Utgifter!$E$5/12)-G1565)&gt;0,E1565*(1+Utgifter!$E$5/12)-G1565,0)</f>
        <v>0</v>
      </c>
      <c r="F1566" s="26"/>
      <c r="G1566" s="24">
        <f>IF((E1566*(Utgifter!$E$4+Utgifter!$E$5)/12)&gt;$S$4,(E1566*(Utgifter!$E$4+Utgifter!$E$5)/12),IF(E1566&gt; 0,$S$4,0))</f>
        <v>0</v>
      </c>
      <c r="I1566" s="27">
        <f>IF((I1565*(1+Utgifter!$E$5/12)-K1565)&gt;0,I1565*(1+Utgifter!$E$5/12)-K1565,0)</f>
        <v>0</v>
      </c>
      <c r="J1566" s="26"/>
      <c r="K1566" s="24">
        <f>IF((I1566*(Utgifter!$E$4+Utgifter!$E$5)/12)&gt;$S$4,(I1566*(Utgifter!$E$4+Utgifter!$E$5)/12),IF(I1566&gt; 0,$S$4,0))</f>
        <v>0</v>
      </c>
    </row>
    <row r="1567" spans="1:11" x14ac:dyDescent="0.35">
      <c r="A1567" s="47"/>
      <c r="D1567" s="28" t="str">
        <f t="shared" si="24"/>
        <v/>
      </c>
      <c r="E1567" s="27">
        <f>IF((E1566*(1+Utgifter!$E$5/12)-G1566)&gt;0,E1566*(1+Utgifter!$E$5/12)-G1566,0)</f>
        <v>0</v>
      </c>
      <c r="F1567" s="26"/>
      <c r="G1567" s="24">
        <f>IF((E1567*(Utgifter!$E$4+Utgifter!$E$5)/12)&gt;$S$4,(E1567*(Utgifter!$E$4+Utgifter!$E$5)/12),IF(E1567&gt; 0,$S$4,0))</f>
        <v>0</v>
      </c>
      <c r="I1567" s="27">
        <f>IF((I1566*(1+Utgifter!$E$5/12)-K1566)&gt;0,I1566*(1+Utgifter!$E$5/12)-K1566,0)</f>
        <v>0</v>
      </c>
      <c r="J1567" s="26"/>
      <c r="K1567" s="24">
        <f>IF((I1567*(Utgifter!$E$4+Utgifter!$E$5)/12)&gt;$S$4,(I1567*(Utgifter!$E$4+Utgifter!$E$5)/12),IF(I1567&gt; 0,$S$4,0))</f>
        <v>0</v>
      </c>
    </row>
    <row r="1568" spans="1:11" x14ac:dyDescent="0.35">
      <c r="A1568" s="47"/>
      <c r="D1568" s="28" t="str">
        <f t="shared" si="24"/>
        <v/>
      </c>
      <c r="E1568" s="27">
        <f>IF((E1567*(1+Utgifter!$E$5/12)-G1567)&gt;0,E1567*(1+Utgifter!$E$5/12)-G1567,0)</f>
        <v>0</v>
      </c>
      <c r="F1568" s="26"/>
      <c r="G1568" s="24">
        <f>IF((E1568*(Utgifter!$E$4+Utgifter!$E$5)/12)&gt;$S$4,(E1568*(Utgifter!$E$4+Utgifter!$E$5)/12),IF(E1568&gt; 0,$S$4,0))</f>
        <v>0</v>
      </c>
      <c r="I1568" s="27">
        <f>IF((I1567*(1+Utgifter!$E$5/12)-K1567)&gt;0,I1567*(1+Utgifter!$E$5/12)-K1567,0)</f>
        <v>0</v>
      </c>
      <c r="J1568" s="26"/>
      <c r="K1568" s="24">
        <f>IF((I1568*(Utgifter!$E$4+Utgifter!$E$5)/12)&gt;$S$4,(I1568*(Utgifter!$E$4+Utgifter!$E$5)/12),IF(I1568&gt; 0,$S$4,0))</f>
        <v>0</v>
      </c>
    </row>
    <row r="1569" spans="1:11" x14ac:dyDescent="0.35">
      <c r="A1569" s="47"/>
      <c r="D1569" s="28" t="str">
        <f t="shared" si="24"/>
        <v/>
      </c>
      <c r="E1569" s="27">
        <f>IF((E1568*(1+Utgifter!$E$5/12)-G1568)&gt;0,E1568*(1+Utgifter!$E$5/12)-G1568,0)</f>
        <v>0</v>
      </c>
      <c r="F1569" s="26"/>
      <c r="G1569" s="24">
        <f>IF((E1569*(Utgifter!$E$4+Utgifter!$E$5)/12)&gt;$S$4,(E1569*(Utgifter!$E$4+Utgifter!$E$5)/12),IF(E1569&gt; 0,$S$4,0))</f>
        <v>0</v>
      </c>
      <c r="I1569" s="27">
        <f>IF((I1568*(1+Utgifter!$E$5/12)-K1568)&gt;0,I1568*(1+Utgifter!$E$5/12)-K1568,0)</f>
        <v>0</v>
      </c>
      <c r="J1569" s="26"/>
      <c r="K1569" s="24">
        <f>IF((I1569*(Utgifter!$E$4+Utgifter!$E$5)/12)&gt;$S$4,(I1569*(Utgifter!$E$4+Utgifter!$E$5)/12),IF(I1569&gt; 0,$S$4,0))</f>
        <v>0</v>
      </c>
    </row>
    <row r="1570" spans="1:11" x14ac:dyDescent="0.35">
      <c r="A1570" s="47"/>
      <c r="D1570" s="28" t="str">
        <f t="shared" si="24"/>
        <v/>
      </c>
      <c r="E1570" s="27">
        <f>IF((E1569*(1+Utgifter!$E$5/12)-G1569)&gt;0,E1569*(1+Utgifter!$E$5/12)-G1569,0)</f>
        <v>0</v>
      </c>
      <c r="F1570" s="26"/>
      <c r="G1570" s="24">
        <f>IF((E1570*(Utgifter!$E$4+Utgifter!$E$5)/12)&gt;$S$4,(E1570*(Utgifter!$E$4+Utgifter!$E$5)/12),IF(E1570&gt; 0,$S$4,0))</f>
        <v>0</v>
      </c>
      <c r="I1570" s="27">
        <f>IF((I1569*(1+Utgifter!$E$5/12)-K1569)&gt;0,I1569*(1+Utgifter!$E$5/12)-K1569,0)</f>
        <v>0</v>
      </c>
      <c r="J1570" s="26"/>
      <c r="K1570" s="24">
        <f>IF((I1570*(Utgifter!$E$4+Utgifter!$E$5)/12)&gt;$S$4,(I1570*(Utgifter!$E$4+Utgifter!$E$5)/12),IF(I1570&gt; 0,$S$4,0))</f>
        <v>0</v>
      </c>
    </row>
    <row r="1571" spans="1:11" x14ac:dyDescent="0.35">
      <c r="A1571" s="47"/>
      <c r="D1571" s="28" t="str">
        <f t="shared" si="24"/>
        <v/>
      </c>
      <c r="E1571" s="27">
        <f>IF((E1570*(1+Utgifter!$E$5/12)-G1570)&gt;0,E1570*(1+Utgifter!$E$5/12)-G1570,0)</f>
        <v>0</v>
      </c>
      <c r="F1571" s="26"/>
      <c r="G1571" s="24">
        <f>IF((E1571*(Utgifter!$E$4+Utgifter!$E$5)/12)&gt;$S$4,(E1571*(Utgifter!$E$4+Utgifter!$E$5)/12),IF(E1571&gt; 0,$S$4,0))</f>
        <v>0</v>
      </c>
      <c r="I1571" s="27">
        <f>IF((I1570*(1+Utgifter!$E$5/12)-K1570)&gt;0,I1570*(1+Utgifter!$E$5/12)-K1570,0)</f>
        <v>0</v>
      </c>
      <c r="J1571" s="26"/>
      <c r="K1571" s="24">
        <f>IF((I1571*(Utgifter!$E$4+Utgifter!$E$5)/12)&gt;$S$4,(I1571*(Utgifter!$E$4+Utgifter!$E$5)/12),IF(I1571&gt; 0,$S$4,0))</f>
        <v>0</v>
      </c>
    </row>
    <row r="1572" spans="1:11" x14ac:dyDescent="0.35">
      <c r="A1572" s="47"/>
      <c r="D1572" s="28" t="str">
        <f t="shared" si="24"/>
        <v/>
      </c>
      <c r="E1572" s="27">
        <f>IF((E1571*(1+Utgifter!$E$5/12)-G1571)&gt;0,E1571*(1+Utgifter!$E$5/12)-G1571,0)</f>
        <v>0</v>
      </c>
      <c r="F1572" s="26"/>
      <c r="G1572" s="24">
        <f>IF((E1572*(Utgifter!$E$4+Utgifter!$E$5)/12)&gt;$S$4,(E1572*(Utgifter!$E$4+Utgifter!$E$5)/12),IF(E1572&gt; 0,$S$4,0))</f>
        <v>0</v>
      </c>
      <c r="I1572" s="27">
        <f>IF((I1571*(1+Utgifter!$E$5/12)-K1571)&gt;0,I1571*(1+Utgifter!$E$5/12)-K1571,0)</f>
        <v>0</v>
      </c>
      <c r="J1572" s="26"/>
      <c r="K1572" s="24">
        <f>IF((I1572*(Utgifter!$E$4+Utgifter!$E$5)/12)&gt;$S$4,(I1572*(Utgifter!$E$4+Utgifter!$E$5)/12),IF(I1572&gt; 0,$S$4,0))</f>
        <v>0</v>
      </c>
    </row>
    <row r="1573" spans="1:11" x14ac:dyDescent="0.35">
      <c r="A1573" s="47"/>
      <c r="D1573" s="28" t="str">
        <f t="shared" si="24"/>
        <v/>
      </c>
      <c r="E1573" s="27">
        <f>IF((E1572*(1+Utgifter!$E$5/12)-G1572)&gt;0,E1572*(1+Utgifter!$E$5/12)-G1572,0)</f>
        <v>0</v>
      </c>
      <c r="F1573" s="26"/>
      <c r="G1573" s="24">
        <f>IF((E1573*(Utgifter!$E$4+Utgifter!$E$5)/12)&gt;$S$4,(E1573*(Utgifter!$E$4+Utgifter!$E$5)/12),IF(E1573&gt; 0,$S$4,0))</f>
        <v>0</v>
      </c>
      <c r="I1573" s="27">
        <f>IF((I1572*(1+Utgifter!$E$5/12)-K1572)&gt;0,I1572*(1+Utgifter!$E$5/12)-K1572,0)</f>
        <v>0</v>
      </c>
      <c r="J1573" s="26"/>
      <c r="K1573" s="24">
        <f>IF((I1573*(Utgifter!$E$4+Utgifter!$E$5)/12)&gt;$S$4,(I1573*(Utgifter!$E$4+Utgifter!$E$5)/12),IF(I1573&gt; 0,$S$4,0))</f>
        <v>0</v>
      </c>
    </row>
    <row r="1574" spans="1:11" x14ac:dyDescent="0.35">
      <c r="A1574" s="47"/>
      <c r="D1574" s="28" t="str">
        <f t="shared" si="24"/>
        <v/>
      </c>
      <c r="E1574" s="27">
        <f>IF((E1573*(1+Utgifter!$E$5/12)-G1573)&gt;0,E1573*(1+Utgifter!$E$5/12)-G1573,0)</f>
        <v>0</v>
      </c>
      <c r="F1574" s="26"/>
      <c r="G1574" s="24">
        <f>IF((E1574*(Utgifter!$E$4+Utgifter!$E$5)/12)&gt;$S$4,(E1574*(Utgifter!$E$4+Utgifter!$E$5)/12),IF(E1574&gt; 0,$S$4,0))</f>
        <v>0</v>
      </c>
      <c r="I1574" s="27">
        <f>IF((I1573*(1+Utgifter!$E$5/12)-K1573)&gt;0,I1573*(1+Utgifter!$E$5/12)-K1573,0)</f>
        <v>0</v>
      </c>
      <c r="J1574" s="26"/>
      <c r="K1574" s="24">
        <f>IF((I1574*(Utgifter!$E$4+Utgifter!$E$5)/12)&gt;$S$4,(I1574*(Utgifter!$E$4+Utgifter!$E$5)/12),IF(I1574&gt; 0,$S$4,0))</f>
        <v>0</v>
      </c>
    </row>
    <row r="1575" spans="1:11" x14ac:dyDescent="0.35">
      <c r="A1575" s="47"/>
      <c r="D1575" s="28" t="str">
        <f t="shared" si="24"/>
        <v/>
      </c>
      <c r="E1575" s="27">
        <f>IF((E1574*(1+Utgifter!$E$5/12)-G1574)&gt;0,E1574*(1+Utgifter!$E$5/12)-G1574,0)</f>
        <v>0</v>
      </c>
      <c r="F1575" s="26"/>
      <c r="G1575" s="24">
        <f>IF((E1575*(Utgifter!$E$4+Utgifter!$E$5)/12)&gt;$S$4,(E1575*(Utgifter!$E$4+Utgifter!$E$5)/12),IF(E1575&gt; 0,$S$4,0))</f>
        <v>0</v>
      </c>
      <c r="I1575" s="27">
        <f>IF((I1574*(1+Utgifter!$E$5/12)-K1574)&gt;0,I1574*(1+Utgifter!$E$5/12)-K1574,0)</f>
        <v>0</v>
      </c>
      <c r="J1575" s="26"/>
      <c r="K1575" s="24">
        <f>IF((I1575*(Utgifter!$E$4+Utgifter!$E$5)/12)&gt;$S$4,(I1575*(Utgifter!$E$4+Utgifter!$E$5)/12),IF(I1575&gt; 0,$S$4,0))</f>
        <v>0</v>
      </c>
    </row>
    <row r="1576" spans="1:11" x14ac:dyDescent="0.35">
      <c r="A1576" s="47"/>
      <c r="D1576" s="28" t="str">
        <f t="shared" si="24"/>
        <v/>
      </c>
      <c r="E1576" s="27">
        <f>IF((E1575*(1+Utgifter!$E$5/12)-G1575)&gt;0,E1575*(1+Utgifter!$E$5/12)-G1575,0)</f>
        <v>0</v>
      </c>
      <c r="F1576" s="26"/>
      <c r="G1576" s="24">
        <f>IF((E1576*(Utgifter!$E$4+Utgifter!$E$5)/12)&gt;$S$4,(E1576*(Utgifter!$E$4+Utgifter!$E$5)/12),IF(E1576&gt; 0,$S$4,0))</f>
        <v>0</v>
      </c>
      <c r="I1576" s="27">
        <f>IF((I1575*(1+Utgifter!$E$5/12)-K1575)&gt;0,I1575*(1+Utgifter!$E$5/12)-K1575,0)</f>
        <v>0</v>
      </c>
      <c r="J1576" s="26"/>
      <c r="K1576" s="24">
        <f>IF((I1576*(Utgifter!$E$4+Utgifter!$E$5)/12)&gt;$S$4,(I1576*(Utgifter!$E$4+Utgifter!$E$5)/12),IF(I1576&gt; 0,$S$4,0))</f>
        <v>0</v>
      </c>
    </row>
    <row r="1577" spans="1:11" x14ac:dyDescent="0.35">
      <c r="A1577" s="47">
        <v>2149</v>
      </c>
      <c r="D1577" s="28" t="str">
        <f t="shared" si="24"/>
        <v/>
      </c>
      <c r="E1577" s="27">
        <f>IF((E1576*(1+Utgifter!$E$5/12)-G1576)&gt;0,E1576*(1+Utgifter!$E$5/12)-G1576,0)</f>
        <v>0</v>
      </c>
      <c r="F1577" s="26"/>
      <c r="G1577" s="24">
        <f>IF((E1577*(Utgifter!$E$4+Utgifter!$E$5)/12)&gt;$S$4,(E1577*(Utgifter!$E$4+Utgifter!$E$5)/12),IF(E1577&gt; 0,$S$4,0))</f>
        <v>0</v>
      </c>
      <c r="I1577" s="27">
        <f>IF((I1576*(1+Utgifter!$E$5/12)-K1576)&gt;0,I1576*(1+Utgifter!$E$5/12)-K1576,0)</f>
        <v>0</v>
      </c>
      <c r="J1577" s="26"/>
      <c r="K1577" s="24">
        <f>IF((I1577*(Utgifter!$E$4+Utgifter!$E$5)/12)&gt;$S$4,(I1577*(Utgifter!$E$4+Utgifter!$E$5)/12),IF(I1577&gt; 0,$S$4,0))</f>
        <v>0</v>
      </c>
    </row>
    <row r="1578" spans="1:11" x14ac:dyDescent="0.35">
      <c r="A1578" s="47"/>
      <c r="D1578" s="28" t="str">
        <f t="shared" si="24"/>
        <v/>
      </c>
      <c r="E1578" s="27">
        <f>IF((E1577*(1+Utgifter!$E$5/12)-G1577)&gt;0,E1577*(1+Utgifter!$E$5/12)-G1577,0)</f>
        <v>0</v>
      </c>
      <c r="F1578" s="26"/>
      <c r="G1578" s="24">
        <f>IF((E1578*(Utgifter!$E$4+Utgifter!$E$5)/12)&gt;$S$4,(E1578*(Utgifter!$E$4+Utgifter!$E$5)/12),IF(E1578&gt; 0,$S$4,0))</f>
        <v>0</v>
      </c>
      <c r="I1578" s="27">
        <f>IF((I1577*(1+Utgifter!$E$5/12)-K1577)&gt;0,I1577*(1+Utgifter!$E$5/12)-K1577,0)</f>
        <v>0</v>
      </c>
      <c r="J1578" s="26"/>
      <c r="K1578" s="24">
        <f>IF((I1578*(Utgifter!$E$4+Utgifter!$E$5)/12)&gt;$S$4,(I1578*(Utgifter!$E$4+Utgifter!$E$5)/12),IF(I1578&gt; 0,$S$4,0))</f>
        <v>0</v>
      </c>
    </row>
    <row r="1579" spans="1:11" x14ac:dyDescent="0.35">
      <c r="A1579" s="47"/>
      <c r="D1579" s="28" t="str">
        <f t="shared" si="24"/>
        <v/>
      </c>
      <c r="E1579" s="27">
        <f>IF((E1578*(1+Utgifter!$E$5/12)-G1578)&gt;0,E1578*(1+Utgifter!$E$5/12)-G1578,0)</f>
        <v>0</v>
      </c>
      <c r="F1579" s="26"/>
      <c r="G1579" s="24">
        <f>IF((E1579*(Utgifter!$E$4+Utgifter!$E$5)/12)&gt;$S$4,(E1579*(Utgifter!$E$4+Utgifter!$E$5)/12),IF(E1579&gt; 0,$S$4,0))</f>
        <v>0</v>
      </c>
      <c r="I1579" s="27">
        <f>IF((I1578*(1+Utgifter!$E$5/12)-K1578)&gt;0,I1578*(1+Utgifter!$E$5/12)-K1578,0)</f>
        <v>0</v>
      </c>
      <c r="J1579" s="26"/>
      <c r="K1579" s="24">
        <f>IF((I1579*(Utgifter!$E$4+Utgifter!$E$5)/12)&gt;$S$4,(I1579*(Utgifter!$E$4+Utgifter!$E$5)/12),IF(I1579&gt; 0,$S$4,0))</f>
        <v>0</v>
      </c>
    </row>
    <row r="1580" spans="1:11" x14ac:dyDescent="0.35">
      <c r="A1580" s="47"/>
      <c r="D1580" s="28" t="str">
        <f t="shared" si="24"/>
        <v/>
      </c>
      <c r="E1580" s="27">
        <f>IF((E1579*(1+Utgifter!$E$5/12)-G1579)&gt;0,E1579*(1+Utgifter!$E$5/12)-G1579,0)</f>
        <v>0</v>
      </c>
      <c r="F1580" s="26"/>
      <c r="G1580" s="24">
        <f>IF((E1580*(Utgifter!$E$4+Utgifter!$E$5)/12)&gt;$S$4,(E1580*(Utgifter!$E$4+Utgifter!$E$5)/12),IF(E1580&gt; 0,$S$4,0))</f>
        <v>0</v>
      </c>
      <c r="I1580" s="27">
        <f>IF((I1579*(1+Utgifter!$E$5/12)-K1579)&gt;0,I1579*(1+Utgifter!$E$5/12)-K1579,0)</f>
        <v>0</v>
      </c>
      <c r="J1580" s="26"/>
      <c r="K1580" s="24">
        <f>IF((I1580*(Utgifter!$E$4+Utgifter!$E$5)/12)&gt;$S$4,(I1580*(Utgifter!$E$4+Utgifter!$E$5)/12),IF(I1580&gt; 0,$S$4,0))</f>
        <v>0</v>
      </c>
    </row>
    <row r="1581" spans="1:11" x14ac:dyDescent="0.35">
      <c r="A1581" s="47"/>
      <c r="D1581" s="28" t="str">
        <f t="shared" si="24"/>
        <v/>
      </c>
      <c r="E1581" s="27">
        <f>IF((E1580*(1+Utgifter!$E$5/12)-G1580)&gt;0,E1580*(1+Utgifter!$E$5/12)-G1580,0)</f>
        <v>0</v>
      </c>
      <c r="F1581" s="26"/>
      <c r="G1581" s="24">
        <f>IF((E1581*(Utgifter!$E$4+Utgifter!$E$5)/12)&gt;$S$4,(E1581*(Utgifter!$E$4+Utgifter!$E$5)/12),IF(E1581&gt; 0,$S$4,0))</f>
        <v>0</v>
      </c>
      <c r="I1581" s="27">
        <f>IF((I1580*(1+Utgifter!$E$5/12)-K1580)&gt;0,I1580*(1+Utgifter!$E$5/12)-K1580,0)</f>
        <v>0</v>
      </c>
      <c r="J1581" s="26"/>
      <c r="K1581" s="24">
        <f>IF((I1581*(Utgifter!$E$4+Utgifter!$E$5)/12)&gt;$S$4,(I1581*(Utgifter!$E$4+Utgifter!$E$5)/12),IF(I1581&gt; 0,$S$4,0))</f>
        <v>0</v>
      </c>
    </row>
    <row r="1582" spans="1:11" x14ac:dyDescent="0.35">
      <c r="A1582" s="47"/>
      <c r="D1582" s="28" t="str">
        <f t="shared" si="24"/>
        <v/>
      </c>
      <c r="E1582" s="27">
        <f>IF((E1581*(1+Utgifter!$E$5/12)-G1581)&gt;0,E1581*(1+Utgifter!$E$5/12)-G1581,0)</f>
        <v>0</v>
      </c>
      <c r="F1582" s="26"/>
      <c r="G1582" s="24">
        <f>IF((E1582*(Utgifter!$E$4+Utgifter!$E$5)/12)&gt;$S$4,(E1582*(Utgifter!$E$4+Utgifter!$E$5)/12),IF(E1582&gt; 0,$S$4,0))</f>
        <v>0</v>
      </c>
      <c r="I1582" s="27">
        <f>IF((I1581*(1+Utgifter!$E$5/12)-K1581)&gt;0,I1581*(1+Utgifter!$E$5/12)-K1581,0)</f>
        <v>0</v>
      </c>
      <c r="J1582" s="26"/>
      <c r="K1582" s="24">
        <f>IF((I1582*(Utgifter!$E$4+Utgifter!$E$5)/12)&gt;$S$4,(I1582*(Utgifter!$E$4+Utgifter!$E$5)/12),IF(I1582&gt; 0,$S$4,0))</f>
        <v>0</v>
      </c>
    </row>
    <row r="1583" spans="1:11" x14ac:dyDescent="0.35">
      <c r="A1583" s="47"/>
      <c r="D1583" s="28" t="str">
        <f t="shared" si="24"/>
        <v/>
      </c>
      <c r="E1583" s="27">
        <f>IF((E1582*(1+Utgifter!$E$5/12)-G1582)&gt;0,E1582*(1+Utgifter!$E$5/12)-G1582,0)</f>
        <v>0</v>
      </c>
      <c r="F1583" s="26"/>
      <c r="G1583" s="24">
        <f>IF((E1583*(Utgifter!$E$4+Utgifter!$E$5)/12)&gt;$S$4,(E1583*(Utgifter!$E$4+Utgifter!$E$5)/12),IF(E1583&gt; 0,$S$4,0))</f>
        <v>0</v>
      </c>
      <c r="I1583" s="27">
        <f>IF((I1582*(1+Utgifter!$E$5/12)-K1582)&gt;0,I1582*(1+Utgifter!$E$5/12)-K1582,0)</f>
        <v>0</v>
      </c>
      <c r="J1583" s="26"/>
      <c r="K1583" s="24">
        <f>IF((I1583*(Utgifter!$E$4+Utgifter!$E$5)/12)&gt;$S$4,(I1583*(Utgifter!$E$4+Utgifter!$E$5)/12),IF(I1583&gt; 0,$S$4,0))</f>
        <v>0</v>
      </c>
    </row>
    <row r="1584" spans="1:11" x14ac:dyDescent="0.35">
      <c r="A1584" s="47"/>
      <c r="D1584" s="28" t="str">
        <f t="shared" si="24"/>
        <v/>
      </c>
      <c r="E1584" s="27">
        <f>IF((E1583*(1+Utgifter!$E$5/12)-G1583)&gt;0,E1583*(1+Utgifter!$E$5/12)-G1583,0)</f>
        <v>0</v>
      </c>
      <c r="F1584" s="26"/>
      <c r="G1584" s="24">
        <f>IF((E1584*(Utgifter!$E$4+Utgifter!$E$5)/12)&gt;$S$4,(E1584*(Utgifter!$E$4+Utgifter!$E$5)/12),IF(E1584&gt; 0,$S$4,0))</f>
        <v>0</v>
      </c>
      <c r="I1584" s="27">
        <f>IF((I1583*(1+Utgifter!$E$5/12)-K1583)&gt;0,I1583*(1+Utgifter!$E$5/12)-K1583,0)</f>
        <v>0</v>
      </c>
      <c r="J1584" s="26"/>
      <c r="K1584" s="24">
        <f>IF((I1584*(Utgifter!$E$4+Utgifter!$E$5)/12)&gt;$S$4,(I1584*(Utgifter!$E$4+Utgifter!$E$5)/12),IF(I1584&gt; 0,$S$4,0))</f>
        <v>0</v>
      </c>
    </row>
    <row r="1585" spans="1:11" x14ac:dyDescent="0.35">
      <c r="A1585" s="47"/>
      <c r="D1585" s="28" t="str">
        <f t="shared" si="24"/>
        <v/>
      </c>
      <c r="E1585" s="27">
        <f>IF((E1584*(1+Utgifter!$E$5/12)-G1584)&gt;0,E1584*(1+Utgifter!$E$5/12)-G1584,0)</f>
        <v>0</v>
      </c>
      <c r="F1585" s="26"/>
      <c r="G1585" s="24">
        <f>IF((E1585*(Utgifter!$E$4+Utgifter!$E$5)/12)&gt;$S$4,(E1585*(Utgifter!$E$4+Utgifter!$E$5)/12),IF(E1585&gt; 0,$S$4,0))</f>
        <v>0</v>
      </c>
      <c r="I1585" s="27">
        <f>IF((I1584*(1+Utgifter!$E$5/12)-K1584)&gt;0,I1584*(1+Utgifter!$E$5/12)-K1584,0)</f>
        <v>0</v>
      </c>
      <c r="J1585" s="26"/>
      <c r="K1585" s="24">
        <f>IF((I1585*(Utgifter!$E$4+Utgifter!$E$5)/12)&gt;$S$4,(I1585*(Utgifter!$E$4+Utgifter!$E$5)/12),IF(I1585&gt; 0,$S$4,0))</f>
        <v>0</v>
      </c>
    </row>
    <row r="1586" spans="1:11" x14ac:dyDescent="0.35">
      <c r="A1586" s="47"/>
      <c r="D1586" s="28" t="str">
        <f t="shared" si="24"/>
        <v/>
      </c>
      <c r="E1586" s="27">
        <f>IF((E1585*(1+Utgifter!$E$5/12)-G1585)&gt;0,E1585*(1+Utgifter!$E$5/12)-G1585,0)</f>
        <v>0</v>
      </c>
      <c r="F1586" s="26"/>
      <c r="G1586" s="24">
        <f>IF((E1586*(Utgifter!$E$4+Utgifter!$E$5)/12)&gt;$S$4,(E1586*(Utgifter!$E$4+Utgifter!$E$5)/12),IF(E1586&gt; 0,$S$4,0))</f>
        <v>0</v>
      </c>
      <c r="I1586" s="27">
        <f>IF((I1585*(1+Utgifter!$E$5/12)-K1585)&gt;0,I1585*(1+Utgifter!$E$5/12)-K1585,0)</f>
        <v>0</v>
      </c>
      <c r="J1586" s="26"/>
      <c r="K1586" s="24">
        <f>IF((I1586*(Utgifter!$E$4+Utgifter!$E$5)/12)&gt;$S$4,(I1586*(Utgifter!$E$4+Utgifter!$E$5)/12),IF(I1586&gt; 0,$S$4,0))</f>
        <v>0</v>
      </c>
    </row>
    <row r="1587" spans="1:11" x14ac:dyDescent="0.35">
      <c r="A1587" s="47"/>
      <c r="D1587" s="28" t="str">
        <f t="shared" si="24"/>
        <v/>
      </c>
      <c r="E1587" s="27">
        <f>IF((E1586*(1+Utgifter!$E$5/12)-G1586)&gt;0,E1586*(1+Utgifter!$E$5/12)-G1586,0)</f>
        <v>0</v>
      </c>
      <c r="F1587" s="26"/>
      <c r="G1587" s="24">
        <f>IF((E1587*(Utgifter!$E$4+Utgifter!$E$5)/12)&gt;$S$4,(E1587*(Utgifter!$E$4+Utgifter!$E$5)/12),IF(E1587&gt; 0,$S$4,0))</f>
        <v>0</v>
      </c>
      <c r="I1587" s="27">
        <f>IF((I1586*(1+Utgifter!$E$5/12)-K1586)&gt;0,I1586*(1+Utgifter!$E$5/12)-K1586,0)</f>
        <v>0</v>
      </c>
      <c r="J1587" s="26"/>
      <c r="K1587" s="24">
        <f>IF((I1587*(Utgifter!$E$4+Utgifter!$E$5)/12)&gt;$S$4,(I1587*(Utgifter!$E$4+Utgifter!$E$5)/12),IF(I1587&gt; 0,$S$4,0))</f>
        <v>0</v>
      </c>
    </row>
    <row r="1588" spans="1:11" x14ac:dyDescent="0.35">
      <c r="A1588" s="47"/>
      <c r="D1588" s="28" t="str">
        <f t="shared" si="24"/>
        <v/>
      </c>
      <c r="E1588" s="27">
        <f>IF((E1587*(1+Utgifter!$E$5/12)-G1587)&gt;0,E1587*(1+Utgifter!$E$5/12)-G1587,0)</f>
        <v>0</v>
      </c>
      <c r="F1588" s="26"/>
      <c r="G1588" s="24">
        <f>IF((E1588*(Utgifter!$E$4+Utgifter!$E$5)/12)&gt;$S$4,(E1588*(Utgifter!$E$4+Utgifter!$E$5)/12),IF(E1588&gt; 0,$S$4,0))</f>
        <v>0</v>
      </c>
      <c r="I1588" s="27">
        <f>IF((I1587*(1+Utgifter!$E$5/12)-K1587)&gt;0,I1587*(1+Utgifter!$E$5/12)-K1587,0)</f>
        <v>0</v>
      </c>
      <c r="J1588" s="26"/>
      <c r="K1588" s="24">
        <f>IF((I1588*(Utgifter!$E$4+Utgifter!$E$5)/12)&gt;$S$4,(I1588*(Utgifter!$E$4+Utgifter!$E$5)/12),IF(I1588&gt; 0,$S$4,0))</f>
        <v>0</v>
      </c>
    </row>
    <row r="1589" spans="1:11" x14ac:dyDescent="0.35">
      <c r="A1589" s="47">
        <v>2150</v>
      </c>
      <c r="D1589" s="28" t="str">
        <f t="shared" si="24"/>
        <v/>
      </c>
      <c r="E1589" s="27">
        <f>IF((E1588*(1+Utgifter!$E$5/12)-G1588)&gt;0,E1588*(1+Utgifter!$E$5/12)-G1588,0)</f>
        <v>0</v>
      </c>
      <c r="F1589" s="26"/>
      <c r="G1589" s="24">
        <f>IF((E1589*(Utgifter!$E$4+Utgifter!$E$5)/12)&gt;$S$4,(E1589*(Utgifter!$E$4+Utgifter!$E$5)/12),IF(E1589&gt; 0,$S$4,0))</f>
        <v>0</v>
      </c>
      <c r="I1589" s="27">
        <f>IF((I1588*(1+Utgifter!$E$5/12)-K1588)&gt;0,I1588*(1+Utgifter!$E$5/12)-K1588,0)</f>
        <v>0</v>
      </c>
      <c r="J1589" s="26"/>
      <c r="K1589" s="24">
        <f>IF((I1589*(Utgifter!$E$4+Utgifter!$E$5)/12)&gt;$S$4,(I1589*(Utgifter!$E$4+Utgifter!$E$5)/12),IF(I1589&gt; 0,$S$4,0))</f>
        <v>0</v>
      </c>
    </row>
    <row r="1590" spans="1:11" x14ac:dyDescent="0.35">
      <c r="A1590" s="47"/>
      <c r="D1590" s="28" t="str">
        <f t="shared" si="24"/>
        <v/>
      </c>
      <c r="E1590" s="27">
        <f>IF((E1589*(1+Utgifter!$E$5/12)-G1589)&gt;0,E1589*(1+Utgifter!$E$5/12)-G1589,0)</f>
        <v>0</v>
      </c>
      <c r="F1590" s="26"/>
      <c r="G1590" s="24">
        <f>IF((E1590*(Utgifter!$E$4+Utgifter!$E$5)/12)&gt;$S$4,(E1590*(Utgifter!$E$4+Utgifter!$E$5)/12),IF(E1590&gt; 0,$S$4,0))</f>
        <v>0</v>
      </c>
      <c r="I1590" s="27">
        <f>IF((I1589*(1+Utgifter!$E$5/12)-K1589)&gt;0,I1589*(1+Utgifter!$E$5/12)-K1589,0)</f>
        <v>0</v>
      </c>
      <c r="J1590" s="26"/>
      <c r="K1590" s="24">
        <f>IF((I1590*(Utgifter!$E$4+Utgifter!$E$5)/12)&gt;$S$4,(I1590*(Utgifter!$E$4+Utgifter!$E$5)/12),IF(I1590&gt; 0,$S$4,0))</f>
        <v>0</v>
      </c>
    </row>
    <row r="1591" spans="1:11" x14ac:dyDescent="0.35">
      <c r="A1591" s="47"/>
      <c r="D1591" s="28" t="str">
        <f t="shared" si="24"/>
        <v/>
      </c>
      <c r="E1591" s="27">
        <f>IF((E1590*(1+Utgifter!$E$5/12)-G1590)&gt;0,E1590*(1+Utgifter!$E$5/12)-G1590,0)</f>
        <v>0</v>
      </c>
      <c r="F1591" s="26"/>
      <c r="G1591" s="24">
        <f>IF((E1591*(Utgifter!$E$4+Utgifter!$E$5)/12)&gt;$S$4,(E1591*(Utgifter!$E$4+Utgifter!$E$5)/12),IF(E1591&gt; 0,$S$4,0))</f>
        <v>0</v>
      </c>
      <c r="I1591" s="27">
        <f>IF((I1590*(1+Utgifter!$E$5/12)-K1590)&gt;0,I1590*(1+Utgifter!$E$5/12)-K1590,0)</f>
        <v>0</v>
      </c>
      <c r="J1591" s="26"/>
      <c r="K1591" s="24">
        <f>IF((I1591*(Utgifter!$E$4+Utgifter!$E$5)/12)&gt;$S$4,(I1591*(Utgifter!$E$4+Utgifter!$E$5)/12),IF(I1591&gt; 0,$S$4,0))</f>
        <v>0</v>
      </c>
    </row>
    <row r="1592" spans="1:11" x14ac:dyDescent="0.35">
      <c r="A1592" s="47"/>
      <c r="D1592" s="28" t="str">
        <f t="shared" si="24"/>
        <v/>
      </c>
      <c r="E1592" s="27">
        <f>IF((E1591*(1+Utgifter!$E$5/12)-G1591)&gt;0,E1591*(1+Utgifter!$E$5/12)-G1591,0)</f>
        <v>0</v>
      </c>
      <c r="F1592" s="26"/>
      <c r="G1592" s="24">
        <f>IF((E1592*(Utgifter!$E$4+Utgifter!$E$5)/12)&gt;$S$4,(E1592*(Utgifter!$E$4+Utgifter!$E$5)/12),IF(E1592&gt; 0,$S$4,0))</f>
        <v>0</v>
      </c>
      <c r="I1592" s="27">
        <f>IF((I1591*(1+Utgifter!$E$5/12)-K1591)&gt;0,I1591*(1+Utgifter!$E$5/12)-K1591,0)</f>
        <v>0</v>
      </c>
      <c r="J1592" s="26"/>
      <c r="K1592" s="24">
        <f>IF((I1592*(Utgifter!$E$4+Utgifter!$E$5)/12)&gt;$S$4,(I1592*(Utgifter!$E$4+Utgifter!$E$5)/12),IF(I1592&gt; 0,$S$4,0))</f>
        <v>0</v>
      </c>
    </row>
    <row r="1593" spans="1:11" x14ac:dyDescent="0.35">
      <c r="A1593" s="47"/>
      <c r="D1593" s="28" t="str">
        <f t="shared" si="24"/>
        <v/>
      </c>
      <c r="E1593" s="27">
        <f>IF((E1592*(1+Utgifter!$E$5/12)-G1592)&gt;0,E1592*(1+Utgifter!$E$5/12)-G1592,0)</f>
        <v>0</v>
      </c>
      <c r="F1593" s="26"/>
      <c r="G1593" s="24">
        <f>IF((E1593*(Utgifter!$E$4+Utgifter!$E$5)/12)&gt;$S$4,(E1593*(Utgifter!$E$4+Utgifter!$E$5)/12),IF(E1593&gt; 0,$S$4,0))</f>
        <v>0</v>
      </c>
      <c r="I1593" s="27">
        <f>IF((I1592*(1+Utgifter!$E$5/12)-K1592)&gt;0,I1592*(1+Utgifter!$E$5/12)-K1592,0)</f>
        <v>0</v>
      </c>
      <c r="J1593" s="26"/>
      <c r="K1593" s="24">
        <f>IF((I1593*(Utgifter!$E$4+Utgifter!$E$5)/12)&gt;$S$4,(I1593*(Utgifter!$E$4+Utgifter!$E$5)/12),IF(I1593&gt; 0,$S$4,0))</f>
        <v>0</v>
      </c>
    </row>
    <row r="1594" spans="1:11" x14ac:dyDescent="0.35">
      <c r="A1594" s="47"/>
      <c r="D1594" s="28" t="str">
        <f t="shared" si="24"/>
        <v/>
      </c>
      <c r="E1594" s="27">
        <f>IF((E1593*(1+Utgifter!$E$5/12)-G1593)&gt;0,E1593*(1+Utgifter!$E$5/12)-G1593,0)</f>
        <v>0</v>
      </c>
      <c r="F1594" s="26"/>
      <c r="G1594" s="24">
        <f>IF((E1594*(Utgifter!$E$4+Utgifter!$E$5)/12)&gt;$S$4,(E1594*(Utgifter!$E$4+Utgifter!$E$5)/12),IF(E1594&gt; 0,$S$4,0))</f>
        <v>0</v>
      </c>
      <c r="I1594" s="27">
        <f>IF((I1593*(1+Utgifter!$E$5/12)-K1593)&gt;0,I1593*(1+Utgifter!$E$5/12)-K1593,0)</f>
        <v>0</v>
      </c>
      <c r="J1594" s="26"/>
      <c r="K1594" s="24">
        <f>IF((I1594*(Utgifter!$E$4+Utgifter!$E$5)/12)&gt;$S$4,(I1594*(Utgifter!$E$4+Utgifter!$E$5)/12),IF(I1594&gt; 0,$S$4,0))</f>
        <v>0</v>
      </c>
    </row>
    <row r="1595" spans="1:11" x14ac:dyDescent="0.35">
      <c r="A1595" s="47"/>
      <c r="D1595" s="28" t="str">
        <f t="shared" si="24"/>
        <v/>
      </c>
      <c r="E1595" s="27">
        <f>IF((E1594*(1+Utgifter!$E$5/12)-G1594)&gt;0,E1594*(1+Utgifter!$E$5/12)-G1594,0)</f>
        <v>0</v>
      </c>
      <c r="F1595" s="26"/>
      <c r="G1595" s="24">
        <f>IF((E1595*(Utgifter!$E$4+Utgifter!$E$5)/12)&gt;$S$4,(E1595*(Utgifter!$E$4+Utgifter!$E$5)/12),IF(E1595&gt; 0,$S$4,0))</f>
        <v>0</v>
      </c>
      <c r="I1595" s="27">
        <f>IF((I1594*(1+Utgifter!$E$5/12)-K1594)&gt;0,I1594*(1+Utgifter!$E$5/12)-K1594,0)</f>
        <v>0</v>
      </c>
      <c r="J1595" s="26"/>
      <c r="K1595" s="24">
        <f>IF((I1595*(Utgifter!$E$4+Utgifter!$E$5)/12)&gt;$S$4,(I1595*(Utgifter!$E$4+Utgifter!$E$5)/12),IF(I1595&gt; 0,$S$4,0))</f>
        <v>0</v>
      </c>
    </row>
    <row r="1596" spans="1:11" x14ac:dyDescent="0.35">
      <c r="A1596" s="47"/>
      <c r="D1596" s="28" t="str">
        <f t="shared" si="24"/>
        <v/>
      </c>
      <c r="E1596" s="27">
        <f>IF((E1595*(1+Utgifter!$E$5/12)-G1595)&gt;0,E1595*(1+Utgifter!$E$5/12)-G1595,0)</f>
        <v>0</v>
      </c>
      <c r="F1596" s="26"/>
      <c r="G1596" s="24">
        <f>IF((E1596*(Utgifter!$E$4+Utgifter!$E$5)/12)&gt;$S$4,(E1596*(Utgifter!$E$4+Utgifter!$E$5)/12),IF(E1596&gt; 0,$S$4,0))</f>
        <v>0</v>
      </c>
      <c r="I1596" s="27">
        <f>IF((I1595*(1+Utgifter!$E$5/12)-K1595)&gt;0,I1595*(1+Utgifter!$E$5/12)-K1595,0)</f>
        <v>0</v>
      </c>
      <c r="J1596" s="26"/>
      <c r="K1596" s="24">
        <f>IF((I1596*(Utgifter!$E$4+Utgifter!$E$5)/12)&gt;$S$4,(I1596*(Utgifter!$E$4+Utgifter!$E$5)/12),IF(I1596&gt; 0,$S$4,0))</f>
        <v>0</v>
      </c>
    </row>
    <row r="1597" spans="1:11" x14ac:dyDescent="0.35">
      <c r="A1597" s="47"/>
      <c r="D1597" s="28" t="str">
        <f t="shared" si="24"/>
        <v/>
      </c>
      <c r="E1597" s="27">
        <f>IF((E1596*(1+Utgifter!$E$5/12)-G1596)&gt;0,E1596*(1+Utgifter!$E$5/12)-G1596,0)</f>
        <v>0</v>
      </c>
      <c r="F1597" s="26"/>
      <c r="G1597" s="24">
        <f>IF((E1597*(Utgifter!$E$4+Utgifter!$E$5)/12)&gt;$S$4,(E1597*(Utgifter!$E$4+Utgifter!$E$5)/12),IF(E1597&gt; 0,$S$4,0))</f>
        <v>0</v>
      </c>
      <c r="I1597" s="27">
        <f>IF((I1596*(1+Utgifter!$E$5/12)-K1596)&gt;0,I1596*(1+Utgifter!$E$5/12)-K1596,0)</f>
        <v>0</v>
      </c>
      <c r="J1597" s="26"/>
      <c r="K1597" s="24">
        <f>IF((I1597*(Utgifter!$E$4+Utgifter!$E$5)/12)&gt;$S$4,(I1597*(Utgifter!$E$4+Utgifter!$E$5)/12),IF(I1597&gt; 0,$S$4,0))</f>
        <v>0</v>
      </c>
    </row>
    <row r="1598" spans="1:11" x14ac:dyDescent="0.35">
      <c r="A1598" s="47"/>
      <c r="D1598" s="28" t="str">
        <f t="shared" si="24"/>
        <v/>
      </c>
      <c r="E1598" s="27">
        <f>IF((E1597*(1+Utgifter!$E$5/12)-G1597)&gt;0,E1597*(1+Utgifter!$E$5/12)-G1597,0)</f>
        <v>0</v>
      </c>
      <c r="F1598" s="26"/>
      <c r="G1598" s="24">
        <f>IF((E1598*(Utgifter!$E$4+Utgifter!$E$5)/12)&gt;$S$4,(E1598*(Utgifter!$E$4+Utgifter!$E$5)/12),IF(E1598&gt; 0,$S$4,0))</f>
        <v>0</v>
      </c>
      <c r="I1598" s="27">
        <f>IF((I1597*(1+Utgifter!$E$5/12)-K1597)&gt;0,I1597*(1+Utgifter!$E$5/12)-K1597,0)</f>
        <v>0</v>
      </c>
      <c r="J1598" s="26"/>
      <c r="K1598" s="24">
        <f>IF((I1598*(Utgifter!$E$4+Utgifter!$E$5)/12)&gt;$S$4,(I1598*(Utgifter!$E$4+Utgifter!$E$5)/12),IF(I1598&gt; 0,$S$4,0))</f>
        <v>0</v>
      </c>
    </row>
    <row r="1599" spans="1:11" x14ac:dyDescent="0.35">
      <c r="A1599" s="47"/>
      <c r="D1599" s="28" t="str">
        <f t="shared" si="24"/>
        <v/>
      </c>
      <c r="E1599" s="27">
        <f>IF((E1598*(1+Utgifter!$E$5/12)-G1598)&gt;0,E1598*(1+Utgifter!$E$5/12)-G1598,0)</f>
        <v>0</v>
      </c>
      <c r="F1599" s="26"/>
      <c r="G1599" s="24">
        <f>IF((E1599*(Utgifter!$E$4+Utgifter!$E$5)/12)&gt;$S$4,(E1599*(Utgifter!$E$4+Utgifter!$E$5)/12),IF(E1599&gt; 0,$S$4,0))</f>
        <v>0</v>
      </c>
      <c r="I1599" s="27">
        <f>IF((I1598*(1+Utgifter!$E$5/12)-K1598)&gt;0,I1598*(1+Utgifter!$E$5/12)-K1598,0)</f>
        <v>0</v>
      </c>
      <c r="J1599" s="26"/>
      <c r="K1599" s="24">
        <f>IF((I1599*(Utgifter!$E$4+Utgifter!$E$5)/12)&gt;$S$4,(I1599*(Utgifter!$E$4+Utgifter!$E$5)/12),IF(I1599&gt; 0,$S$4,0))</f>
        <v>0</v>
      </c>
    </row>
    <row r="1600" spans="1:11" x14ac:dyDescent="0.35">
      <c r="A1600" s="47"/>
      <c r="D1600" s="28" t="str">
        <f t="shared" si="24"/>
        <v/>
      </c>
      <c r="E1600" s="27">
        <f>IF((E1599*(1+Utgifter!$E$5/12)-G1599)&gt;0,E1599*(1+Utgifter!$E$5/12)-G1599,0)</f>
        <v>0</v>
      </c>
      <c r="F1600" s="26"/>
      <c r="G1600" s="24">
        <f>IF((E1600*(Utgifter!$E$4+Utgifter!$E$5)/12)&gt;$S$4,(E1600*(Utgifter!$E$4+Utgifter!$E$5)/12),IF(E1600&gt; 0,$S$4,0))</f>
        <v>0</v>
      </c>
      <c r="I1600" s="27">
        <f>IF((I1599*(1+Utgifter!$E$5/12)-K1599)&gt;0,I1599*(1+Utgifter!$E$5/12)-K1599,0)</f>
        <v>0</v>
      </c>
      <c r="J1600" s="26"/>
      <c r="K1600" s="24">
        <f>IF((I1600*(Utgifter!$E$4+Utgifter!$E$5)/12)&gt;$S$4,(I1600*(Utgifter!$E$4+Utgifter!$E$5)/12),IF(I1600&gt; 0,$S$4,0))</f>
        <v>0</v>
      </c>
    </row>
    <row r="1601" spans="1:11" x14ac:dyDescent="0.35">
      <c r="A1601" s="47">
        <v>2151</v>
      </c>
      <c r="D1601" s="28" t="str">
        <f t="shared" si="24"/>
        <v/>
      </c>
      <c r="E1601" s="27">
        <f>IF((E1600*(1+Utgifter!$E$5/12)-G1600)&gt;0,E1600*(1+Utgifter!$E$5/12)-G1600,0)</f>
        <v>0</v>
      </c>
      <c r="F1601" s="26"/>
      <c r="G1601" s="24">
        <f>IF((E1601*(Utgifter!$E$4+Utgifter!$E$5)/12)&gt;$S$4,(E1601*(Utgifter!$E$4+Utgifter!$E$5)/12),IF(E1601&gt; 0,$S$4,0))</f>
        <v>0</v>
      </c>
      <c r="I1601" s="27">
        <f>IF((I1600*(1+Utgifter!$E$5/12)-K1600)&gt;0,I1600*(1+Utgifter!$E$5/12)-K1600,0)</f>
        <v>0</v>
      </c>
      <c r="J1601" s="26"/>
      <c r="K1601" s="24">
        <f>IF((I1601*(Utgifter!$E$4+Utgifter!$E$5)/12)&gt;$S$4,(I1601*(Utgifter!$E$4+Utgifter!$E$5)/12),IF(I1601&gt; 0,$S$4,0))</f>
        <v>0</v>
      </c>
    </row>
    <row r="1602" spans="1:11" x14ac:dyDescent="0.35">
      <c r="A1602" s="47"/>
      <c r="D1602" s="28" t="str">
        <f t="shared" si="24"/>
        <v/>
      </c>
      <c r="E1602" s="27">
        <f>IF((E1601*(1+Utgifter!$E$5/12)-G1601)&gt;0,E1601*(1+Utgifter!$E$5/12)-G1601,0)</f>
        <v>0</v>
      </c>
      <c r="F1602" s="26"/>
      <c r="G1602" s="24">
        <f>IF((E1602*(Utgifter!$E$4+Utgifter!$E$5)/12)&gt;$S$4,(E1602*(Utgifter!$E$4+Utgifter!$E$5)/12),IF(E1602&gt; 0,$S$4,0))</f>
        <v>0</v>
      </c>
      <c r="I1602" s="27">
        <f>IF((I1601*(1+Utgifter!$E$5/12)-K1601)&gt;0,I1601*(1+Utgifter!$E$5/12)-K1601,0)</f>
        <v>0</v>
      </c>
      <c r="J1602" s="26"/>
      <c r="K1602" s="24">
        <f>IF((I1602*(Utgifter!$E$4+Utgifter!$E$5)/12)&gt;$S$4,(I1602*(Utgifter!$E$4+Utgifter!$E$5)/12),IF(I1602&gt; 0,$S$4,0))</f>
        <v>0</v>
      </c>
    </row>
    <row r="1603" spans="1:11" x14ac:dyDescent="0.35">
      <c r="A1603" s="47"/>
      <c r="D1603" s="28" t="str">
        <f t="shared" si="24"/>
        <v/>
      </c>
      <c r="E1603" s="27">
        <f>IF((E1602*(1+Utgifter!$E$5/12)-G1602)&gt;0,E1602*(1+Utgifter!$E$5/12)-G1602,0)</f>
        <v>0</v>
      </c>
      <c r="F1603" s="26"/>
      <c r="G1603" s="24">
        <f>IF((E1603*(Utgifter!$E$4+Utgifter!$E$5)/12)&gt;$S$4,(E1603*(Utgifter!$E$4+Utgifter!$E$5)/12),IF(E1603&gt; 0,$S$4,0))</f>
        <v>0</v>
      </c>
      <c r="I1603" s="27">
        <f>IF((I1602*(1+Utgifter!$E$5/12)-K1602)&gt;0,I1602*(1+Utgifter!$E$5/12)-K1602,0)</f>
        <v>0</v>
      </c>
      <c r="J1603" s="26"/>
      <c r="K1603" s="24">
        <f>IF((I1603*(Utgifter!$E$4+Utgifter!$E$5)/12)&gt;$S$4,(I1603*(Utgifter!$E$4+Utgifter!$E$5)/12),IF(I1603&gt; 0,$S$4,0))</f>
        <v>0</v>
      </c>
    </row>
    <row r="1604" spans="1:11" x14ac:dyDescent="0.35">
      <c r="A1604" s="47"/>
      <c r="D1604" s="28" t="str">
        <f t="shared" si="24"/>
        <v/>
      </c>
      <c r="E1604" s="27">
        <f>IF((E1603*(1+Utgifter!$E$5/12)-G1603)&gt;0,E1603*(1+Utgifter!$E$5/12)-G1603,0)</f>
        <v>0</v>
      </c>
      <c r="F1604" s="26"/>
      <c r="G1604" s="24">
        <f>IF((E1604*(Utgifter!$E$4+Utgifter!$E$5)/12)&gt;$S$4,(E1604*(Utgifter!$E$4+Utgifter!$E$5)/12),IF(E1604&gt; 0,$S$4,0))</f>
        <v>0</v>
      </c>
      <c r="I1604" s="27">
        <f>IF((I1603*(1+Utgifter!$E$5/12)-K1603)&gt;0,I1603*(1+Utgifter!$E$5/12)-K1603,0)</f>
        <v>0</v>
      </c>
      <c r="J1604" s="26"/>
      <c r="K1604" s="24">
        <f>IF((I1604*(Utgifter!$E$4+Utgifter!$E$5)/12)&gt;$S$4,(I1604*(Utgifter!$E$4+Utgifter!$E$5)/12),IF(I1604&gt; 0,$S$4,0))</f>
        <v>0</v>
      </c>
    </row>
    <row r="1605" spans="1:11" x14ac:dyDescent="0.35">
      <c r="A1605" s="47"/>
      <c r="D1605" s="28" t="str">
        <f t="shared" si="24"/>
        <v/>
      </c>
      <c r="E1605" s="27">
        <f>IF((E1604*(1+Utgifter!$E$5/12)-G1604)&gt;0,E1604*(1+Utgifter!$E$5/12)-G1604,0)</f>
        <v>0</v>
      </c>
      <c r="F1605" s="26"/>
      <c r="G1605" s="24">
        <f>IF((E1605*(Utgifter!$E$4+Utgifter!$E$5)/12)&gt;$S$4,(E1605*(Utgifter!$E$4+Utgifter!$E$5)/12),IF(E1605&gt; 0,$S$4,0))</f>
        <v>0</v>
      </c>
      <c r="I1605" s="27">
        <f>IF((I1604*(1+Utgifter!$E$5/12)-K1604)&gt;0,I1604*(1+Utgifter!$E$5/12)-K1604,0)</f>
        <v>0</v>
      </c>
      <c r="J1605" s="26"/>
      <c r="K1605" s="24">
        <f>IF((I1605*(Utgifter!$E$4+Utgifter!$E$5)/12)&gt;$S$4,(I1605*(Utgifter!$E$4+Utgifter!$E$5)/12),IF(I1605&gt; 0,$S$4,0))</f>
        <v>0</v>
      </c>
    </row>
    <row r="1606" spans="1:11" x14ac:dyDescent="0.35">
      <c r="A1606" s="47"/>
      <c r="D1606" s="28" t="str">
        <f t="shared" si="24"/>
        <v/>
      </c>
      <c r="E1606" s="27">
        <f>IF((E1605*(1+Utgifter!$E$5/12)-G1605)&gt;0,E1605*(1+Utgifter!$E$5/12)-G1605,0)</f>
        <v>0</v>
      </c>
      <c r="F1606" s="26"/>
      <c r="G1606" s="24">
        <f>IF((E1606*(Utgifter!$E$4+Utgifter!$E$5)/12)&gt;$S$4,(E1606*(Utgifter!$E$4+Utgifter!$E$5)/12),IF(E1606&gt; 0,$S$4,0))</f>
        <v>0</v>
      </c>
      <c r="I1606" s="27">
        <f>IF((I1605*(1+Utgifter!$E$5/12)-K1605)&gt;0,I1605*(1+Utgifter!$E$5/12)-K1605,0)</f>
        <v>0</v>
      </c>
      <c r="J1606" s="26"/>
      <c r="K1606" s="24">
        <f>IF((I1606*(Utgifter!$E$4+Utgifter!$E$5)/12)&gt;$S$4,(I1606*(Utgifter!$E$4+Utgifter!$E$5)/12),IF(I1606&gt; 0,$S$4,0))</f>
        <v>0</v>
      </c>
    </row>
    <row r="1607" spans="1:11" x14ac:dyDescent="0.35">
      <c r="A1607" s="47"/>
      <c r="D1607" s="28" t="str">
        <f t="shared" ref="D1607:D1670" si="25">IF(OR(E1607&gt;0, I1607&gt;0),D1606+1,"")</f>
        <v/>
      </c>
      <c r="E1607" s="27">
        <f>IF((E1606*(1+Utgifter!$E$5/12)-G1606)&gt;0,E1606*(1+Utgifter!$E$5/12)-G1606,0)</f>
        <v>0</v>
      </c>
      <c r="F1607" s="26"/>
      <c r="G1607" s="24">
        <f>IF((E1607*(Utgifter!$E$4+Utgifter!$E$5)/12)&gt;$S$4,(E1607*(Utgifter!$E$4+Utgifter!$E$5)/12),IF(E1607&gt; 0,$S$4,0))</f>
        <v>0</v>
      </c>
      <c r="I1607" s="27">
        <f>IF((I1606*(1+Utgifter!$E$5/12)-K1606)&gt;0,I1606*(1+Utgifter!$E$5/12)-K1606,0)</f>
        <v>0</v>
      </c>
      <c r="J1607" s="26"/>
      <c r="K1607" s="24">
        <f>IF((I1607*(Utgifter!$E$4+Utgifter!$E$5)/12)&gt;$S$4,(I1607*(Utgifter!$E$4+Utgifter!$E$5)/12),IF(I1607&gt; 0,$S$4,0))</f>
        <v>0</v>
      </c>
    </row>
    <row r="1608" spans="1:11" x14ac:dyDescent="0.35">
      <c r="A1608" s="47"/>
      <c r="D1608" s="28" t="str">
        <f t="shared" si="25"/>
        <v/>
      </c>
      <c r="E1608" s="27">
        <f>IF((E1607*(1+Utgifter!$E$5/12)-G1607)&gt;0,E1607*(1+Utgifter!$E$5/12)-G1607,0)</f>
        <v>0</v>
      </c>
      <c r="F1608" s="26"/>
      <c r="G1608" s="24">
        <f>IF((E1608*(Utgifter!$E$4+Utgifter!$E$5)/12)&gt;$S$4,(E1608*(Utgifter!$E$4+Utgifter!$E$5)/12),IF(E1608&gt; 0,$S$4,0))</f>
        <v>0</v>
      </c>
      <c r="I1608" s="27">
        <f>IF((I1607*(1+Utgifter!$E$5/12)-K1607)&gt;0,I1607*(1+Utgifter!$E$5/12)-K1607,0)</f>
        <v>0</v>
      </c>
      <c r="J1608" s="26"/>
      <c r="K1608" s="24">
        <f>IF((I1608*(Utgifter!$E$4+Utgifter!$E$5)/12)&gt;$S$4,(I1608*(Utgifter!$E$4+Utgifter!$E$5)/12),IF(I1608&gt; 0,$S$4,0))</f>
        <v>0</v>
      </c>
    </row>
    <row r="1609" spans="1:11" x14ac:dyDescent="0.35">
      <c r="A1609" s="47"/>
      <c r="D1609" s="28" t="str">
        <f t="shared" si="25"/>
        <v/>
      </c>
      <c r="E1609" s="27">
        <f>IF((E1608*(1+Utgifter!$E$5/12)-G1608)&gt;0,E1608*(1+Utgifter!$E$5/12)-G1608,0)</f>
        <v>0</v>
      </c>
      <c r="F1609" s="26"/>
      <c r="G1609" s="24">
        <f>IF((E1609*(Utgifter!$E$4+Utgifter!$E$5)/12)&gt;$S$4,(E1609*(Utgifter!$E$4+Utgifter!$E$5)/12),IF(E1609&gt; 0,$S$4,0))</f>
        <v>0</v>
      </c>
      <c r="I1609" s="27">
        <f>IF((I1608*(1+Utgifter!$E$5/12)-K1608)&gt;0,I1608*(1+Utgifter!$E$5/12)-K1608,0)</f>
        <v>0</v>
      </c>
      <c r="J1609" s="26"/>
      <c r="K1609" s="24">
        <f>IF((I1609*(Utgifter!$E$4+Utgifter!$E$5)/12)&gt;$S$4,(I1609*(Utgifter!$E$4+Utgifter!$E$5)/12),IF(I1609&gt; 0,$S$4,0))</f>
        <v>0</v>
      </c>
    </row>
    <row r="1610" spans="1:11" x14ac:dyDescent="0.35">
      <c r="A1610" s="47"/>
      <c r="D1610" s="28" t="str">
        <f t="shared" si="25"/>
        <v/>
      </c>
      <c r="E1610" s="27">
        <f>IF((E1609*(1+Utgifter!$E$5/12)-G1609)&gt;0,E1609*(1+Utgifter!$E$5/12)-G1609,0)</f>
        <v>0</v>
      </c>
      <c r="F1610" s="26"/>
      <c r="G1610" s="24">
        <f>IF((E1610*(Utgifter!$E$4+Utgifter!$E$5)/12)&gt;$S$4,(E1610*(Utgifter!$E$4+Utgifter!$E$5)/12),IF(E1610&gt; 0,$S$4,0))</f>
        <v>0</v>
      </c>
      <c r="I1610" s="27">
        <f>IF((I1609*(1+Utgifter!$E$5/12)-K1609)&gt;0,I1609*(1+Utgifter!$E$5/12)-K1609,0)</f>
        <v>0</v>
      </c>
      <c r="J1610" s="26"/>
      <c r="K1610" s="24">
        <f>IF((I1610*(Utgifter!$E$4+Utgifter!$E$5)/12)&gt;$S$4,(I1610*(Utgifter!$E$4+Utgifter!$E$5)/12),IF(I1610&gt; 0,$S$4,0))</f>
        <v>0</v>
      </c>
    </row>
    <row r="1611" spans="1:11" x14ac:dyDescent="0.35">
      <c r="A1611" s="47"/>
      <c r="D1611" s="28" t="str">
        <f t="shared" si="25"/>
        <v/>
      </c>
      <c r="E1611" s="27">
        <f>IF((E1610*(1+Utgifter!$E$5/12)-G1610)&gt;0,E1610*(1+Utgifter!$E$5/12)-G1610,0)</f>
        <v>0</v>
      </c>
      <c r="F1611" s="26"/>
      <c r="G1611" s="24">
        <f>IF((E1611*(Utgifter!$E$4+Utgifter!$E$5)/12)&gt;$S$4,(E1611*(Utgifter!$E$4+Utgifter!$E$5)/12),IF(E1611&gt; 0,$S$4,0))</f>
        <v>0</v>
      </c>
      <c r="I1611" s="27">
        <f>IF((I1610*(1+Utgifter!$E$5/12)-K1610)&gt;0,I1610*(1+Utgifter!$E$5/12)-K1610,0)</f>
        <v>0</v>
      </c>
      <c r="J1611" s="26"/>
      <c r="K1611" s="24">
        <f>IF((I1611*(Utgifter!$E$4+Utgifter!$E$5)/12)&gt;$S$4,(I1611*(Utgifter!$E$4+Utgifter!$E$5)/12),IF(I1611&gt; 0,$S$4,0))</f>
        <v>0</v>
      </c>
    </row>
    <row r="1612" spans="1:11" x14ac:dyDescent="0.35">
      <c r="A1612" s="47"/>
      <c r="D1612" s="28" t="str">
        <f t="shared" si="25"/>
        <v/>
      </c>
      <c r="E1612" s="27">
        <f>IF((E1611*(1+Utgifter!$E$5/12)-G1611)&gt;0,E1611*(1+Utgifter!$E$5/12)-G1611,0)</f>
        <v>0</v>
      </c>
      <c r="F1612" s="26"/>
      <c r="G1612" s="24">
        <f>IF((E1612*(Utgifter!$E$4+Utgifter!$E$5)/12)&gt;$S$4,(E1612*(Utgifter!$E$4+Utgifter!$E$5)/12),IF(E1612&gt; 0,$S$4,0))</f>
        <v>0</v>
      </c>
      <c r="I1612" s="27">
        <f>IF((I1611*(1+Utgifter!$E$5/12)-K1611)&gt;0,I1611*(1+Utgifter!$E$5/12)-K1611,0)</f>
        <v>0</v>
      </c>
      <c r="J1612" s="26"/>
      <c r="K1612" s="24">
        <f>IF((I1612*(Utgifter!$E$4+Utgifter!$E$5)/12)&gt;$S$4,(I1612*(Utgifter!$E$4+Utgifter!$E$5)/12),IF(I1612&gt; 0,$S$4,0))</f>
        <v>0</v>
      </c>
    </row>
    <row r="1613" spans="1:11" x14ac:dyDescent="0.35">
      <c r="A1613" s="47">
        <v>2152</v>
      </c>
      <c r="D1613" s="28" t="str">
        <f t="shared" si="25"/>
        <v/>
      </c>
      <c r="E1613" s="27">
        <f>IF((E1612*(1+Utgifter!$E$5/12)-G1612)&gt;0,E1612*(1+Utgifter!$E$5/12)-G1612,0)</f>
        <v>0</v>
      </c>
      <c r="F1613" s="26"/>
      <c r="G1613" s="24">
        <f>IF((E1613*(Utgifter!$E$4+Utgifter!$E$5)/12)&gt;$S$4,(E1613*(Utgifter!$E$4+Utgifter!$E$5)/12),IF(E1613&gt; 0,$S$4,0))</f>
        <v>0</v>
      </c>
      <c r="I1613" s="27">
        <f>IF((I1612*(1+Utgifter!$E$5/12)-K1612)&gt;0,I1612*(1+Utgifter!$E$5/12)-K1612,0)</f>
        <v>0</v>
      </c>
      <c r="J1613" s="26"/>
      <c r="K1613" s="24">
        <f>IF((I1613*(Utgifter!$E$4+Utgifter!$E$5)/12)&gt;$S$4,(I1613*(Utgifter!$E$4+Utgifter!$E$5)/12),IF(I1613&gt; 0,$S$4,0))</f>
        <v>0</v>
      </c>
    </row>
    <row r="1614" spans="1:11" x14ac:dyDescent="0.35">
      <c r="A1614" s="47"/>
      <c r="D1614" s="28" t="str">
        <f t="shared" si="25"/>
        <v/>
      </c>
      <c r="E1614" s="27">
        <f>IF((E1613*(1+Utgifter!$E$5/12)-G1613)&gt;0,E1613*(1+Utgifter!$E$5/12)-G1613,0)</f>
        <v>0</v>
      </c>
      <c r="F1614" s="26"/>
      <c r="G1614" s="24">
        <f>IF((E1614*(Utgifter!$E$4+Utgifter!$E$5)/12)&gt;$S$4,(E1614*(Utgifter!$E$4+Utgifter!$E$5)/12),IF(E1614&gt; 0,$S$4,0))</f>
        <v>0</v>
      </c>
      <c r="I1614" s="27">
        <f>IF((I1613*(1+Utgifter!$E$5/12)-K1613)&gt;0,I1613*(1+Utgifter!$E$5/12)-K1613,0)</f>
        <v>0</v>
      </c>
      <c r="J1614" s="26"/>
      <c r="K1614" s="24">
        <f>IF((I1614*(Utgifter!$E$4+Utgifter!$E$5)/12)&gt;$S$4,(I1614*(Utgifter!$E$4+Utgifter!$E$5)/12),IF(I1614&gt; 0,$S$4,0))</f>
        <v>0</v>
      </c>
    </row>
    <row r="1615" spans="1:11" x14ac:dyDescent="0.35">
      <c r="A1615" s="47"/>
      <c r="D1615" s="28" t="str">
        <f t="shared" si="25"/>
        <v/>
      </c>
      <c r="E1615" s="27">
        <f>IF((E1614*(1+Utgifter!$E$5/12)-G1614)&gt;0,E1614*(1+Utgifter!$E$5/12)-G1614,0)</f>
        <v>0</v>
      </c>
      <c r="F1615" s="26"/>
      <c r="G1615" s="24">
        <f>IF((E1615*(Utgifter!$E$4+Utgifter!$E$5)/12)&gt;$S$4,(E1615*(Utgifter!$E$4+Utgifter!$E$5)/12),IF(E1615&gt; 0,$S$4,0))</f>
        <v>0</v>
      </c>
      <c r="I1615" s="27">
        <f>IF((I1614*(1+Utgifter!$E$5/12)-K1614)&gt;0,I1614*(1+Utgifter!$E$5/12)-K1614,0)</f>
        <v>0</v>
      </c>
      <c r="J1615" s="26"/>
      <c r="K1615" s="24">
        <f>IF((I1615*(Utgifter!$E$4+Utgifter!$E$5)/12)&gt;$S$4,(I1615*(Utgifter!$E$4+Utgifter!$E$5)/12),IF(I1615&gt; 0,$S$4,0))</f>
        <v>0</v>
      </c>
    </row>
    <row r="1616" spans="1:11" x14ac:dyDescent="0.35">
      <c r="A1616" s="47"/>
      <c r="D1616" s="28" t="str">
        <f t="shared" si="25"/>
        <v/>
      </c>
      <c r="E1616" s="27">
        <f>IF((E1615*(1+Utgifter!$E$5/12)-G1615)&gt;0,E1615*(1+Utgifter!$E$5/12)-G1615,0)</f>
        <v>0</v>
      </c>
      <c r="F1616" s="26"/>
      <c r="G1616" s="24">
        <f>IF((E1616*(Utgifter!$E$4+Utgifter!$E$5)/12)&gt;$S$4,(E1616*(Utgifter!$E$4+Utgifter!$E$5)/12),IF(E1616&gt; 0,$S$4,0))</f>
        <v>0</v>
      </c>
      <c r="I1616" s="27">
        <f>IF((I1615*(1+Utgifter!$E$5/12)-K1615)&gt;0,I1615*(1+Utgifter!$E$5/12)-K1615,0)</f>
        <v>0</v>
      </c>
      <c r="J1616" s="26"/>
      <c r="K1616" s="24">
        <f>IF((I1616*(Utgifter!$E$4+Utgifter!$E$5)/12)&gt;$S$4,(I1616*(Utgifter!$E$4+Utgifter!$E$5)/12),IF(I1616&gt; 0,$S$4,0))</f>
        <v>0</v>
      </c>
    </row>
    <row r="1617" spans="1:11" x14ac:dyDescent="0.35">
      <c r="A1617" s="47"/>
      <c r="D1617" s="28" t="str">
        <f t="shared" si="25"/>
        <v/>
      </c>
      <c r="E1617" s="27">
        <f>IF((E1616*(1+Utgifter!$E$5/12)-G1616)&gt;0,E1616*(1+Utgifter!$E$5/12)-G1616,0)</f>
        <v>0</v>
      </c>
      <c r="F1617" s="26"/>
      <c r="G1617" s="24">
        <f>IF((E1617*(Utgifter!$E$4+Utgifter!$E$5)/12)&gt;$S$4,(E1617*(Utgifter!$E$4+Utgifter!$E$5)/12),IF(E1617&gt; 0,$S$4,0))</f>
        <v>0</v>
      </c>
      <c r="I1617" s="27">
        <f>IF((I1616*(1+Utgifter!$E$5/12)-K1616)&gt;0,I1616*(1+Utgifter!$E$5/12)-K1616,0)</f>
        <v>0</v>
      </c>
      <c r="J1617" s="26"/>
      <c r="K1617" s="24">
        <f>IF((I1617*(Utgifter!$E$4+Utgifter!$E$5)/12)&gt;$S$4,(I1617*(Utgifter!$E$4+Utgifter!$E$5)/12),IF(I1617&gt; 0,$S$4,0))</f>
        <v>0</v>
      </c>
    </row>
    <row r="1618" spans="1:11" x14ac:dyDescent="0.35">
      <c r="A1618" s="47"/>
      <c r="D1618" s="28" t="str">
        <f t="shared" si="25"/>
        <v/>
      </c>
      <c r="E1618" s="27">
        <f>IF((E1617*(1+Utgifter!$E$5/12)-G1617)&gt;0,E1617*(1+Utgifter!$E$5/12)-G1617,0)</f>
        <v>0</v>
      </c>
      <c r="F1618" s="26"/>
      <c r="G1618" s="24">
        <f>IF((E1618*(Utgifter!$E$4+Utgifter!$E$5)/12)&gt;$S$4,(E1618*(Utgifter!$E$4+Utgifter!$E$5)/12),IF(E1618&gt; 0,$S$4,0))</f>
        <v>0</v>
      </c>
      <c r="I1618" s="27">
        <f>IF((I1617*(1+Utgifter!$E$5/12)-K1617)&gt;0,I1617*(1+Utgifter!$E$5/12)-K1617,0)</f>
        <v>0</v>
      </c>
      <c r="J1618" s="26"/>
      <c r="K1618" s="24">
        <f>IF((I1618*(Utgifter!$E$4+Utgifter!$E$5)/12)&gt;$S$4,(I1618*(Utgifter!$E$4+Utgifter!$E$5)/12),IF(I1618&gt; 0,$S$4,0))</f>
        <v>0</v>
      </c>
    </row>
    <row r="1619" spans="1:11" x14ac:dyDescent="0.35">
      <c r="A1619" s="47"/>
      <c r="D1619" s="28" t="str">
        <f t="shared" si="25"/>
        <v/>
      </c>
      <c r="E1619" s="27">
        <f>IF((E1618*(1+Utgifter!$E$5/12)-G1618)&gt;0,E1618*(1+Utgifter!$E$5/12)-G1618,0)</f>
        <v>0</v>
      </c>
      <c r="F1619" s="26"/>
      <c r="G1619" s="24">
        <f>IF((E1619*(Utgifter!$E$4+Utgifter!$E$5)/12)&gt;$S$4,(E1619*(Utgifter!$E$4+Utgifter!$E$5)/12),IF(E1619&gt; 0,$S$4,0))</f>
        <v>0</v>
      </c>
      <c r="I1619" s="27">
        <f>IF((I1618*(1+Utgifter!$E$5/12)-K1618)&gt;0,I1618*(1+Utgifter!$E$5/12)-K1618,0)</f>
        <v>0</v>
      </c>
      <c r="J1619" s="26"/>
      <c r="K1619" s="24">
        <f>IF((I1619*(Utgifter!$E$4+Utgifter!$E$5)/12)&gt;$S$4,(I1619*(Utgifter!$E$4+Utgifter!$E$5)/12),IF(I1619&gt; 0,$S$4,0))</f>
        <v>0</v>
      </c>
    </row>
    <row r="1620" spans="1:11" x14ac:dyDescent="0.35">
      <c r="A1620" s="47"/>
      <c r="D1620" s="28" t="str">
        <f t="shared" si="25"/>
        <v/>
      </c>
      <c r="E1620" s="27">
        <f>IF((E1619*(1+Utgifter!$E$5/12)-G1619)&gt;0,E1619*(1+Utgifter!$E$5/12)-G1619,0)</f>
        <v>0</v>
      </c>
      <c r="F1620" s="26"/>
      <c r="G1620" s="24">
        <f>IF((E1620*(Utgifter!$E$4+Utgifter!$E$5)/12)&gt;$S$4,(E1620*(Utgifter!$E$4+Utgifter!$E$5)/12),IF(E1620&gt; 0,$S$4,0))</f>
        <v>0</v>
      </c>
      <c r="I1620" s="27">
        <f>IF((I1619*(1+Utgifter!$E$5/12)-K1619)&gt;0,I1619*(1+Utgifter!$E$5/12)-K1619,0)</f>
        <v>0</v>
      </c>
      <c r="J1620" s="26"/>
      <c r="K1620" s="24">
        <f>IF((I1620*(Utgifter!$E$4+Utgifter!$E$5)/12)&gt;$S$4,(I1620*(Utgifter!$E$4+Utgifter!$E$5)/12),IF(I1620&gt; 0,$S$4,0))</f>
        <v>0</v>
      </c>
    </row>
    <row r="1621" spans="1:11" x14ac:dyDescent="0.35">
      <c r="A1621" s="47"/>
      <c r="D1621" s="28" t="str">
        <f t="shared" si="25"/>
        <v/>
      </c>
      <c r="E1621" s="27">
        <f>IF((E1620*(1+Utgifter!$E$5/12)-G1620)&gt;0,E1620*(1+Utgifter!$E$5/12)-G1620,0)</f>
        <v>0</v>
      </c>
      <c r="F1621" s="26"/>
      <c r="G1621" s="24">
        <f>IF((E1621*(Utgifter!$E$4+Utgifter!$E$5)/12)&gt;$S$4,(E1621*(Utgifter!$E$4+Utgifter!$E$5)/12),IF(E1621&gt; 0,$S$4,0))</f>
        <v>0</v>
      </c>
      <c r="I1621" s="27">
        <f>IF((I1620*(1+Utgifter!$E$5/12)-K1620)&gt;0,I1620*(1+Utgifter!$E$5/12)-K1620,0)</f>
        <v>0</v>
      </c>
      <c r="J1621" s="26"/>
      <c r="K1621" s="24">
        <f>IF((I1621*(Utgifter!$E$4+Utgifter!$E$5)/12)&gt;$S$4,(I1621*(Utgifter!$E$4+Utgifter!$E$5)/12),IF(I1621&gt; 0,$S$4,0))</f>
        <v>0</v>
      </c>
    </row>
    <row r="1622" spans="1:11" x14ac:dyDescent="0.35">
      <c r="A1622" s="47"/>
      <c r="D1622" s="28" t="str">
        <f t="shared" si="25"/>
        <v/>
      </c>
      <c r="E1622" s="27">
        <f>IF((E1621*(1+Utgifter!$E$5/12)-G1621)&gt;0,E1621*(1+Utgifter!$E$5/12)-G1621,0)</f>
        <v>0</v>
      </c>
      <c r="F1622" s="26"/>
      <c r="G1622" s="24">
        <f>IF((E1622*(Utgifter!$E$4+Utgifter!$E$5)/12)&gt;$S$4,(E1622*(Utgifter!$E$4+Utgifter!$E$5)/12),IF(E1622&gt; 0,$S$4,0))</f>
        <v>0</v>
      </c>
      <c r="I1622" s="27">
        <f>IF((I1621*(1+Utgifter!$E$5/12)-K1621)&gt;0,I1621*(1+Utgifter!$E$5/12)-K1621,0)</f>
        <v>0</v>
      </c>
      <c r="J1622" s="26"/>
      <c r="K1622" s="24">
        <f>IF((I1622*(Utgifter!$E$4+Utgifter!$E$5)/12)&gt;$S$4,(I1622*(Utgifter!$E$4+Utgifter!$E$5)/12),IF(I1622&gt; 0,$S$4,0))</f>
        <v>0</v>
      </c>
    </row>
    <row r="1623" spans="1:11" x14ac:dyDescent="0.35">
      <c r="A1623" s="47"/>
      <c r="D1623" s="28" t="str">
        <f t="shared" si="25"/>
        <v/>
      </c>
      <c r="E1623" s="27">
        <f>IF((E1622*(1+Utgifter!$E$5/12)-G1622)&gt;0,E1622*(1+Utgifter!$E$5/12)-G1622,0)</f>
        <v>0</v>
      </c>
      <c r="F1623" s="26"/>
      <c r="G1623" s="24">
        <f>IF((E1623*(Utgifter!$E$4+Utgifter!$E$5)/12)&gt;$S$4,(E1623*(Utgifter!$E$4+Utgifter!$E$5)/12),IF(E1623&gt; 0,$S$4,0))</f>
        <v>0</v>
      </c>
      <c r="I1623" s="27">
        <f>IF((I1622*(1+Utgifter!$E$5/12)-K1622)&gt;0,I1622*(1+Utgifter!$E$5/12)-K1622,0)</f>
        <v>0</v>
      </c>
      <c r="J1623" s="26"/>
      <c r="K1623" s="24">
        <f>IF((I1623*(Utgifter!$E$4+Utgifter!$E$5)/12)&gt;$S$4,(I1623*(Utgifter!$E$4+Utgifter!$E$5)/12),IF(I1623&gt; 0,$S$4,0))</f>
        <v>0</v>
      </c>
    </row>
    <row r="1624" spans="1:11" x14ac:dyDescent="0.35">
      <c r="A1624" s="47"/>
      <c r="D1624" s="28" t="str">
        <f t="shared" si="25"/>
        <v/>
      </c>
      <c r="E1624" s="27">
        <f>IF((E1623*(1+Utgifter!$E$5/12)-G1623)&gt;0,E1623*(1+Utgifter!$E$5/12)-G1623,0)</f>
        <v>0</v>
      </c>
      <c r="F1624" s="26"/>
      <c r="G1624" s="24">
        <f>IF((E1624*(Utgifter!$E$4+Utgifter!$E$5)/12)&gt;$S$4,(E1624*(Utgifter!$E$4+Utgifter!$E$5)/12),IF(E1624&gt; 0,$S$4,0))</f>
        <v>0</v>
      </c>
      <c r="I1624" s="27">
        <f>IF((I1623*(1+Utgifter!$E$5/12)-K1623)&gt;0,I1623*(1+Utgifter!$E$5/12)-K1623,0)</f>
        <v>0</v>
      </c>
      <c r="J1624" s="26"/>
      <c r="K1624" s="24">
        <f>IF((I1624*(Utgifter!$E$4+Utgifter!$E$5)/12)&gt;$S$4,(I1624*(Utgifter!$E$4+Utgifter!$E$5)/12),IF(I1624&gt; 0,$S$4,0))</f>
        <v>0</v>
      </c>
    </row>
    <row r="1625" spans="1:11" x14ac:dyDescent="0.35">
      <c r="A1625" s="47">
        <v>2153</v>
      </c>
      <c r="D1625" s="28" t="str">
        <f t="shared" si="25"/>
        <v/>
      </c>
      <c r="E1625" s="27">
        <f>IF((E1624*(1+Utgifter!$E$5/12)-G1624)&gt;0,E1624*(1+Utgifter!$E$5/12)-G1624,0)</f>
        <v>0</v>
      </c>
      <c r="F1625" s="26"/>
      <c r="G1625" s="24">
        <f>IF((E1625*(Utgifter!$E$4+Utgifter!$E$5)/12)&gt;$S$4,(E1625*(Utgifter!$E$4+Utgifter!$E$5)/12),IF(E1625&gt; 0,$S$4,0))</f>
        <v>0</v>
      </c>
      <c r="I1625" s="27">
        <f>IF((I1624*(1+Utgifter!$E$5/12)-K1624)&gt;0,I1624*(1+Utgifter!$E$5/12)-K1624,0)</f>
        <v>0</v>
      </c>
      <c r="J1625" s="26"/>
      <c r="K1625" s="24">
        <f>IF((I1625*(Utgifter!$E$4+Utgifter!$E$5)/12)&gt;$S$4,(I1625*(Utgifter!$E$4+Utgifter!$E$5)/12),IF(I1625&gt; 0,$S$4,0))</f>
        <v>0</v>
      </c>
    </row>
    <row r="1626" spans="1:11" x14ac:dyDescent="0.35">
      <c r="A1626" s="47"/>
      <c r="D1626" s="28" t="str">
        <f t="shared" si="25"/>
        <v/>
      </c>
      <c r="E1626" s="27">
        <f>IF((E1625*(1+Utgifter!$E$5/12)-G1625)&gt;0,E1625*(1+Utgifter!$E$5/12)-G1625,0)</f>
        <v>0</v>
      </c>
      <c r="F1626" s="26"/>
      <c r="G1626" s="24">
        <f>IF((E1626*(Utgifter!$E$4+Utgifter!$E$5)/12)&gt;$S$4,(E1626*(Utgifter!$E$4+Utgifter!$E$5)/12),IF(E1626&gt; 0,$S$4,0))</f>
        <v>0</v>
      </c>
      <c r="I1626" s="27">
        <f>IF((I1625*(1+Utgifter!$E$5/12)-K1625)&gt;0,I1625*(1+Utgifter!$E$5/12)-K1625,0)</f>
        <v>0</v>
      </c>
      <c r="J1626" s="26"/>
      <c r="K1626" s="24">
        <f>IF((I1626*(Utgifter!$E$4+Utgifter!$E$5)/12)&gt;$S$4,(I1626*(Utgifter!$E$4+Utgifter!$E$5)/12),IF(I1626&gt; 0,$S$4,0))</f>
        <v>0</v>
      </c>
    </row>
    <row r="1627" spans="1:11" x14ac:dyDescent="0.35">
      <c r="A1627" s="47"/>
      <c r="D1627" s="28" t="str">
        <f t="shared" si="25"/>
        <v/>
      </c>
      <c r="E1627" s="27">
        <f>IF((E1626*(1+Utgifter!$E$5/12)-G1626)&gt;0,E1626*(1+Utgifter!$E$5/12)-G1626,0)</f>
        <v>0</v>
      </c>
      <c r="F1627" s="26"/>
      <c r="G1627" s="24">
        <f>IF((E1627*(Utgifter!$E$4+Utgifter!$E$5)/12)&gt;$S$4,(E1627*(Utgifter!$E$4+Utgifter!$E$5)/12),IF(E1627&gt; 0,$S$4,0))</f>
        <v>0</v>
      </c>
      <c r="I1627" s="27">
        <f>IF((I1626*(1+Utgifter!$E$5/12)-K1626)&gt;0,I1626*(1+Utgifter!$E$5/12)-K1626,0)</f>
        <v>0</v>
      </c>
      <c r="J1627" s="26"/>
      <c r="K1627" s="24">
        <f>IF((I1627*(Utgifter!$E$4+Utgifter!$E$5)/12)&gt;$S$4,(I1627*(Utgifter!$E$4+Utgifter!$E$5)/12),IF(I1627&gt; 0,$S$4,0))</f>
        <v>0</v>
      </c>
    </row>
    <row r="1628" spans="1:11" x14ac:dyDescent="0.35">
      <c r="A1628" s="47"/>
      <c r="D1628" s="28" t="str">
        <f t="shared" si="25"/>
        <v/>
      </c>
      <c r="E1628" s="27">
        <f>IF((E1627*(1+Utgifter!$E$5/12)-G1627)&gt;0,E1627*(1+Utgifter!$E$5/12)-G1627,0)</f>
        <v>0</v>
      </c>
      <c r="F1628" s="26"/>
      <c r="G1628" s="24">
        <f>IF((E1628*(Utgifter!$E$4+Utgifter!$E$5)/12)&gt;$S$4,(E1628*(Utgifter!$E$4+Utgifter!$E$5)/12),IF(E1628&gt; 0,$S$4,0))</f>
        <v>0</v>
      </c>
      <c r="I1628" s="27">
        <f>IF((I1627*(1+Utgifter!$E$5/12)-K1627)&gt;0,I1627*(1+Utgifter!$E$5/12)-K1627,0)</f>
        <v>0</v>
      </c>
      <c r="J1628" s="26"/>
      <c r="K1628" s="24">
        <f>IF((I1628*(Utgifter!$E$4+Utgifter!$E$5)/12)&gt;$S$4,(I1628*(Utgifter!$E$4+Utgifter!$E$5)/12),IF(I1628&gt; 0,$S$4,0))</f>
        <v>0</v>
      </c>
    </row>
    <row r="1629" spans="1:11" x14ac:dyDescent="0.35">
      <c r="A1629" s="47"/>
      <c r="D1629" s="28" t="str">
        <f t="shared" si="25"/>
        <v/>
      </c>
      <c r="E1629" s="27">
        <f>IF((E1628*(1+Utgifter!$E$5/12)-G1628)&gt;0,E1628*(1+Utgifter!$E$5/12)-G1628,0)</f>
        <v>0</v>
      </c>
      <c r="F1629" s="26"/>
      <c r="G1629" s="24">
        <f>IF((E1629*(Utgifter!$E$4+Utgifter!$E$5)/12)&gt;$S$4,(E1629*(Utgifter!$E$4+Utgifter!$E$5)/12),IF(E1629&gt; 0,$S$4,0))</f>
        <v>0</v>
      </c>
      <c r="I1629" s="27">
        <f>IF((I1628*(1+Utgifter!$E$5/12)-K1628)&gt;0,I1628*(1+Utgifter!$E$5/12)-K1628,0)</f>
        <v>0</v>
      </c>
      <c r="J1629" s="26"/>
      <c r="K1629" s="24">
        <f>IF((I1629*(Utgifter!$E$4+Utgifter!$E$5)/12)&gt;$S$4,(I1629*(Utgifter!$E$4+Utgifter!$E$5)/12),IF(I1629&gt; 0,$S$4,0))</f>
        <v>0</v>
      </c>
    </row>
    <row r="1630" spans="1:11" x14ac:dyDescent="0.35">
      <c r="A1630" s="47"/>
      <c r="D1630" s="28" t="str">
        <f t="shared" si="25"/>
        <v/>
      </c>
      <c r="E1630" s="27">
        <f>IF((E1629*(1+Utgifter!$E$5/12)-G1629)&gt;0,E1629*(1+Utgifter!$E$5/12)-G1629,0)</f>
        <v>0</v>
      </c>
      <c r="F1630" s="26"/>
      <c r="G1630" s="24">
        <f>IF((E1630*(Utgifter!$E$4+Utgifter!$E$5)/12)&gt;$S$4,(E1630*(Utgifter!$E$4+Utgifter!$E$5)/12),IF(E1630&gt; 0,$S$4,0))</f>
        <v>0</v>
      </c>
      <c r="I1630" s="27">
        <f>IF((I1629*(1+Utgifter!$E$5/12)-K1629)&gt;0,I1629*(1+Utgifter!$E$5/12)-K1629,0)</f>
        <v>0</v>
      </c>
      <c r="J1630" s="26"/>
      <c r="K1630" s="24">
        <f>IF((I1630*(Utgifter!$E$4+Utgifter!$E$5)/12)&gt;$S$4,(I1630*(Utgifter!$E$4+Utgifter!$E$5)/12),IF(I1630&gt; 0,$S$4,0))</f>
        <v>0</v>
      </c>
    </row>
    <row r="1631" spans="1:11" x14ac:dyDescent="0.35">
      <c r="A1631" s="47"/>
      <c r="D1631" s="28" t="str">
        <f t="shared" si="25"/>
        <v/>
      </c>
      <c r="E1631" s="27">
        <f>IF((E1630*(1+Utgifter!$E$5/12)-G1630)&gt;0,E1630*(1+Utgifter!$E$5/12)-G1630,0)</f>
        <v>0</v>
      </c>
      <c r="F1631" s="26"/>
      <c r="G1631" s="24">
        <f>IF((E1631*(Utgifter!$E$4+Utgifter!$E$5)/12)&gt;$S$4,(E1631*(Utgifter!$E$4+Utgifter!$E$5)/12),IF(E1631&gt; 0,$S$4,0))</f>
        <v>0</v>
      </c>
      <c r="I1631" s="27">
        <f>IF((I1630*(1+Utgifter!$E$5/12)-K1630)&gt;0,I1630*(1+Utgifter!$E$5/12)-K1630,0)</f>
        <v>0</v>
      </c>
      <c r="J1631" s="26"/>
      <c r="K1631" s="24">
        <f>IF((I1631*(Utgifter!$E$4+Utgifter!$E$5)/12)&gt;$S$4,(I1631*(Utgifter!$E$4+Utgifter!$E$5)/12),IF(I1631&gt; 0,$S$4,0))</f>
        <v>0</v>
      </c>
    </row>
    <row r="1632" spans="1:11" x14ac:dyDescent="0.35">
      <c r="A1632" s="47"/>
      <c r="D1632" s="28" t="str">
        <f t="shared" si="25"/>
        <v/>
      </c>
      <c r="E1632" s="27">
        <f>IF((E1631*(1+Utgifter!$E$5/12)-G1631)&gt;0,E1631*(1+Utgifter!$E$5/12)-G1631,0)</f>
        <v>0</v>
      </c>
      <c r="F1632" s="26"/>
      <c r="G1632" s="24">
        <f>IF((E1632*(Utgifter!$E$4+Utgifter!$E$5)/12)&gt;$S$4,(E1632*(Utgifter!$E$4+Utgifter!$E$5)/12),IF(E1632&gt; 0,$S$4,0))</f>
        <v>0</v>
      </c>
      <c r="I1632" s="27">
        <f>IF((I1631*(1+Utgifter!$E$5/12)-K1631)&gt;0,I1631*(1+Utgifter!$E$5/12)-K1631,0)</f>
        <v>0</v>
      </c>
      <c r="J1632" s="26"/>
      <c r="K1632" s="24">
        <f>IF((I1632*(Utgifter!$E$4+Utgifter!$E$5)/12)&gt;$S$4,(I1632*(Utgifter!$E$4+Utgifter!$E$5)/12),IF(I1632&gt; 0,$S$4,0))</f>
        <v>0</v>
      </c>
    </row>
    <row r="1633" spans="1:11" x14ac:dyDescent="0.35">
      <c r="A1633" s="47"/>
      <c r="D1633" s="28" t="str">
        <f t="shared" si="25"/>
        <v/>
      </c>
      <c r="E1633" s="27">
        <f>IF((E1632*(1+Utgifter!$E$5/12)-G1632)&gt;0,E1632*(1+Utgifter!$E$5/12)-G1632,0)</f>
        <v>0</v>
      </c>
      <c r="F1633" s="26"/>
      <c r="G1633" s="24">
        <f>IF((E1633*(Utgifter!$E$4+Utgifter!$E$5)/12)&gt;$S$4,(E1633*(Utgifter!$E$4+Utgifter!$E$5)/12),IF(E1633&gt; 0,$S$4,0))</f>
        <v>0</v>
      </c>
      <c r="I1633" s="27">
        <f>IF((I1632*(1+Utgifter!$E$5/12)-K1632)&gt;0,I1632*(1+Utgifter!$E$5/12)-K1632,0)</f>
        <v>0</v>
      </c>
      <c r="J1633" s="26"/>
      <c r="K1633" s="24">
        <f>IF((I1633*(Utgifter!$E$4+Utgifter!$E$5)/12)&gt;$S$4,(I1633*(Utgifter!$E$4+Utgifter!$E$5)/12),IF(I1633&gt; 0,$S$4,0))</f>
        <v>0</v>
      </c>
    </row>
    <row r="1634" spans="1:11" x14ac:dyDescent="0.35">
      <c r="A1634" s="47"/>
      <c r="D1634" s="28" t="str">
        <f t="shared" si="25"/>
        <v/>
      </c>
      <c r="E1634" s="27">
        <f>IF((E1633*(1+Utgifter!$E$5/12)-G1633)&gt;0,E1633*(1+Utgifter!$E$5/12)-G1633,0)</f>
        <v>0</v>
      </c>
      <c r="F1634" s="26"/>
      <c r="G1634" s="24">
        <f>IF((E1634*(Utgifter!$E$4+Utgifter!$E$5)/12)&gt;$S$4,(E1634*(Utgifter!$E$4+Utgifter!$E$5)/12),IF(E1634&gt; 0,$S$4,0))</f>
        <v>0</v>
      </c>
      <c r="I1634" s="27">
        <f>IF((I1633*(1+Utgifter!$E$5/12)-K1633)&gt;0,I1633*(1+Utgifter!$E$5/12)-K1633,0)</f>
        <v>0</v>
      </c>
      <c r="J1634" s="26"/>
      <c r="K1634" s="24">
        <f>IF((I1634*(Utgifter!$E$4+Utgifter!$E$5)/12)&gt;$S$4,(I1634*(Utgifter!$E$4+Utgifter!$E$5)/12),IF(I1634&gt; 0,$S$4,0))</f>
        <v>0</v>
      </c>
    </row>
    <row r="1635" spans="1:11" x14ac:dyDescent="0.35">
      <c r="A1635" s="47"/>
      <c r="D1635" s="28" t="str">
        <f t="shared" si="25"/>
        <v/>
      </c>
      <c r="E1635" s="27">
        <f>IF((E1634*(1+Utgifter!$E$5/12)-G1634)&gt;0,E1634*(1+Utgifter!$E$5/12)-G1634,0)</f>
        <v>0</v>
      </c>
      <c r="F1635" s="26"/>
      <c r="G1635" s="24">
        <f>IF((E1635*(Utgifter!$E$4+Utgifter!$E$5)/12)&gt;$S$4,(E1635*(Utgifter!$E$4+Utgifter!$E$5)/12),IF(E1635&gt; 0,$S$4,0))</f>
        <v>0</v>
      </c>
      <c r="I1635" s="27">
        <f>IF((I1634*(1+Utgifter!$E$5/12)-K1634)&gt;0,I1634*(1+Utgifter!$E$5/12)-K1634,0)</f>
        <v>0</v>
      </c>
      <c r="J1635" s="26"/>
      <c r="K1635" s="24">
        <f>IF((I1635*(Utgifter!$E$4+Utgifter!$E$5)/12)&gt;$S$4,(I1635*(Utgifter!$E$4+Utgifter!$E$5)/12),IF(I1635&gt; 0,$S$4,0))</f>
        <v>0</v>
      </c>
    </row>
    <row r="1636" spans="1:11" x14ac:dyDescent="0.35">
      <c r="A1636" s="47"/>
      <c r="D1636" s="28" t="str">
        <f t="shared" si="25"/>
        <v/>
      </c>
      <c r="E1636" s="27">
        <f>IF((E1635*(1+Utgifter!$E$5/12)-G1635)&gt;0,E1635*(1+Utgifter!$E$5/12)-G1635,0)</f>
        <v>0</v>
      </c>
      <c r="F1636" s="26"/>
      <c r="G1636" s="24">
        <f>IF((E1636*(Utgifter!$E$4+Utgifter!$E$5)/12)&gt;$S$4,(E1636*(Utgifter!$E$4+Utgifter!$E$5)/12),IF(E1636&gt; 0,$S$4,0))</f>
        <v>0</v>
      </c>
      <c r="I1636" s="27">
        <f>IF((I1635*(1+Utgifter!$E$5/12)-K1635)&gt;0,I1635*(1+Utgifter!$E$5/12)-K1635,0)</f>
        <v>0</v>
      </c>
      <c r="J1636" s="26"/>
      <c r="K1636" s="24">
        <f>IF((I1636*(Utgifter!$E$4+Utgifter!$E$5)/12)&gt;$S$4,(I1636*(Utgifter!$E$4+Utgifter!$E$5)/12),IF(I1636&gt; 0,$S$4,0))</f>
        <v>0</v>
      </c>
    </row>
    <row r="1637" spans="1:11" x14ac:dyDescent="0.35">
      <c r="A1637" s="47">
        <v>2154</v>
      </c>
      <c r="D1637" s="28" t="str">
        <f t="shared" si="25"/>
        <v/>
      </c>
      <c r="E1637" s="27">
        <f>IF((E1636*(1+Utgifter!$E$5/12)-G1636)&gt;0,E1636*(1+Utgifter!$E$5/12)-G1636,0)</f>
        <v>0</v>
      </c>
      <c r="F1637" s="26"/>
      <c r="G1637" s="24">
        <f>IF((E1637*(Utgifter!$E$4+Utgifter!$E$5)/12)&gt;$S$4,(E1637*(Utgifter!$E$4+Utgifter!$E$5)/12),IF(E1637&gt; 0,$S$4,0))</f>
        <v>0</v>
      </c>
      <c r="I1637" s="27">
        <f>IF((I1636*(1+Utgifter!$E$5/12)-K1636)&gt;0,I1636*(1+Utgifter!$E$5/12)-K1636,0)</f>
        <v>0</v>
      </c>
      <c r="J1637" s="26"/>
      <c r="K1637" s="24">
        <f>IF((I1637*(Utgifter!$E$4+Utgifter!$E$5)/12)&gt;$S$4,(I1637*(Utgifter!$E$4+Utgifter!$E$5)/12),IF(I1637&gt; 0,$S$4,0))</f>
        <v>0</v>
      </c>
    </row>
    <row r="1638" spans="1:11" x14ac:dyDescent="0.35">
      <c r="A1638" s="47"/>
      <c r="D1638" s="28" t="str">
        <f t="shared" si="25"/>
        <v/>
      </c>
      <c r="E1638" s="27">
        <f>IF((E1637*(1+Utgifter!$E$5/12)-G1637)&gt;0,E1637*(1+Utgifter!$E$5/12)-G1637,0)</f>
        <v>0</v>
      </c>
      <c r="F1638" s="26"/>
      <c r="G1638" s="24">
        <f>IF((E1638*(Utgifter!$E$4+Utgifter!$E$5)/12)&gt;$S$4,(E1638*(Utgifter!$E$4+Utgifter!$E$5)/12),IF(E1638&gt; 0,$S$4,0))</f>
        <v>0</v>
      </c>
      <c r="I1638" s="27">
        <f>IF((I1637*(1+Utgifter!$E$5/12)-K1637)&gt;0,I1637*(1+Utgifter!$E$5/12)-K1637,0)</f>
        <v>0</v>
      </c>
      <c r="J1638" s="26"/>
      <c r="K1638" s="24">
        <f>IF((I1638*(Utgifter!$E$4+Utgifter!$E$5)/12)&gt;$S$4,(I1638*(Utgifter!$E$4+Utgifter!$E$5)/12),IF(I1638&gt; 0,$S$4,0))</f>
        <v>0</v>
      </c>
    </row>
    <row r="1639" spans="1:11" x14ac:dyDescent="0.35">
      <c r="A1639" s="47"/>
      <c r="D1639" s="28" t="str">
        <f t="shared" si="25"/>
        <v/>
      </c>
      <c r="E1639" s="27">
        <f>IF((E1638*(1+Utgifter!$E$5/12)-G1638)&gt;0,E1638*(1+Utgifter!$E$5/12)-G1638,0)</f>
        <v>0</v>
      </c>
      <c r="F1639" s="26"/>
      <c r="G1639" s="24">
        <f>IF((E1639*(Utgifter!$E$4+Utgifter!$E$5)/12)&gt;$S$4,(E1639*(Utgifter!$E$4+Utgifter!$E$5)/12),IF(E1639&gt; 0,$S$4,0))</f>
        <v>0</v>
      </c>
      <c r="I1639" s="27">
        <f>IF((I1638*(1+Utgifter!$E$5/12)-K1638)&gt;0,I1638*(1+Utgifter!$E$5/12)-K1638,0)</f>
        <v>0</v>
      </c>
      <c r="J1639" s="26"/>
      <c r="K1639" s="24">
        <f>IF((I1639*(Utgifter!$E$4+Utgifter!$E$5)/12)&gt;$S$4,(I1639*(Utgifter!$E$4+Utgifter!$E$5)/12),IF(I1639&gt; 0,$S$4,0))</f>
        <v>0</v>
      </c>
    </row>
    <row r="1640" spans="1:11" x14ac:dyDescent="0.35">
      <c r="A1640" s="47"/>
      <c r="D1640" s="28" t="str">
        <f t="shared" si="25"/>
        <v/>
      </c>
      <c r="E1640" s="27">
        <f>IF((E1639*(1+Utgifter!$E$5/12)-G1639)&gt;0,E1639*(1+Utgifter!$E$5/12)-G1639,0)</f>
        <v>0</v>
      </c>
      <c r="F1640" s="26"/>
      <c r="G1640" s="24">
        <f>IF((E1640*(Utgifter!$E$4+Utgifter!$E$5)/12)&gt;$S$4,(E1640*(Utgifter!$E$4+Utgifter!$E$5)/12),IF(E1640&gt; 0,$S$4,0))</f>
        <v>0</v>
      </c>
      <c r="I1640" s="27">
        <f>IF((I1639*(1+Utgifter!$E$5/12)-K1639)&gt;0,I1639*(1+Utgifter!$E$5/12)-K1639,0)</f>
        <v>0</v>
      </c>
      <c r="J1640" s="26"/>
      <c r="K1640" s="24">
        <f>IF((I1640*(Utgifter!$E$4+Utgifter!$E$5)/12)&gt;$S$4,(I1640*(Utgifter!$E$4+Utgifter!$E$5)/12),IF(I1640&gt; 0,$S$4,0))</f>
        <v>0</v>
      </c>
    </row>
    <row r="1641" spans="1:11" x14ac:dyDescent="0.35">
      <c r="A1641" s="47"/>
      <c r="D1641" s="28" t="str">
        <f t="shared" si="25"/>
        <v/>
      </c>
      <c r="E1641" s="27">
        <f>IF((E1640*(1+Utgifter!$E$5/12)-G1640)&gt;0,E1640*(1+Utgifter!$E$5/12)-G1640,0)</f>
        <v>0</v>
      </c>
      <c r="F1641" s="26"/>
      <c r="G1641" s="24">
        <f>IF((E1641*(Utgifter!$E$4+Utgifter!$E$5)/12)&gt;$S$4,(E1641*(Utgifter!$E$4+Utgifter!$E$5)/12),IF(E1641&gt; 0,$S$4,0))</f>
        <v>0</v>
      </c>
      <c r="I1641" s="27">
        <f>IF((I1640*(1+Utgifter!$E$5/12)-K1640)&gt;0,I1640*(1+Utgifter!$E$5/12)-K1640,0)</f>
        <v>0</v>
      </c>
      <c r="J1641" s="26"/>
      <c r="K1641" s="24">
        <f>IF((I1641*(Utgifter!$E$4+Utgifter!$E$5)/12)&gt;$S$4,(I1641*(Utgifter!$E$4+Utgifter!$E$5)/12),IF(I1641&gt; 0,$S$4,0))</f>
        <v>0</v>
      </c>
    </row>
    <row r="1642" spans="1:11" x14ac:dyDescent="0.35">
      <c r="A1642" s="47"/>
      <c r="D1642" s="28" t="str">
        <f t="shared" si="25"/>
        <v/>
      </c>
      <c r="E1642" s="27">
        <f>IF((E1641*(1+Utgifter!$E$5/12)-G1641)&gt;0,E1641*(1+Utgifter!$E$5/12)-G1641,0)</f>
        <v>0</v>
      </c>
      <c r="F1642" s="26"/>
      <c r="G1642" s="24">
        <f>IF((E1642*(Utgifter!$E$4+Utgifter!$E$5)/12)&gt;$S$4,(E1642*(Utgifter!$E$4+Utgifter!$E$5)/12),IF(E1642&gt; 0,$S$4,0))</f>
        <v>0</v>
      </c>
      <c r="I1642" s="27">
        <f>IF((I1641*(1+Utgifter!$E$5/12)-K1641)&gt;0,I1641*(1+Utgifter!$E$5/12)-K1641,0)</f>
        <v>0</v>
      </c>
      <c r="J1642" s="26"/>
      <c r="K1642" s="24">
        <f>IF((I1642*(Utgifter!$E$4+Utgifter!$E$5)/12)&gt;$S$4,(I1642*(Utgifter!$E$4+Utgifter!$E$5)/12),IF(I1642&gt; 0,$S$4,0))</f>
        <v>0</v>
      </c>
    </row>
    <row r="1643" spans="1:11" x14ac:dyDescent="0.35">
      <c r="A1643" s="47"/>
      <c r="D1643" s="28" t="str">
        <f t="shared" si="25"/>
        <v/>
      </c>
      <c r="E1643" s="27">
        <f>IF((E1642*(1+Utgifter!$E$5/12)-G1642)&gt;0,E1642*(1+Utgifter!$E$5/12)-G1642,0)</f>
        <v>0</v>
      </c>
      <c r="F1643" s="26"/>
      <c r="G1643" s="24">
        <f>IF((E1643*(Utgifter!$E$4+Utgifter!$E$5)/12)&gt;$S$4,(E1643*(Utgifter!$E$4+Utgifter!$E$5)/12),IF(E1643&gt; 0,$S$4,0))</f>
        <v>0</v>
      </c>
      <c r="I1643" s="27">
        <f>IF((I1642*(1+Utgifter!$E$5/12)-K1642)&gt;0,I1642*(1+Utgifter!$E$5/12)-K1642,0)</f>
        <v>0</v>
      </c>
      <c r="J1643" s="26"/>
      <c r="K1643" s="24">
        <f>IF((I1643*(Utgifter!$E$4+Utgifter!$E$5)/12)&gt;$S$4,(I1643*(Utgifter!$E$4+Utgifter!$E$5)/12),IF(I1643&gt; 0,$S$4,0))</f>
        <v>0</v>
      </c>
    </row>
    <row r="1644" spans="1:11" x14ac:dyDescent="0.35">
      <c r="A1644" s="47"/>
      <c r="D1644" s="28" t="str">
        <f t="shared" si="25"/>
        <v/>
      </c>
      <c r="E1644" s="27">
        <f>IF((E1643*(1+Utgifter!$E$5/12)-G1643)&gt;0,E1643*(1+Utgifter!$E$5/12)-G1643,0)</f>
        <v>0</v>
      </c>
      <c r="F1644" s="26"/>
      <c r="G1644" s="24">
        <f>IF((E1644*(Utgifter!$E$4+Utgifter!$E$5)/12)&gt;$S$4,(E1644*(Utgifter!$E$4+Utgifter!$E$5)/12),IF(E1644&gt; 0,$S$4,0))</f>
        <v>0</v>
      </c>
      <c r="I1644" s="27">
        <f>IF((I1643*(1+Utgifter!$E$5/12)-K1643)&gt;0,I1643*(1+Utgifter!$E$5/12)-K1643,0)</f>
        <v>0</v>
      </c>
      <c r="J1644" s="26"/>
      <c r="K1644" s="24">
        <f>IF((I1644*(Utgifter!$E$4+Utgifter!$E$5)/12)&gt;$S$4,(I1644*(Utgifter!$E$4+Utgifter!$E$5)/12),IF(I1644&gt; 0,$S$4,0))</f>
        <v>0</v>
      </c>
    </row>
    <row r="1645" spans="1:11" x14ac:dyDescent="0.35">
      <c r="A1645" s="47"/>
      <c r="D1645" s="28" t="str">
        <f t="shared" si="25"/>
        <v/>
      </c>
      <c r="E1645" s="27">
        <f>IF((E1644*(1+Utgifter!$E$5/12)-G1644)&gt;0,E1644*(1+Utgifter!$E$5/12)-G1644,0)</f>
        <v>0</v>
      </c>
      <c r="F1645" s="26"/>
      <c r="G1645" s="24">
        <f>IF((E1645*(Utgifter!$E$4+Utgifter!$E$5)/12)&gt;$S$4,(E1645*(Utgifter!$E$4+Utgifter!$E$5)/12),IF(E1645&gt; 0,$S$4,0))</f>
        <v>0</v>
      </c>
      <c r="I1645" s="27">
        <f>IF((I1644*(1+Utgifter!$E$5/12)-K1644)&gt;0,I1644*(1+Utgifter!$E$5/12)-K1644,0)</f>
        <v>0</v>
      </c>
      <c r="J1645" s="26"/>
      <c r="K1645" s="24">
        <f>IF((I1645*(Utgifter!$E$4+Utgifter!$E$5)/12)&gt;$S$4,(I1645*(Utgifter!$E$4+Utgifter!$E$5)/12),IF(I1645&gt; 0,$S$4,0))</f>
        <v>0</v>
      </c>
    </row>
    <row r="1646" spans="1:11" x14ac:dyDescent="0.35">
      <c r="A1646" s="47"/>
      <c r="D1646" s="28" t="str">
        <f t="shared" si="25"/>
        <v/>
      </c>
      <c r="E1646" s="27">
        <f>IF((E1645*(1+Utgifter!$E$5/12)-G1645)&gt;0,E1645*(1+Utgifter!$E$5/12)-G1645,0)</f>
        <v>0</v>
      </c>
      <c r="F1646" s="26"/>
      <c r="G1646" s="24">
        <f>IF((E1646*(Utgifter!$E$4+Utgifter!$E$5)/12)&gt;$S$4,(E1646*(Utgifter!$E$4+Utgifter!$E$5)/12),IF(E1646&gt; 0,$S$4,0))</f>
        <v>0</v>
      </c>
      <c r="I1646" s="27">
        <f>IF((I1645*(1+Utgifter!$E$5/12)-K1645)&gt;0,I1645*(1+Utgifter!$E$5/12)-K1645,0)</f>
        <v>0</v>
      </c>
      <c r="J1646" s="26"/>
      <c r="K1646" s="24">
        <f>IF((I1646*(Utgifter!$E$4+Utgifter!$E$5)/12)&gt;$S$4,(I1646*(Utgifter!$E$4+Utgifter!$E$5)/12),IF(I1646&gt; 0,$S$4,0))</f>
        <v>0</v>
      </c>
    </row>
    <row r="1647" spans="1:11" x14ac:dyDescent="0.35">
      <c r="A1647" s="47"/>
      <c r="D1647" s="28" t="str">
        <f t="shared" si="25"/>
        <v/>
      </c>
      <c r="E1647" s="27">
        <f>IF((E1646*(1+Utgifter!$E$5/12)-G1646)&gt;0,E1646*(1+Utgifter!$E$5/12)-G1646,0)</f>
        <v>0</v>
      </c>
      <c r="F1647" s="26"/>
      <c r="G1647" s="24">
        <f>IF((E1647*(Utgifter!$E$4+Utgifter!$E$5)/12)&gt;$S$4,(E1647*(Utgifter!$E$4+Utgifter!$E$5)/12),IF(E1647&gt; 0,$S$4,0))</f>
        <v>0</v>
      </c>
      <c r="I1647" s="27">
        <f>IF((I1646*(1+Utgifter!$E$5/12)-K1646)&gt;0,I1646*(1+Utgifter!$E$5/12)-K1646,0)</f>
        <v>0</v>
      </c>
      <c r="J1647" s="26"/>
      <c r="K1647" s="24">
        <f>IF((I1647*(Utgifter!$E$4+Utgifter!$E$5)/12)&gt;$S$4,(I1647*(Utgifter!$E$4+Utgifter!$E$5)/12),IF(I1647&gt; 0,$S$4,0))</f>
        <v>0</v>
      </c>
    </row>
    <row r="1648" spans="1:11" x14ac:dyDescent="0.35">
      <c r="A1648" s="47"/>
      <c r="D1648" s="28" t="str">
        <f t="shared" si="25"/>
        <v/>
      </c>
      <c r="E1648" s="27">
        <f>IF((E1647*(1+Utgifter!$E$5/12)-G1647)&gt;0,E1647*(1+Utgifter!$E$5/12)-G1647,0)</f>
        <v>0</v>
      </c>
      <c r="F1648" s="26"/>
      <c r="G1648" s="24">
        <f>IF((E1648*(Utgifter!$E$4+Utgifter!$E$5)/12)&gt;$S$4,(E1648*(Utgifter!$E$4+Utgifter!$E$5)/12),IF(E1648&gt; 0,$S$4,0))</f>
        <v>0</v>
      </c>
      <c r="I1648" s="27">
        <f>IF((I1647*(1+Utgifter!$E$5/12)-K1647)&gt;0,I1647*(1+Utgifter!$E$5/12)-K1647,0)</f>
        <v>0</v>
      </c>
      <c r="J1648" s="26"/>
      <c r="K1648" s="24">
        <f>IF((I1648*(Utgifter!$E$4+Utgifter!$E$5)/12)&gt;$S$4,(I1648*(Utgifter!$E$4+Utgifter!$E$5)/12),IF(I1648&gt; 0,$S$4,0))</f>
        <v>0</v>
      </c>
    </row>
    <row r="1649" spans="1:11" x14ac:dyDescent="0.35">
      <c r="A1649" s="47">
        <v>2155</v>
      </c>
      <c r="D1649" s="28" t="str">
        <f t="shared" si="25"/>
        <v/>
      </c>
      <c r="E1649" s="27">
        <f>IF((E1648*(1+Utgifter!$E$5/12)-G1648)&gt;0,E1648*(1+Utgifter!$E$5/12)-G1648,0)</f>
        <v>0</v>
      </c>
      <c r="F1649" s="26"/>
      <c r="G1649" s="24">
        <f>IF((E1649*(Utgifter!$E$4+Utgifter!$E$5)/12)&gt;$S$4,(E1649*(Utgifter!$E$4+Utgifter!$E$5)/12),IF(E1649&gt; 0,$S$4,0))</f>
        <v>0</v>
      </c>
      <c r="I1649" s="27">
        <f>IF((I1648*(1+Utgifter!$E$5/12)-K1648)&gt;0,I1648*(1+Utgifter!$E$5/12)-K1648,0)</f>
        <v>0</v>
      </c>
      <c r="J1649" s="26"/>
      <c r="K1649" s="24">
        <f>IF((I1649*(Utgifter!$E$4+Utgifter!$E$5)/12)&gt;$S$4,(I1649*(Utgifter!$E$4+Utgifter!$E$5)/12),IF(I1649&gt; 0,$S$4,0))</f>
        <v>0</v>
      </c>
    </row>
    <row r="1650" spans="1:11" x14ac:dyDescent="0.35">
      <c r="A1650" s="47"/>
      <c r="D1650" s="28" t="str">
        <f t="shared" si="25"/>
        <v/>
      </c>
      <c r="E1650" s="27">
        <f>IF((E1649*(1+Utgifter!$E$5/12)-G1649)&gt;0,E1649*(1+Utgifter!$E$5/12)-G1649,0)</f>
        <v>0</v>
      </c>
      <c r="F1650" s="26"/>
      <c r="G1650" s="24">
        <f>IF((E1650*(Utgifter!$E$4+Utgifter!$E$5)/12)&gt;$S$4,(E1650*(Utgifter!$E$4+Utgifter!$E$5)/12),IF(E1650&gt; 0,$S$4,0))</f>
        <v>0</v>
      </c>
      <c r="I1650" s="27">
        <f>IF((I1649*(1+Utgifter!$E$5/12)-K1649)&gt;0,I1649*(1+Utgifter!$E$5/12)-K1649,0)</f>
        <v>0</v>
      </c>
      <c r="J1650" s="26"/>
      <c r="K1650" s="24">
        <f>IF((I1650*(Utgifter!$E$4+Utgifter!$E$5)/12)&gt;$S$4,(I1650*(Utgifter!$E$4+Utgifter!$E$5)/12),IF(I1650&gt; 0,$S$4,0))</f>
        <v>0</v>
      </c>
    </row>
    <row r="1651" spans="1:11" x14ac:dyDescent="0.35">
      <c r="A1651" s="47"/>
      <c r="D1651" s="28" t="str">
        <f t="shared" si="25"/>
        <v/>
      </c>
      <c r="E1651" s="27">
        <f>IF((E1650*(1+Utgifter!$E$5/12)-G1650)&gt;0,E1650*(1+Utgifter!$E$5/12)-G1650,0)</f>
        <v>0</v>
      </c>
      <c r="F1651" s="26"/>
      <c r="G1651" s="24">
        <f>IF((E1651*(Utgifter!$E$4+Utgifter!$E$5)/12)&gt;$S$4,(E1651*(Utgifter!$E$4+Utgifter!$E$5)/12),IF(E1651&gt; 0,$S$4,0))</f>
        <v>0</v>
      </c>
      <c r="I1651" s="27">
        <f>IF((I1650*(1+Utgifter!$E$5/12)-K1650)&gt;0,I1650*(1+Utgifter!$E$5/12)-K1650,0)</f>
        <v>0</v>
      </c>
      <c r="J1651" s="26"/>
      <c r="K1651" s="24">
        <f>IF((I1651*(Utgifter!$E$4+Utgifter!$E$5)/12)&gt;$S$4,(I1651*(Utgifter!$E$4+Utgifter!$E$5)/12),IF(I1651&gt; 0,$S$4,0))</f>
        <v>0</v>
      </c>
    </row>
    <row r="1652" spans="1:11" x14ac:dyDescent="0.35">
      <c r="A1652" s="47"/>
      <c r="D1652" s="28" t="str">
        <f t="shared" si="25"/>
        <v/>
      </c>
      <c r="E1652" s="27">
        <f>IF((E1651*(1+Utgifter!$E$5/12)-G1651)&gt;0,E1651*(1+Utgifter!$E$5/12)-G1651,0)</f>
        <v>0</v>
      </c>
      <c r="F1652" s="26"/>
      <c r="G1652" s="24">
        <f>IF((E1652*(Utgifter!$E$4+Utgifter!$E$5)/12)&gt;$S$4,(E1652*(Utgifter!$E$4+Utgifter!$E$5)/12),IF(E1652&gt; 0,$S$4,0))</f>
        <v>0</v>
      </c>
      <c r="I1652" s="27">
        <f>IF((I1651*(1+Utgifter!$E$5/12)-K1651)&gt;0,I1651*(1+Utgifter!$E$5/12)-K1651,0)</f>
        <v>0</v>
      </c>
      <c r="J1652" s="26"/>
      <c r="K1652" s="24">
        <f>IF((I1652*(Utgifter!$E$4+Utgifter!$E$5)/12)&gt;$S$4,(I1652*(Utgifter!$E$4+Utgifter!$E$5)/12),IF(I1652&gt; 0,$S$4,0))</f>
        <v>0</v>
      </c>
    </row>
    <row r="1653" spans="1:11" x14ac:dyDescent="0.35">
      <c r="A1653" s="47"/>
      <c r="D1653" s="28" t="str">
        <f t="shared" si="25"/>
        <v/>
      </c>
      <c r="E1653" s="27">
        <f>IF((E1652*(1+Utgifter!$E$5/12)-G1652)&gt;0,E1652*(1+Utgifter!$E$5/12)-G1652,0)</f>
        <v>0</v>
      </c>
      <c r="F1653" s="26"/>
      <c r="G1653" s="24">
        <f>IF((E1653*(Utgifter!$E$4+Utgifter!$E$5)/12)&gt;$S$4,(E1653*(Utgifter!$E$4+Utgifter!$E$5)/12),IF(E1653&gt; 0,$S$4,0))</f>
        <v>0</v>
      </c>
      <c r="I1653" s="27">
        <f>IF((I1652*(1+Utgifter!$E$5/12)-K1652)&gt;0,I1652*(1+Utgifter!$E$5/12)-K1652,0)</f>
        <v>0</v>
      </c>
      <c r="J1653" s="26"/>
      <c r="K1653" s="24">
        <f>IF((I1653*(Utgifter!$E$4+Utgifter!$E$5)/12)&gt;$S$4,(I1653*(Utgifter!$E$4+Utgifter!$E$5)/12),IF(I1653&gt; 0,$S$4,0))</f>
        <v>0</v>
      </c>
    </row>
    <row r="1654" spans="1:11" x14ac:dyDescent="0.35">
      <c r="A1654" s="47"/>
      <c r="D1654" s="28" t="str">
        <f t="shared" si="25"/>
        <v/>
      </c>
      <c r="E1654" s="27">
        <f>IF((E1653*(1+Utgifter!$E$5/12)-G1653)&gt;0,E1653*(1+Utgifter!$E$5/12)-G1653,0)</f>
        <v>0</v>
      </c>
      <c r="F1654" s="26"/>
      <c r="G1654" s="24">
        <f>IF((E1654*(Utgifter!$E$4+Utgifter!$E$5)/12)&gt;$S$4,(E1654*(Utgifter!$E$4+Utgifter!$E$5)/12),IF(E1654&gt; 0,$S$4,0))</f>
        <v>0</v>
      </c>
      <c r="I1654" s="27">
        <f>IF((I1653*(1+Utgifter!$E$5/12)-K1653)&gt;0,I1653*(1+Utgifter!$E$5/12)-K1653,0)</f>
        <v>0</v>
      </c>
      <c r="J1654" s="26"/>
      <c r="K1654" s="24">
        <f>IF((I1654*(Utgifter!$E$4+Utgifter!$E$5)/12)&gt;$S$4,(I1654*(Utgifter!$E$4+Utgifter!$E$5)/12),IF(I1654&gt; 0,$S$4,0))</f>
        <v>0</v>
      </c>
    </row>
    <row r="1655" spans="1:11" x14ac:dyDescent="0.35">
      <c r="A1655" s="47"/>
      <c r="D1655" s="28" t="str">
        <f t="shared" si="25"/>
        <v/>
      </c>
      <c r="E1655" s="27">
        <f>IF((E1654*(1+Utgifter!$E$5/12)-G1654)&gt;0,E1654*(1+Utgifter!$E$5/12)-G1654,0)</f>
        <v>0</v>
      </c>
      <c r="F1655" s="26"/>
      <c r="G1655" s="24">
        <f>IF((E1655*(Utgifter!$E$4+Utgifter!$E$5)/12)&gt;$S$4,(E1655*(Utgifter!$E$4+Utgifter!$E$5)/12),IF(E1655&gt; 0,$S$4,0))</f>
        <v>0</v>
      </c>
      <c r="I1655" s="27">
        <f>IF((I1654*(1+Utgifter!$E$5/12)-K1654)&gt;0,I1654*(1+Utgifter!$E$5/12)-K1654,0)</f>
        <v>0</v>
      </c>
      <c r="J1655" s="26"/>
      <c r="K1655" s="24">
        <f>IF((I1655*(Utgifter!$E$4+Utgifter!$E$5)/12)&gt;$S$4,(I1655*(Utgifter!$E$4+Utgifter!$E$5)/12),IF(I1655&gt; 0,$S$4,0))</f>
        <v>0</v>
      </c>
    </row>
    <row r="1656" spans="1:11" x14ac:dyDescent="0.35">
      <c r="A1656" s="47"/>
      <c r="D1656" s="28" t="str">
        <f t="shared" si="25"/>
        <v/>
      </c>
      <c r="E1656" s="27">
        <f>IF((E1655*(1+Utgifter!$E$5/12)-G1655)&gt;0,E1655*(1+Utgifter!$E$5/12)-G1655,0)</f>
        <v>0</v>
      </c>
      <c r="F1656" s="26"/>
      <c r="G1656" s="24">
        <f>IF((E1656*(Utgifter!$E$4+Utgifter!$E$5)/12)&gt;$S$4,(E1656*(Utgifter!$E$4+Utgifter!$E$5)/12),IF(E1656&gt; 0,$S$4,0))</f>
        <v>0</v>
      </c>
      <c r="I1656" s="27">
        <f>IF((I1655*(1+Utgifter!$E$5/12)-K1655)&gt;0,I1655*(1+Utgifter!$E$5/12)-K1655,0)</f>
        <v>0</v>
      </c>
      <c r="J1656" s="26"/>
      <c r="K1656" s="24">
        <f>IF((I1656*(Utgifter!$E$4+Utgifter!$E$5)/12)&gt;$S$4,(I1656*(Utgifter!$E$4+Utgifter!$E$5)/12),IF(I1656&gt; 0,$S$4,0))</f>
        <v>0</v>
      </c>
    </row>
    <row r="1657" spans="1:11" x14ac:dyDescent="0.35">
      <c r="A1657" s="47"/>
      <c r="D1657" s="28" t="str">
        <f t="shared" si="25"/>
        <v/>
      </c>
      <c r="E1657" s="27">
        <f>IF((E1656*(1+Utgifter!$E$5/12)-G1656)&gt;0,E1656*(1+Utgifter!$E$5/12)-G1656,0)</f>
        <v>0</v>
      </c>
      <c r="F1657" s="26"/>
      <c r="G1657" s="24">
        <f>IF((E1657*(Utgifter!$E$4+Utgifter!$E$5)/12)&gt;$S$4,(E1657*(Utgifter!$E$4+Utgifter!$E$5)/12),IF(E1657&gt; 0,$S$4,0))</f>
        <v>0</v>
      </c>
      <c r="I1657" s="27">
        <f>IF((I1656*(1+Utgifter!$E$5/12)-K1656)&gt;0,I1656*(1+Utgifter!$E$5/12)-K1656,0)</f>
        <v>0</v>
      </c>
      <c r="J1657" s="26"/>
      <c r="K1657" s="24">
        <f>IF((I1657*(Utgifter!$E$4+Utgifter!$E$5)/12)&gt;$S$4,(I1657*(Utgifter!$E$4+Utgifter!$E$5)/12),IF(I1657&gt; 0,$S$4,0))</f>
        <v>0</v>
      </c>
    </row>
    <row r="1658" spans="1:11" x14ac:dyDescent="0.35">
      <c r="A1658" s="47"/>
      <c r="D1658" s="28" t="str">
        <f t="shared" si="25"/>
        <v/>
      </c>
      <c r="E1658" s="27">
        <f>IF((E1657*(1+Utgifter!$E$5/12)-G1657)&gt;0,E1657*(1+Utgifter!$E$5/12)-G1657,0)</f>
        <v>0</v>
      </c>
      <c r="F1658" s="26"/>
      <c r="G1658" s="24">
        <f>IF((E1658*(Utgifter!$E$4+Utgifter!$E$5)/12)&gt;$S$4,(E1658*(Utgifter!$E$4+Utgifter!$E$5)/12),IF(E1658&gt; 0,$S$4,0))</f>
        <v>0</v>
      </c>
      <c r="I1658" s="27">
        <f>IF((I1657*(1+Utgifter!$E$5/12)-K1657)&gt;0,I1657*(1+Utgifter!$E$5/12)-K1657,0)</f>
        <v>0</v>
      </c>
      <c r="J1658" s="26"/>
      <c r="K1658" s="24">
        <f>IF((I1658*(Utgifter!$E$4+Utgifter!$E$5)/12)&gt;$S$4,(I1658*(Utgifter!$E$4+Utgifter!$E$5)/12),IF(I1658&gt; 0,$S$4,0))</f>
        <v>0</v>
      </c>
    </row>
    <row r="1659" spans="1:11" x14ac:dyDescent="0.35">
      <c r="A1659" s="47"/>
      <c r="D1659" s="28" t="str">
        <f t="shared" si="25"/>
        <v/>
      </c>
      <c r="E1659" s="27">
        <f>IF((E1658*(1+Utgifter!$E$5/12)-G1658)&gt;0,E1658*(1+Utgifter!$E$5/12)-G1658,0)</f>
        <v>0</v>
      </c>
      <c r="F1659" s="26"/>
      <c r="G1659" s="24">
        <f>IF((E1659*(Utgifter!$E$4+Utgifter!$E$5)/12)&gt;$S$4,(E1659*(Utgifter!$E$4+Utgifter!$E$5)/12),IF(E1659&gt; 0,$S$4,0))</f>
        <v>0</v>
      </c>
      <c r="I1659" s="27">
        <f>IF((I1658*(1+Utgifter!$E$5/12)-K1658)&gt;0,I1658*(1+Utgifter!$E$5/12)-K1658,0)</f>
        <v>0</v>
      </c>
      <c r="J1659" s="26"/>
      <c r="K1659" s="24">
        <f>IF((I1659*(Utgifter!$E$4+Utgifter!$E$5)/12)&gt;$S$4,(I1659*(Utgifter!$E$4+Utgifter!$E$5)/12),IF(I1659&gt; 0,$S$4,0))</f>
        <v>0</v>
      </c>
    </row>
    <row r="1660" spans="1:11" x14ac:dyDescent="0.35">
      <c r="A1660" s="47"/>
      <c r="D1660" s="28" t="str">
        <f t="shared" si="25"/>
        <v/>
      </c>
      <c r="E1660" s="27">
        <f>IF((E1659*(1+Utgifter!$E$5/12)-G1659)&gt;0,E1659*(1+Utgifter!$E$5/12)-G1659,0)</f>
        <v>0</v>
      </c>
      <c r="F1660" s="26"/>
      <c r="G1660" s="24">
        <f>IF((E1660*(Utgifter!$E$4+Utgifter!$E$5)/12)&gt;$S$4,(E1660*(Utgifter!$E$4+Utgifter!$E$5)/12),IF(E1660&gt; 0,$S$4,0))</f>
        <v>0</v>
      </c>
      <c r="I1660" s="27">
        <f>IF((I1659*(1+Utgifter!$E$5/12)-K1659)&gt;0,I1659*(1+Utgifter!$E$5/12)-K1659,0)</f>
        <v>0</v>
      </c>
      <c r="J1660" s="26"/>
      <c r="K1660" s="24">
        <f>IF((I1660*(Utgifter!$E$4+Utgifter!$E$5)/12)&gt;$S$4,(I1660*(Utgifter!$E$4+Utgifter!$E$5)/12),IF(I1660&gt; 0,$S$4,0))</f>
        <v>0</v>
      </c>
    </row>
    <row r="1661" spans="1:11" x14ac:dyDescent="0.35">
      <c r="A1661" s="47">
        <v>2156</v>
      </c>
      <c r="D1661" s="28" t="str">
        <f t="shared" si="25"/>
        <v/>
      </c>
      <c r="E1661" s="27">
        <f>IF((E1660*(1+Utgifter!$E$5/12)-G1660)&gt;0,E1660*(1+Utgifter!$E$5/12)-G1660,0)</f>
        <v>0</v>
      </c>
      <c r="F1661" s="26"/>
      <c r="G1661" s="24">
        <f>IF((E1661*(Utgifter!$E$4+Utgifter!$E$5)/12)&gt;$S$4,(E1661*(Utgifter!$E$4+Utgifter!$E$5)/12),IF(E1661&gt; 0,$S$4,0))</f>
        <v>0</v>
      </c>
      <c r="I1661" s="27">
        <f>IF((I1660*(1+Utgifter!$E$5/12)-K1660)&gt;0,I1660*(1+Utgifter!$E$5/12)-K1660,0)</f>
        <v>0</v>
      </c>
      <c r="J1661" s="26"/>
      <c r="K1661" s="24">
        <f>IF((I1661*(Utgifter!$E$4+Utgifter!$E$5)/12)&gt;$S$4,(I1661*(Utgifter!$E$4+Utgifter!$E$5)/12),IF(I1661&gt; 0,$S$4,0))</f>
        <v>0</v>
      </c>
    </row>
    <row r="1662" spans="1:11" x14ac:dyDescent="0.35">
      <c r="A1662" s="47"/>
      <c r="D1662" s="28" t="str">
        <f t="shared" si="25"/>
        <v/>
      </c>
      <c r="E1662" s="27">
        <f>IF((E1661*(1+Utgifter!$E$5/12)-G1661)&gt;0,E1661*(1+Utgifter!$E$5/12)-G1661,0)</f>
        <v>0</v>
      </c>
      <c r="F1662" s="26"/>
      <c r="G1662" s="24">
        <f>IF((E1662*(Utgifter!$E$4+Utgifter!$E$5)/12)&gt;$S$4,(E1662*(Utgifter!$E$4+Utgifter!$E$5)/12),IF(E1662&gt; 0,$S$4,0))</f>
        <v>0</v>
      </c>
      <c r="I1662" s="27">
        <f>IF((I1661*(1+Utgifter!$E$5/12)-K1661)&gt;0,I1661*(1+Utgifter!$E$5/12)-K1661,0)</f>
        <v>0</v>
      </c>
      <c r="J1662" s="26"/>
      <c r="K1662" s="24">
        <f>IF((I1662*(Utgifter!$E$4+Utgifter!$E$5)/12)&gt;$S$4,(I1662*(Utgifter!$E$4+Utgifter!$E$5)/12),IF(I1662&gt; 0,$S$4,0))</f>
        <v>0</v>
      </c>
    </row>
    <row r="1663" spans="1:11" x14ac:dyDescent="0.35">
      <c r="A1663" s="47"/>
      <c r="D1663" s="28" t="str">
        <f t="shared" si="25"/>
        <v/>
      </c>
      <c r="E1663" s="27">
        <f>IF((E1662*(1+Utgifter!$E$5/12)-G1662)&gt;0,E1662*(1+Utgifter!$E$5/12)-G1662,0)</f>
        <v>0</v>
      </c>
      <c r="F1663" s="26"/>
      <c r="G1663" s="24">
        <f>IF((E1663*(Utgifter!$E$4+Utgifter!$E$5)/12)&gt;$S$4,(E1663*(Utgifter!$E$4+Utgifter!$E$5)/12),IF(E1663&gt; 0,$S$4,0))</f>
        <v>0</v>
      </c>
      <c r="I1663" s="27">
        <f>IF((I1662*(1+Utgifter!$E$5/12)-K1662)&gt;0,I1662*(1+Utgifter!$E$5/12)-K1662,0)</f>
        <v>0</v>
      </c>
      <c r="J1663" s="26"/>
      <c r="K1663" s="24">
        <f>IF((I1663*(Utgifter!$E$4+Utgifter!$E$5)/12)&gt;$S$4,(I1663*(Utgifter!$E$4+Utgifter!$E$5)/12),IF(I1663&gt; 0,$S$4,0))</f>
        <v>0</v>
      </c>
    </row>
    <row r="1664" spans="1:11" x14ac:dyDescent="0.35">
      <c r="A1664" s="47"/>
      <c r="D1664" s="28" t="str">
        <f t="shared" si="25"/>
        <v/>
      </c>
      <c r="E1664" s="27">
        <f>IF((E1663*(1+Utgifter!$E$5/12)-G1663)&gt;0,E1663*(1+Utgifter!$E$5/12)-G1663,0)</f>
        <v>0</v>
      </c>
      <c r="F1664" s="26"/>
      <c r="G1664" s="24">
        <f>IF((E1664*(Utgifter!$E$4+Utgifter!$E$5)/12)&gt;$S$4,(E1664*(Utgifter!$E$4+Utgifter!$E$5)/12),IF(E1664&gt; 0,$S$4,0))</f>
        <v>0</v>
      </c>
      <c r="I1664" s="27">
        <f>IF((I1663*(1+Utgifter!$E$5/12)-K1663)&gt;0,I1663*(1+Utgifter!$E$5/12)-K1663,0)</f>
        <v>0</v>
      </c>
      <c r="J1664" s="26"/>
      <c r="K1664" s="24">
        <f>IF((I1664*(Utgifter!$E$4+Utgifter!$E$5)/12)&gt;$S$4,(I1664*(Utgifter!$E$4+Utgifter!$E$5)/12),IF(I1664&gt; 0,$S$4,0))</f>
        <v>0</v>
      </c>
    </row>
    <row r="1665" spans="1:11" x14ac:dyDescent="0.35">
      <c r="A1665" s="47"/>
      <c r="D1665" s="28" t="str">
        <f t="shared" si="25"/>
        <v/>
      </c>
      <c r="E1665" s="27">
        <f>IF((E1664*(1+Utgifter!$E$5/12)-G1664)&gt;0,E1664*(1+Utgifter!$E$5/12)-G1664,0)</f>
        <v>0</v>
      </c>
      <c r="F1665" s="26"/>
      <c r="G1665" s="24">
        <f>IF((E1665*(Utgifter!$E$4+Utgifter!$E$5)/12)&gt;$S$4,(E1665*(Utgifter!$E$4+Utgifter!$E$5)/12),IF(E1665&gt; 0,$S$4,0))</f>
        <v>0</v>
      </c>
      <c r="I1665" s="27">
        <f>IF((I1664*(1+Utgifter!$E$5/12)-K1664)&gt;0,I1664*(1+Utgifter!$E$5/12)-K1664,0)</f>
        <v>0</v>
      </c>
      <c r="J1665" s="26"/>
      <c r="K1665" s="24">
        <f>IF((I1665*(Utgifter!$E$4+Utgifter!$E$5)/12)&gt;$S$4,(I1665*(Utgifter!$E$4+Utgifter!$E$5)/12),IF(I1665&gt; 0,$S$4,0))</f>
        <v>0</v>
      </c>
    </row>
    <row r="1666" spans="1:11" x14ac:dyDescent="0.35">
      <c r="A1666" s="47"/>
      <c r="D1666" s="28" t="str">
        <f t="shared" si="25"/>
        <v/>
      </c>
      <c r="E1666" s="27">
        <f>IF((E1665*(1+Utgifter!$E$5/12)-G1665)&gt;0,E1665*(1+Utgifter!$E$5/12)-G1665,0)</f>
        <v>0</v>
      </c>
      <c r="F1666" s="26"/>
      <c r="G1666" s="24">
        <f>IF((E1666*(Utgifter!$E$4+Utgifter!$E$5)/12)&gt;$S$4,(E1666*(Utgifter!$E$4+Utgifter!$E$5)/12),IF(E1666&gt; 0,$S$4,0))</f>
        <v>0</v>
      </c>
      <c r="I1666" s="27">
        <f>IF((I1665*(1+Utgifter!$E$5/12)-K1665)&gt;0,I1665*(1+Utgifter!$E$5/12)-K1665,0)</f>
        <v>0</v>
      </c>
      <c r="J1666" s="26"/>
      <c r="K1666" s="24">
        <f>IF((I1666*(Utgifter!$E$4+Utgifter!$E$5)/12)&gt;$S$4,(I1666*(Utgifter!$E$4+Utgifter!$E$5)/12),IF(I1666&gt; 0,$S$4,0))</f>
        <v>0</v>
      </c>
    </row>
    <row r="1667" spans="1:11" x14ac:dyDescent="0.35">
      <c r="A1667" s="47"/>
      <c r="D1667" s="28" t="str">
        <f t="shared" si="25"/>
        <v/>
      </c>
      <c r="E1667" s="27">
        <f>IF((E1666*(1+Utgifter!$E$5/12)-G1666)&gt;0,E1666*(1+Utgifter!$E$5/12)-G1666,0)</f>
        <v>0</v>
      </c>
      <c r="F1667" s="26"/>
      <c r="G1667" s="24">
        <f>IF((E1667*(Utgifter!$E$4+Utgifter!$E$5)/12)&gt;$S$4,(E1667*(Utgifter!$E$4+Utgifter!$E$5)/12),IF(E1667&gt; 0,$S$4,0))</f>
        <v>0</v>
      </c>
      <c r="I1667" s="27">
        <f>IF((I1666*(1+Utgifter!$E$5/12)-K1666)&gt;0,I1666*(1+Utgifter!$E$5/12)-K1666,0)</f>
        <v>0</v>
      </c>
      <c r="J1667" s="26"/>
      <c r="K1667" s="24">
        <f>IF((I1667*(Utgifter!$E$4+Utgifter!$E$5)/12)&gt;$S$4,(I1667*(Utgifter!$E$4+Utgifter!$E$5)/12),IF(I1667&gt; 0,$S$4,0))</f>
        <v>0</v>
      </c>
    </row>
    <row r="1668" spans="1:11" x14ac:dyDescent="0.35">
      <c r="A1668" s="47"/>
      <c r="D1668" s="28" t="str">
        <f t="shared" si="25"/>
        <v/>
      </c>
      <c r="E1668" s="27">
        <f>IF((E1667*(1+Utgifter!$E$5/12)-G1667)&gt;0,E1667*(1+Utgifter!$E$5/12)-G1667,0)</f>
        <v>0</v>
      </c>
      <c r="F1668" s="26"/>
      <c r="G1668" s="24">
        <f>IF((E1668*(Utgifter!$E$4+Utgifter!$E$5)/12)&gt;$S$4,(E1668*(Utgifter!$E$4+Utgifter!$E$5)/12),IF(E1668&gt; 0,$S$4,0))</f>
        <v>0</v>
      </c>
      <c r="I1668" s="27">
        <f>IF((I1667*(1+Utgifter!$E$5/12)-K1667)&gt;0,I1667*(1+Utgifter!$E$5/12)-K1667,0)</f>
        <v>0</v>
      </c>
      <c r="J1668" s="26"/>
      <c r="K1668" s="24">
        <f>IF((I1668*(Utgifter!$E$4+Utgifter!$E$5)/12)&gt;$S$4,(I1668*(Utgifter!$E$4+Utgifter!$E$5)/12),IF(I1668&gt; 0,$S$4,0))</f>
        <v>0</v>
      </c>
    </row>
    <row r="1669" spans="1:11" x14ac:dyDescent="0.35">
      <c r="A1669" s="47"/>
      <c r="D1669" s="28" t="str">
        <f t="shared" si="25"/>
        <v/>
      </c>
      <c r="E1669" s="27">
        <f>IF((E1668*(1+Utgifter!$E$5/12)-G1668)&gt;0,E1668*(1+Utgifter!$E$5/12)-G1668,0)</f>
        <v>0</v>
      </c>
      <c r="F1669" s="26"/>
      <c r="G1669" s="24">
        <f>IF((E1669*(Utgifter!$E$4+Utgifter!$E$5)/12)&gt;$S$4,(E1669*(Utgifter!$E$4+Utgifter!$E$5)/12),IF(E1669&gt; 0,$S$4,0))</f>
        <v>0</v>
      </c>
      <c r="I1669" s="27">
        <f>IF((I1668*(1+Utgifter!$E$5/12)-K1668)&gt;0,I1668*(1+Utgifter!$E$5/12)-K1668,0)</f>
        <v>0</v>
      </c>
      <c r="J1669" s="26"/>
      <c r="K1669" s="24">
        <f>IF((I1669*(Utgifter!$E$4+Utgifter!$E$5)/12)&gt;$S$4,(I1669*(Utgifter!$E$4+Utgifter!$E$5)/12),IF(I1669&gt; 0,$S$4,0))</f>
        <v>0</v>
      </c>
    </row>
    <row r="1670" spans="1:11" x14ac:dyDescent="0.35">
      <c r="A1670" s="47"/>
      <c r="D1670" s="28" t="str">
        <f t="shared" si="25"/>
        <v/>
      </c>
      <c r="E1670" s="27">
        <f>IF((E1669*(1+Utgifter!$E$5/12)-G1669)&gt;0,E1669*(1+Utgifter!$E$5/12)-G1669,0)</f>
        <v>0</v>
      </c>
      <c r="F1670" s="26"/>
      <c r="G1670" s="24">
        <f>IF((E1670*(Utgifter!$E$4+Utgifter!$E$5)/12)&gt;$S$4,(E1670*(Utgifter!$E$4+Utgifter!$E$5)/12),IF(E1670&gt; 0,$S$4,0))</f>
        <v>0</v>
      </c>
      <c r="I1670" s="27">
        <f>IF((I1669*(1+Utgifter!$E$5/12)-K1669)&gt;0,I1669*(1+Utgifter!$E$5/12)-K1669,0)</f>
        <v>0</v>
      </c>
      <c r="J1670" s="26"/>
      <c r="K1670" s="24">
        <f>IF((I1670*(Utgifter!$E$4+Utgifter!$E$5)/12)&gt;$S$4,(I1670*(Utgifter!$E$4+Utgifter!$E$5)/12),IF(I1670&gt; 0,$S$4,0))</f>
        <v>0</v>
      </c>
    </row>
    <row r="1671" spans="1:11" x14ac:dyDescent="0.35">
      <c r="A1671" s="47"/>
      <c r="D1671" s="28" t="str">
        <f t="shared" ref="D1671:D1734" si="26">IF(OR(E1671&gt;0, I1671&gt;0),D1670+1,"")</f>
        <v/>
      </c>
      <c r="E1671" s="27">
        <f>IF((E1670*(1+Utgifter!$E$5/12)-G1670)&gt;0,E1670*(1+Utgifter!$E$5/12)-G1670,0)</f>
        <v>0</v>
      </c>
      <c r="F1671" s="26"/>
      <c r="G1671" s="24">
        <f>IF((E1671*(Utgifter!$E$4+Utgifter!$E$5)/12)&gt;$S$4,(E1671*(Utgifter!$E$4+Utgifter!$E$5)/12),IF(E1671&gt; 0,$S$4,0))</f>
        <v>0</v>
      </c>
      <c r="I1671" s="27">
        <f>IF((I1670*(1+Utgifter!$E$5/12)-K1670)&gt;0,I1670*(1+Utgifter!$E$5/12)-K1670,0)</f>
        <v>0</v>
      </c>
      <c r="J1671" s="26"/>
      <c r="K1671" s="24">
        <f>IF((I1671*(Utgifter!$E$4+Utgifter!$E$5)/12)&gt;$S$4,(I1671*(Utgifter!$E$4+Utgifter!$E$5)/12),IF(I1671&gt; 0,$S$4,0))</f>
        <v>0</v>
      </c>
    </row>
    <row r="1672" spans="1:11" x14ac:dyDescent="0.35">
      <c r="A1672" s="47"/>
      <c r="D1672" s="28" t="str">
        <f t="shared" si="26"/>
        <v/>
      </c>
      <c r="E1672" s="27">
        <f>IF((E1671*(1+Utgifter!$E$5/12)-G1671)&gt;0,E1671*(1+Utgifter!$E$5/12)-G1671,0)</f>
        <v>0</v>
      </c>
      <c r="F1672" s="26"/>
      <c r="G1672" s="24">
        <f>IF((E1672*(Utgifter!$E$4+Utgifter!$E$5)/12)&gt;$S$4,(E1672*(Utgifter!$E$4+Utgifter!$E$5)/12),IF(E1672&gt; 0,$S$4,0))</f>
        <v>0</v>
      </c>
      <c r="I1672" s="27">
        <f>IF((I1671*(1+Utgifter!$E$5/12)-K1671)&gt;0,I1671*(1+Utgifter!$E$5/12)-K1671,0)</f>
        <v>0</v>
      </c>
      <c r="J1672" s="26"/>
      <c r="K1672" s="24">
        <f>IF((I1672*(Utgifter!$E$4+Utgifter!$E$5)/12)&gt;$S$4,(I1672*(Utgifter!$E$4+Utgifter!$E$5)/12),IF(I1672&gt; 0,$S$4,0))</f>
        <v>0</v>
      </c>
    </row>
    <row r="1673" spans="1:11" x14ac:dyDescent="0.35">
      <c r="A1673" s="47">
        <v>2157</v>
      </c>
      <c r="D1673" s="28" t="str">
        <f t="shared" si="26"/>
        <v/>
      </c>
      <c r="E1673" s="27">
        <f>IF((E1672*(1+Utgifter!$E$5/12)-G1672)&gt;0,E1672*(1+Utgifter!$E$5/12)-G1672,0)</f>
        <v>0</v>
      </c>
      <c r="F1673" s="26"/>
      <c r="G1673" s="24">
        <f>IF((E1673*(Utgifter!$E$4+Utgifter!$E$5)/12)&gt;$S$4,(E1673*(Utgifter!$E$4+Utgifter!$E$5)/12),IF(E1673&gt; 0,$S$4,0))</f>
        <v>0</v>
      </c>
      <c r="I1673" s="27">
        <f>IF((I1672*(1+Utgifter!$E$5/12)-K1672)&gt;0,I1672*(1+Utgifter!$E$5/12)-K1672,0)</f>
        <v>0</v>
      </c>
      <c r="J1673" s="26"/>
      <c r="K1673" s="24">
        <f>IF((I1673*(Utgifter!$E$4+Utgifter!$E$5)/12)&gt;$S$4,(I1673*(Utgifter!$E$4+Utgifter!$E$5)/12),IF(I1673&gt; 0,$S$4,0))</f>
        <v>0</v>
      </c>
    </row>
    <row r="1674" spans="1:11" x14ac:dyDescent="0.35">
      <c r="A1674" s="47"/>
      <c r="D1674" s="28" t="str">
        <f t="shared" si="26"/>
        <v/>
      </c>
      <c r="E1674" s="27">
        <f>IF((E1673*(1+Utgifter!$E$5/12)-G1673)&gt;0,E1673*(1+Utgifter!$E$5/12)-G1673,0)</f>
        <v>0</v>
      </c>
      <c r="F1674" s="26"/>
      <c r="G1674" s="24">
        <f>IF((E1674*(Utgifter!$E$4+Utgifter!$E$5)/12)&gt;$S$4,(E1674*(Utgifter!$E$4+Utgifter!$E$5)/12),IF(E1674&gt; 0,$S$4,0))</f>
        <v>0</v>
      </c>
      <c r="I1674" s="27">
        <f>IF((I1673*(1+Utgifter!$E$5/12)-K1673)&gt;0,I1673*(1+Utgifter!$E$5/12)-K1673,0)</f>
        <v>0</v>
      </c>
      <c r="J1674" s="26"/>
      <c r="K1674" s="24">
        <f>IF((I1674*(Utgifter!$E$4+Utgifter!$E$5)/12)&gt;$S$4,(I1674*(Utgifter!$E$4+Utgifter!$E$5)/12),IF(I1674&gt; 0,$S$4,0))</f>
        <v>0</v>
      </c>
    </row>
    <row r="1675" spans="1:11" x14ac:dyDescent="0.35">
      <c r="A1675" s="47"/>
      <c r="D1675" s="28" t="str">
        <f t="shared" si="26"/>
        <v/>
      </c>
      <c r="E1675" s="27">
        <f>IF((E1674*(1+Utgifter!$E$5/12)-G1674)&gt;0,E1674*(1+Utgifter!$E$5/12)-G1674,0)</f>
        <v>0</v>
      </c>
      <c r="F1675" s="26"/>
      <c r="G1675" s="24">
        <f>IF((E1675*(Utgifter!$E$4+Utgifter!$E$5)/12)&gt;$S$4,(E1675*(Utgifter!$E$4+Utgifter!$E$5)/12),IF(E1675&gt; 0,$S$4,0))</f>
        <v>0</v>
      </c>
      <c r="I1675" s="27">
        <f>IF((I1674*(1+Utgifter!$E$5/12)-K1674)&gt;0,I1674*(1+Utgifter!$E$5/12)-K1674,0)</f>
        <v>0</v>
      </c>
      <c r="J1675" s="26"/>
      <c r="K1675" s="24">
        <f>IF((I1675*(Utgifter!$E$4+Utgifter!$E$5)/12)&gt;$S$4,(I1675*(Utgifter!$E$4+Utgifter!$E$5)/12),IF(I1675&gt; 0,$S$4,0))</f>
        <v>0</v>
      </c>
    </row>
    <row r="1676" spans="1:11" x14ac:dyDescent="0.35">
      <c r="A1676" s="47"/>
      <c r="D1676" s="28" t="str">
        <f t="shared" si="26"/>
        <v/>
      </c>
      <c r="E1676" s="27">
        <f>IF((E1675*(1+Utgifter!$E$5/12)-G1675)&gt;0,E1675*(1+Utgifter!$E$5/12)-G1675,0)</f>
        <v>0</v>
      </c>
      <c r="F1676" s="26"/>
      <c r="G1676" s="24">
        <f>IF((E1676*(Utgifter!$E$4+Utgifter!$E$5)/12)&gt;$S$4,(E1676*(Utgifter!$E$4+Utgifter!$E$5)/12),IF(E1676&gt; 0,$S$4,0))</f>
        <v>0</v>
      </c>
      <c r="I1676" s="27">
        <f>IF((I1675*(1+Utgifter!$E$5/12)-K1675)&gt;0,I1675*(1+Utgifter!$E$5/12)-K1675,0)</f>
        <v>0</v>
      </c>
      <c r="J1676" s="26"/>
      <c r="K1676" s="24">
        <f>IF((I1676*(Utgifter!$E$4+Utgifter!$E$5)/12)&gt;$S$4,(I1676*(Utgifter!$E$4+Utgifter!$E$5)/12),IF(I1676&gt; 0,$S$4,0))</f>
        <v>0</v>
      </c>
    </row>
    <row r="1677" spans="1:11" x14ac:dyDescent="0.35">
      <c r="A1677" s="47"/>
      <c r="D1677" s="28" t="str">
        <f t="shared" si="26"/>
        <v/>
      </c>
      <c r="E1677" s="27">
        <f>IF((E1676*(1+Utgifter!$E$5/12)-G1676)&gt;0,E1676*(1+Utgifter!$E$5/12)-G1676,0)</f>
        <v>0</v>
      </c>
      <c r="F1677" s="26"/>
      <c r="G1677" s="24">
        <f>IF((E1677*(Utgifter!$E$4+Utgifter!$E$5)/12)&gt;$S$4,(E1677*(Utgifter!$E$4+Utgifter!$E$5)/12),IF(E1677&gt; 0,$S$4,0))</f>
        <v>0</v>
      </c>
      <c r="I1677" s="27">
        <f>IF((I1676*(1+Utgifter!$E$5/12)-K1676)&gt;0,I1676*(1+Utgifter!$E$5/12)-K1676,0)</f>
        <v>0</v>
      </c>
      <c r="J1677" s="26"/>
      <c r="K1677" s="24">
        <f>IF((I1677*(Utgifter!$E$4+Utgifter!$E$5)/12)&gt;$S$4,(I1677*(Utgifter!$E$4+Utgifter!$E$5)/12),IF(I1677&gt; 0,$S$4,0))</f>
        <v>0</v>
      </c>
    </row>
    <row r="1678" spans="1:11" x14ac:dyDescent="0.35">
      <c r="A1678" s="47"/>
      <c r="D1678" s="28" t="str">
        <f t="shared" si="26"/>
        <v/>
      </c>
      <c r="E1678" s="27">
        <f>IF((E1677*(1+Utgifter!$E$5/12)-G1677)&gt;0,E1677*(1+Utgifter!$E$5/12)-G1677,0)</f>
        <v>0</v>
      </c>
      <c r="F1678" s="26"/>
      <c r="G1678" s="24">
        <f>IF((E1678*(Utgifter!$E$4+Utgifter!$E$5)/12)&gt;$S$4,(E1678*(Utgifter!$E$4+Utgifter!$E$5)/12),IF(E1678&gt; 0,$S$4,0))</f>
        <v>0</v>
      </c>
      <c r="I1678" s="27">
        <f>IF((I1677*(1+Utgifter!$E$5/12)-K1677)&gt;0,I1677*(1+Utgifter!$E$5/12)-K1677,0)</f>
        <v>0</v>
      </c>
      <c r="J1678" s="26"/>
      <c r="K1678" s="24">
        <f>IF((I1678*(Utgifter!$E$4+Utgifter!$E$5)/12)&gt;$S$4,(I1678*(Utgifter!$E$4+Utgifter!$E$5)/12),IF(I1678&gt; 0,$S$4,0))</f>
        <v>0</v>
      </c>
    </row>
    <row r="1679" spans="1:11" x14ac:dyDescent="0.35">
      <c r="A1679" s="47"/>
      <c r="D1679" s="28" t="str">
        <f t="shared" si="26"/>
        <v/>
      </c>
      <c r="E1679" s="27">
        <f>IF((E1678*(1+Utgifter!$E$5/12)-G1678)&gt;0,E1678*(1+Utgifter!$E$5/12)-G1678,0)</f>
        <v>0</v>
      </c>
      <c r="F1679" s="26"/>
      <c r="G1679" s="24">
        <f>IF((E1679*(Utgifter!$E$4+Utgifter!$E$5)/12)&gt;$S$4,(E1679*(Utgifter!$E$4+Utgifter!$E$5)/12),IF(E1679&gt; 0,$S$4,0))</f>
        <v>0</v>
      </c>
      <c r="I1679" s="27">
        <f>IF((I1678*(1+Utgifter!$E$5/12)-K1678)&gt;0,I1678*(1+Utgifter!$E$5/12)-K1678,0)</f>
        <v>0</v>
      </c>
      <c r="J1679" s="26"/>
      <c r="K1679" s="24">
        <f>IF((I1679*(Utgifter!$E$4+Utgifter!$E$5)/12)&gt;$S$4,(I1679*(Utgifter!$E$4+Utgifter!$E$5)/12),IF(I1679&gt; 0,$S$4,0))</f>
        <v>0</v>
      </c>
    </row>
    <row r="1680" spans="1:11" x14ac:dyDescent="0.35">
      <c r="A1680" s="47"/>
      <c r="D1680" s="28" t="str">
        <f t="shared" si="26"/>
        <v/>
      </c>
      <c r="E1680" s="27">
        <f>IF((E1679*(1+Utgifter!$E$5/12)-G1679)&gt;0,E1679*(1+Utgifter!$E$5/12)-G1679,0)</f>
        <v>0</v>
      </c>
      <c r="F1680" s="26"/>
      <c r="G1680" s="24">
        <f>IF((E1680*(Utgifter!$E$4+Utgifter!$E$5)/12)&gt;$S$4,(E1680*(Utgifter!$E$4+Utgifter!$E$5)/12),IF(E1680&gt; 0,$S$4,0))</f>
        <v>0</v>
      </c>
      <c r="I1680" s="27">
        <f>IF((I1679*(1+Utgifter!$E$5/12)-K1679)&gt;0,I1679*(1+Utgifter!$E$5/12)-K1679,0)</f>
        <v>0</v>
      </c>
      <c r="J1680" s="26"/>
      <c r="K1680" s="24">
        <f>IF((I1680*(Utgifter!$E$4+Utgifter!$E$5)/12)&gt;$S$4,(I1680*(Utgifter!$E$4+Utgifter!$E$5)/12),IF(I1680&gt; 0,$S$4,0))</f>
        <v>0</v>
      </c>
    </row>
    <row r="1681" spans="1:11" x14ac:dyDescent="0.35">
      <c r="A1681" s="47"/>
      <c r="D1681" s="28" t="str">
        <f t="shared" si="26"/>
        <v/>
      </c>
      <c r="E1681" s="27">
        <f>IF((E1680*(1+Utgifter!$E$5/12)-G1680)&gt;0,E1680*(1+Utgifter!$E$5/12)-G1680,0)</f>
        <v>0</v>
      </c>
      <c r="F1681" s="26"/>
      <c r="G1681" s="24">
        <f>IF((E1681*(Utgifter!$E$4+Utgifter!$E$5)/12)&gt;$S$4,(E1681*(Utgifter!$E$4+Utgifter!$E$5)/12),IF(E1681&gt; 0,$S$4,0))</f>
        <v>0</v>
      </c>
      <c r="I1681" s="27">
        <f>IF((I1680*(1+Utgifter!$E$5/12)-K1680)&gt;0,I1680*(1+Utgifter!$E$5/12)-K1680,0)</f>
        <v>0</v>
      </c>
      <c r="J1681" s="26"/>
      <c r="K1681" s="24">
        <f>IF((I1681*(Utgifter!$E$4+Utgifter!$E$5)/12)&gt;$S$4,(I1681*(Utgifter!$E$4+Utgifter!$E$5)/12),IF(I1681&gt; 0,$S$4,0))</f>
        <v>0</v>
      </c>
    </row>
    <row r="1682" spans="1:11" x14ac:dyDescent="0.35">
      <c r="A1682" s="47"/>
      <c r="D1682" s="28" t="str">
        <f t="shared" si="26"/>
        <v/>
      </c>
      <c r="E1682" s="27">
        <f>IF((E1681*(1+Utgifter!$E$5/12)-G1681)&gt;0,E1681*(1+Utgifter!$E$5/12)-G1681,0)</f>
        <v>0</v>
      </c>
      <c r="F1682" s="26"/>
      <c r="G1682" s="24">
        <f>IF((E1682*(Utgifter!$E$4+Utgifter!$E$5)/12)&gt;$S$4,(E1682*(Utgifter!$E$4+Utgifter!$E$5)/12),IF(E1682&gt; 0,$S$4,0))</f>
        <v>0</v>
      </c>
      <c r="I1682" s="27">
        <f>IF((I1681*(1+Utgifter!$E$5/12)-K1681)&gt;0,I1681*(1+Utgifter!$E$5/12)-K1681,0)</f>
        <v>0</v>
      </c>
      <c r="J1682" s="26"/>
      <c r="K1682" s="24">
        <f>IF((I1682*(Utgifter!$E$4+Utgifter!$E$5)/12)&gt;$S$4,(I1682*(Utgifter!$E$4+Utgifter!$E$5)/12),IF(I1682&gt; 0,$S$4,0))</f>
        <v>0</v>
      </c>
    </row>
    <row r="1683" spans="1:11" x14ac:dyDescent="0.35">
      <c r="A1683" s="47"/>
      <c r="D1683" s="28" t="str">
        <f t="shared" si="26"/>
        <v/>
      </c>
      <c r="E1683" s="27">
        <f>IF((E1682*(1+Utgifter!$E$5/12)-G1682)&gt;0,E1682*(1+Utgifter!$E$5/12)-G1682,0)</f>
        <v>0</v>
      </c>
      <c r="F1683" s="26"/>
      <c r="G1683" s="24">
        <f>IF((E1683*(Utgifter!$E$4+Utgifter!$E$5)/12)&gt;$S$4,(E1683*(Utgifter!$E$4+Utgifter!$E$5)/12),IF(E1683&gt; 0,$S$4,0))</f>
        <v>0</v>
      </c>
      <c r="I1683" s="27">
        <f>IF((I1682*(1+Utgifter!$E$5/12)-K1682)&gt;0,I1682*(1+Utgifter!$E$5/12)-K1682,0)</f>
        <v>0</v>
      </c>
      <c r="J1683" s="26"/>
      <c r="K1683" s="24">
        <f>IF((I1683*(Utgifter!$E$4+Utgifter!$E$5)/12)&gt;$S$4,(I1683*(Utgifter!$E$4+Utgifter!$E$5)/12),IF(I1683&gt; 0,$S$4,0))</f>
        <v>0</v>
      </c>
    </row>
    <row r="1684" spans="1:11" x14ac:dyDescent="0.35">
      <c r="A1684" s="47"/>
      <c r="D1684" s="28" t="str">
        <f t="shared" si="26"/>
        <v/>
      </c>
      <c r="E1684" s="27">
        <f>IF((E1683*(1+Utgifter!$E$5/12)-G1683)&gt;0,E1683*(1+Utgifter!$E$5/12)-G1683,0)</f>
        <v>0</v>
      </c>
      <c r="F1684" s="26"/>
      <c r="G1684" s="24">
        <f>IF((E1684*(Utgifter!$E$4+Utgifter!$E$5)/12)&gt;$S$4,(E1684*(Utgifter!$E$4+Utgifter!$E$5)/12),IF(E1684&gt; 0,$S$4,0))</f>
        <v>0</v>
      </c>
      <c r="I1684" s="27">
        <f>IF((I1683*(1+Utgifter!$E$5/12)-K1683)&gt;0,I1683*(1+Utgifter!$E$5/12)-K1683,0)</f>
        <v>0</v>
      </c>
      <c r="J1684" s="26"/>
      <c r="K1684" s="24">
        <f>IF((I1684*(Utgifter!$E$4+Utgifter!$E$5)/12)&gt;$S$4,(I1684*(Utgifter!$E$4+Utgifter!$E$5)/12),IF(I1684&gt; 0,$S$4,0))</f>
        <v>0</v>
      </c>
    </row>
    <row r="1685" spans="1:11" x14ac:dyDescent="0.35">
      <c r="A1685" s="47">
        <v>2158</v>
      </c>
      <c r="D1685" s="28" t="str">
        <f t="shared" si="26"/>
        <v/>
      </c>
      <c r="E1685" s="27">
        <f>IF((E1684*(1+Utgifter!$E$5/12)-G1684)&gt;0,E1684*(1+Utgifter!$E$5/12)-G1684,0)</f>
        <v>0</v>
      </c>
      <c r="F1685" s="26"/>
      <c r="G1685" s="24">
        <f>IF((E1685*(Utgifter!$E$4+Utgifter!$E$5)/12)&gt;$S$4,(E1685*(Utgifter!$E$4+Utgifter!$E$5)/12),IF(E1685&gt; 0,$S$4,0))</f>
        <v>0</v>
      </c>
      <c r="I1685" s="27">
        <f>IF((I1684*(1+Utgifter!$E$5/12)-K1684)&gt;0,I1684*(1+Utgifter!$E$5/12)-K1684,0)</f>
        <v>0</v>
      </c>
      <c r="J1685" s="26"/>
      <c r="K1685" s="24">
        <f>IF((I1685*(Utgifter!$E$4+Utgifter!$E$5)/12)&gt;$S$4,(I1685*(Utgifter!$E$4+Utgifter!$E$5)/12),IF(I1685&gt; 0,$S$4,0))</f>
        <v>0</v>
      </c>
    </row>
    <row r="1686" spans="1:11" x14ac:dyDescent="0.35">
      <c r="A1686" s="47"/>
      <c r="D1686" s="28" t="str">
        <f t="shared" si="26"/>
        <v/>
      </c>
      <c r="E1686" s="27">
        <f>IF((E1685*(1+Utgifter!$E$5/12)-G1685)&gt;0,E1685*(1+Utgifter!$E$5/12)-G1685,0)</f>
        <v>0</v>
      </c>
      <c r="F1686" s="26"/>
      <c r="G1686" s="24">
        <f>IF((E1686*(Utgifter!$E$4+Utgifter!$E$5)/12)&gt;$S$4,(E1686*(Utgifter!$E$4+Utgifter!$E$5)/12),IF(E1686&gt; 0,$S$4,0))</f>
        <v>0</v>
      </c>
      <c r="I1686" s="27">
        <f>IF((I1685*(1+Utgifter!$E$5/12)-K1685)&gt;0,I1685*(1+Utgifter!$E$5/12)-K1685,0)</f>
        <v>0</v>
      </c>
      <c r="J1686" s="26"/>
      <c r="K1686" s="24">
        <f>IF((I1686*(Utgifter!$E$4+Utgifter!$E$5)/12)&gt;$S$4,(I1686*(Utgifter!$E$4+Utgifter!$E$5)/12),IF(I1686&gt; 0,$S$4,0))</f>
        <v>0</v>
      </c>
    </row>
    <row r="1687" spans="1:11" x14ac:dyDescent="0.35">
      <c r="A1687" s="47"/>
      <c r="D1687" s="28" t="str">
        <f t="shared" si="26"/>
        <v/>
      </c>
      <c r="E1687" s="27">
        <f>IF((E1686*(1+Utgifter!$E$5/12)-G1686)&gt;0,E1686*(1+Utgifter!$E$5/12)-G1686,0)</f>
        <v>0</v>
      </c>
      <c r="F1687" s="26"/>
      <c r="G1687" s="24">
        <f>IF((E1687*(Utgifter!$E$4+Utgifter!$E$5)/12)&gt;$S$4,(E1687*(Utgifter!$E$4+Utgifter!$E$5)/12),IF(E1687&gt; 0,$S$4,0))</f>
        <v>0</v>
      </c>
      <c r="I1687" s="27">
        <f>IF((I1686*(1+Utgifter!$E$5/12)-K1686)&gt;0,I1686*(1+Utgifter!$E$5/12)-K1686,0)</f>
        <v>0</v>
      </c>
      <c r="J1687" s="26"/>
      <c r="K1687" s="24">
        <f>IF((I1687*(Utgifter!$E$4+Utgifter!$E$5)/12)&gt;$S$4,(I1687*(Utgifter!$E$4+Utgifter!$E$5)/12),IF(I1687&gt; 0,$S$4,0))</f>
        <v>0</v>
      </c>
    </row>
    <row r="1688" spans="1:11" x14ac:dyDescent="0.35">
      <c r="A1688" s="47"/>
      <c r="D1688" s="28" t="str">
        <f t="shared" si="26"/>
        <v/>
      </c>
      <c r="E1688" s="27">
        <f>IF((E1687*(1+Utgifter!$E$5/12)-G1687)&gt;0,E1687*(1+Utgifter!$E$5/12)-G1687,0)</f>
        <v>0</v>
      </c>
      <c r="F1688" s="26"/>
      <c r="G1688" s="24">
        <f>IF((E1688*(Utgifter!$E$4+Utgifter!$E$5)/12)&gt;$S$4,(E1688*(Utgifter!$E$4+Utgifter!$E$5)/12),IF(E1688&gt; 0,$S$4,0))</f>
        <v>0</v>
      </c>
      <c r="I1688" s="27">
        <f>IF((I1687*(1+Utgifter!$E$5/12)-K1687)&gt;0,I1687*(1+Utgifter!$E$5/12)-K1687,0)</f>
        <v>0</v>
      </c>
      <c r="J1688" s="26"/>
      <c r="K1688" s="24">
        <f>IF((I1688*(Utgifter!$E$4+Utgifter!$E$5)/12)&gt;$S$4,(I1688*(Utgifter!$E$4+Utgifter!$E$5)/12),IF(I1688&gt; 0,$S$4,0))</f>
        <v>0</v>
      </c>
    </row>
    <row r="1689" spans="1:11" x14ac:dyDescent="0.35">
      <c r="A1689" s="47"/>
      <c r="D1689" s="28" t="str">
        <f t="shared" si="26"/>
        <v/>
      </c>
      <c r="E1689" s="27">
        <f>IF((E1688*(1+Utgifter!$E$5/12)-G1688)&gt;0,E1688*(1+Utgifter!$E$5/12)-G1688,0)</f>
        <v>0</v>
      </c>
      <c r="F1689" s="26"/>
      <c r="G1689" s="24">
        <f>IF((E1689*(Utgifter!$E$4+Utgifter!$E$5)/12)&gt;$S$4,(E1689*(Utgifter!$E$4+Utgifter!$E$5)/12),IF(E1689&gt; 0,$S$4,0))</f>
        <v>0</v>
      </c>
      <c r="I1689" s="27">
        <f>IF((I1688*(1+Utgifter!$E$5/12)-K1688)&gt;0,I1688*(1+Utgifter!$E$5/12)-K1688,0)</f>
        <v>0</v>
      </c>
      <c r="J1689" s="26"/>
      <c r="K1689" s="24">
        <f>IF((I1689*(Utgifter!$E$4+Utgifter!$E$5)/12)&gt;$S$4,(I1689*(Utgifter!$E$4+Utgifter!$E$5)/12),IF(I1689&gt; 0,$S$4,0))</f>
        <v>0</v>
      </c>
    </row>
    <row r="1690" spans="1:11" x14ac:dyDescent="0.35">
      <c r="A1690" s="47"/>
      <c r="D1690" s="28" t="str">
        <f t="shared" si="26"/>
        <v/>
      </c>
      <c r="E1690" s="27">
        <f>IF((E1689*(1+Utgifter!$E$5/12)-G1689)&gt;0,E1689*(1+Utgifter!$E$5/12)-G1689,0)</f>
        <v>0</v>
      </c>
      <c r="F1690" s="26"/>
      <c r="G1690" s="24">
        <f>IF((E1690*(Utgifter!$E$4+Utgifter!$E$5)/12)&gt;$S$4,(E1690*(Utgifter!$E$4+Utgifter!$E$5)/12),IF(E1690&gt; 0,$S$4,0))</f>
        <v>0</v>
      </c>
      <c r="I1690" s="27">
        <f>IF((I1689*(1+Utgifter!$E$5/12)-K1689)&gt;0,I1689*(1+Utgifter!$E$5/12)-K1689,0)</f>
        <v>0</v>
      </c>
      <c r="J1690" s="26"/>
      <c r="K1690" s="24">
        <f>IF((I1690*(Utgifter!$E$4+Utgifter!$E$5)/12)&gt;$S$4,(I1690*(Utgifter!$E$4+Utgifter!$E$5)/12),IF(I1690&gt; 0,$S$4,0))</f>
        <v>0</v>
      </c>
    </row>
    <row r="1691" spans="1:11" x14ac:dyDescent="0.35">
      <c r="A1691" s="47"/>
      <c r="D1691" s="28" t="str">
        <f t="shared" si="26"/>
        <v/>
      </c>
      <c r="E1691" s="27">
        <f>IF((E1690*(1+Utgifter!$E$5/12)-G1690)&gt;0,E1690*(1+Utgifter!$E$5/12)-G1690,0)</f>
        <v>0</v>
      </c>
      <c r="F1691" s="26"/>
      <c r="G1691" s="24">
        <f>IF((E1691*(Utgifter!$E$4+Utgifter!$E$5)/12)&gt;$S$4,(E1691*(Utgifter!$E$4+Utgifter!$E$5)/12),IF(E1691&gt; 0,$S$4,0))</f>
        <v>0</v>
      </c>
      <c r="I1691" s="27">
        <f>IF((I1690*(1+Utgifter!$E$5/12)-K1690)&gt;0,I1690*(1+Utgifter!$E$5/12)-K1690,0)</f>
        <v>0</v>
      </c>
      <c r="J1691" s="26"/>
      <c r="K1691" s="24">
        <f>IF((I1691*(Utgifter!$E$4+Utgifter!$E$5)/12)&gt;$S$4,(I1691*(Utgifter!$E$4+Utgifter!$E$5)/12),IF(I1691&gt; 0,$S$4,0))</f>
        <v>0</v>
      </c>
    </row>
    <row r="1692" spans="1:11" x14ac:dyDescent="0.35">
      <c r="A1692" s="47"/>
      <c r="D1692" s="28" t="str">
        <f t="shared" si="26"/>
        <v/>
      </c>
      <c r="E1692" s="27">
        <f>IF((E1691*(1+Utgifter!$E$5/12)-G1691)&gt;0,E1691*(1+Utgifter!$E$5/12)-G1691,0)</f>
        <v>0</v>
      </c>
      <c r="F1692" s="26"/>
      <c r="G1692" s="24">
        <f>IF((E1692*(Utgifter!$E$4+Utgifter!$E$5)/12)&gt;$S$4,(E1692*(Utgifter!$E$4+Utgifter!$E$5)/12),IF(E1692&gt; 0,$S$4,0))</f>
        <v>0</v>
      </c>
      <c r="I1692" s="27">
        <f>IF((I1691*(1+Utgifter!$E$5/12)-K1691)&gt;0,I1691*(1+Utgifter!$E$5/12)-K1691,0)</f>
        <v>0</v>
      </c>
      <c r="J1692" s="26"/>
      <c r="K1692" s="24">
        <f>IF((I1692*(Utgifter!$E$4+Utgifter!$E$5)/12)&gt;$S$4,(I1692*(Utgifter!$E$4+Utgifter!$E$5)/12),IF(I1692&gt; 0,$S$4,0))</f>
        <v>0</v>
      </c>
    </row>
    <row r="1693" spans="1:11" x14ac:dyDescent="0.35">
      <c r="A1693" s="47"/>
      <c r="D1693" s="28" t="str">
        <f t="shared" si="26"/>
        <v/>
      </c>
      <c r="E1693" s="27">
        <f>IF((E1692*(1+Utgifter!$E$5/12)-G1692)&gt;0,E1692*(1+Utgifter!$E$5/12)-G1692,0)</f>
        <v>0</v>
      </c>
      <c r="F1693" s="26"/>
      <c r="G1693" s="24">
        <f>IF((E1693*(Utgifter!$E$4+Utgifter!$E$5)/12)&gt;$S$4,(E1693*(Utgifter!$E$4+Utgifter!$E$5)/12),IF(E1693&gt; 0,$S$4,0))</f>
        <v>0</v>
      </c>
      <c r="I1693" s="27">
        <f>IF((I1692*(1+Utgifter!$E$5/12)-K1692)&gt;0,I1692*(1+Utgifter!$E$5/12)-K1692,0)</f>
        <v>0</v>
      </c>
      <c r="J1693" s="26"/>
      <c r="K1693" s="24">
        <f>IF((I1693*(Utgifter!$E$4+Utgifter!$E$5)/12)&gt;$S$4,(I1693*(Utgifter!$E$4+Utgifter!$E$5)/12),IF(I1693&gt; 0,$S$4,0))</f>
        <v>0</v>
      </c>
    </row>
    <row r="1694" spans="1:11" x14ac:dyDescent="0.35">
      <c r="A1694" s="47"/>
      <c r="D1694" s="28" t="str">
        <f t="shared" si="26"/>
        <v/>
      </c>
      <c r="E1694" s="27">
        <f>IF((E1693*(1+Utgifter!$E$5/12)-G1693)&gt;0,E1693*(1+Utgifter!$E$5/12)-G1693,0)</f>
        <v>0</v>
      </c>
      <c r="F1694" s="26"/>
      <c r="G1694" s="24">
        <f>IF((E1694*(Utgifter!$E$4+Utgifter!$E$5)/12)&gt;$S$4,(E1694*(Utgifter!$E$4+Utgifter!$E$5)/12),IF(E1694&gt; 0,$S$4,0))</f>
        <v>0</v>
      </c>
      <c r="I1694" s="27">
        <f>IF((I1693*(1+Utgifter!$E$5/12)-K1693)&gt;0,I1693*(1+Utgifter!$E$5/12)-K1693,0)</f>
        <v>0</v>
      </c>
      <c r="J1694" s="26"/>
      <c r="K1694" s="24">
        <f>IF((I1694*(Utgifter!$E$4+Utgifter!$E$5)/12)&gt;$S$4,(I1694*(Utgifter!$E$4+Utgifter!$E$5)/12),IF(I1694&gt; 0,$S$4,0))</f>
        <v>0</v>
      </c>
    </row>
    <row r="1695" spans="1:11" x14ac:dyDescent="0.35">
      <c r="A1695" s="47"/>
      <c r="D1695" s="28" t="str">
        <f t="shared" si="26"/>
        <v/>
      </c>
      <c r="E1695" s="27">
        <f>IF((E1694*(1+Utgifter!$E$5/12)-G1694)&gt;0,E1694*(1+Utgifter!$E$5/12)-G1694,0)</f>
        <v>0</v>
      </c>
      <c r="F1695" s="26"/>
      <c r="G1695" s="24">
        <f>IF((E1695*(Utgifter!$E$4+Utgifter!$E$5)/12)&gt;$S$4,(E1695*(Utgifter!$E$4+Utgifter!$E$5)/12),IF(E1695&gt; 0,$S$4,0))</f>
        <v>0</v>
      </c>
      <c r="I1695" s="27">
        <f>IF((I1694*(1+Utgifter!$E$5/12)-K1694)&gt;0,I1694*(1+Utgifter!$E$5/12)-K1694,0)</f>
        <v>0</v>
      </c>
      <c r="J1695" s="26"/>
      <c r="K1695" s="24">
        <f>IF((I1695*(Utgifter!$E$4+Utgifter!$E$5)/12)&gt;$S$4,(I1695*(Utgifter!$E$4+Utgifter!$E$5)/12),IF(I1695&gt; 0,$S$4,0))</f>
        <v>0</v>
      </c>
    </row>
    <row r="1696" spans="1:11" x14ac:dyDescent="0.35">
      <c r="A1696" s="47"/>
      <c r="D1696" s="28" t="str">
        <f t="shared" si="26"/>
        <v/>
      </c>
      <c r="E1696" s="27">
        <f>IF((E1695*(1+Utgifter!$E$5/12)-G1695)&gt;0,E1695*(1+Utgifter!$E$5/12)-G1695,0)</f>
        <v>0</v>
      </c>
      <c r="F1696" s="26"/>
      <c r="G1696" s="24">
        <f>IF((E1696*(Utgifter!$E$4+Utgifter!$E$5)/12)&gt;$S$4,(E1696*(Utgifter!$E$4+Utgifter!$E$5)/12),IF(E1696&gt; 0,$S$4,0))</f>
        <v>0</v>
      </c>
      <c r="I1696" s="27">
        <f>IF((I1695*(1+Utgifter!$E$5/12)-K1695)&gt;0,I1695*(1+Utgifter!$E$5/12)-K1695,0)</f>
        <v>0</v>
      </c>
      <c r="J1696" s="26"/>
      <c r="K1696" s="24">
        <f>IF((I1696*(Utgifter!$E$4+Utgifter!$E$5)/12)&gt;$S$4,(I1696*(Utgifter!$E$4+Utgifter!$E$5)/12),IF(I1696&gt; 0,$S$4,0))</f>
        <v>0</v>
      </c>
    </row>
    <row r="1697" spans="1:11" x14ac:dyDescent="0.35">
      <c r="A1697" s="47">
        <v>2159</v>
      </c>
      <c r="D1697" s="28" t="str">
        <f t="shared" si="26"/>
        <v/>
      </c>
      <c r="E1697" s="27">
        <f>IF((E1696*(1+Utgifter!$E$5/12)-G1696)&gt;0,E1696*(1+Utgifter!$E$5/12)-G1696,0)</f>
        <v>0</v>
      </c>
      <c r="F1697" s="26"/>
      <c r="G1697" s="24">
        <f>IF((E1697*(Utgifter!$E$4+Utgifter!$E$5)/12)&gt;$S$4,(E1697*(Utgifter!$E$4+Utgifter!$E$5)/12),IF(E1697&gt; 0,$S$4,0))</f>
        <v>0</v>
      </c>
      <c r="I1697" s="27">
        <f>IF((I1696*(1+Utgifter!$E$5/12)-K1696)&gt;0,I1696*(1+Utgifter!$E$5/12)-K1696,0)</f>
        <v>0</v>
      </c>
      <c r="J1697" s="26"/>
      <c r="K1697" s="24">
        <f>IF((I1697*(Utgifter!$E$4+Utgifter!$E$5)/12)&gt;$S$4,(I1697*(Utgifter!$E$4+Utgifter!$E$5)/12),IF(I1697&gt; 0,$S$4,0))</f>
        <v>0</v>
      </c>
    </row>
    <row r="1698" spans="1:11" x14ac:dyDescent="0.35">
      <c r="A1698" s="47"/>
      <c r="D1698" s="28" t="str">
        <f t="shared" si="26"/>
        <v/>
      </c>
      <c r="E1698" s="27">
        <f>IF((E1697*(1+Utgifter!$E$5/12)-G1697)&gt;0,E1697*(1+Utgifter!$E$5/12)-G1697,0)</f>
        <v>0</v>
      </c>
      <c r="F1698" s="26"/>
      <c r="G1698" s="24">
        <f>IF((E1698*(Utgifter!$E$4+Utgifter!$E$5)/12)&gt;$S$4,(E1698*(Utgifter!$E$4+Utgifter!$E$5)/12),IF(E1698&gt; 0,$S$4,0))</f>
        <v>0</v>
      </c>
      <c r="I1698" s="27">
        <f>IF((I1697*(1+Utgifter!$E$5/12)-K1697)&gt;0,I1697*(1+Utgifter!$E$5/12)-K1697,0)</f>
        <v>0</v>
      </c>
      <c r="J1698" s="26"/>
      <c r="K1698" s="24">
        <f>IF((I1698*(Utgifter!$E$4+Utgifter!$E$5)/12)&gt;$S$4,(I1698*(Utgifter!$E$4+Utgifter!$E$5)/12),IF(I1698&gt; 0,$S$4,0))</f>
        <v>0</v>
      </c>
    </row>
    <row r="1699" spans="1:11" x14ac:dyDescent="0.35">
      <c r="A1699" s="47"/>
      <c r="D1699" s="28" t="str">
        <f t="shared" si="26"/>
        <v/>
      </c>
      <c r="E1699" s="27">
        <f>IF((E1698*(1+Utgifter!$E$5/12)-G1698)&gt;0,E1698*(1+Utgifter!$E$5/12)-G1698,0)</f>
        <v>0</v>
      </c>
      <c r="F1699" s="26"/>
      <c r="G1699" s="24">
        <f>IF((E1699*(Utgifter!$E$4+Utgifter!$E$5)/12)&gt;$S$4,(E1699*(Utgifter!$E$4+Utgifter!$E$5)/12),IF(E1699&gt; 0,$S$4,0))</f>
        <v>0</v>
      </c>
      <c r="I1699" s="27">
        <f>IF((I1698*(1+Utgifter!$E$5/12)-K1698)&gt;0,I1698*(1+Utgifter!$E$5/12)-K1698,0)</f>
        <v>0</v>
      </c>
      <c r="J1699" s="26"/>
      <c r="K1699" s="24">
        <f>IF((I1699*(Utgifter!$E$4+Utgifter!$E$5)/12)&gt;$S$4,(I1699*(Utgifter!$E$4+Utgifter!$E$5)/12),IF(I1699&gt; 0,$S$4,0))</f>
        <v>0</v>
      </c>
    </row>
    <row r="1700" spans="1:11" x14ac:dyDescent="0.35">
      <c r="A1700" s="47"/>
      <c r="D1700" s="28" t="str">
        <f t="shared" si="26"/>
        <v/>
      </c>
      <c r="E1700" s="27">
        <f>IF((E1699*(1+Utgifter!$E$5/12)-G1699)&gt;0,E1699*(1+Utgifter!$E$5/12)-G1699,0)</f>
        <v>0</v>
      </c>
      <c r="F1700" s="26"/>
      <c r="G1700" s="24">
        <f>IF((E1700*(Utgifter!$E$4+Utgifter!$E$5)/12)&gt;$S$4,(E1700*(Utgifter!$E$4+Utgifter!$E$5)/12),IF(E1700&gt; 0,$S$4,0))</f>
        <v>0</v>
      </c>
      <c r="I1700" s="27">
        <f>IF((I1699*(1+Utgifter!$E$5/12)-K1699)&gt;0,I1699*(1+Utgifter!$E$5/12)-K1699,0)</f>
        <v>0</v>
      </c>
      <c r="J1700" s="26"/>
      <c r="K1700" s="24">
        <f>IF((I1700*(Utgifter!$E$4+Utgifter!$E$5)/12)&gt;$S$4,(I1700*(Utgifter!$E$4+Utgifter!$E$5)/12),IF(I1700&gt; 0,$S$4,0))</f>
        <v>0</v>
      </c>
    </row>
    <row r="1701" spans="1:11" x14ac:dyDescent="0.35">
      <c r="A1701" s="47"/>
      <c r="D1701" s="28" t="str">
        <f t="shared" si="26"/>
        <v/>
      </c>
      <c r="E1701" s="27">
        <f>IF((E1700*(1+Utgifter!$E$5/12)-G1700)&gt;0,E1700*(1+Utgifter!$E$5/12)-G1700,0)</f>
        <v>0</v>
      </c>
      <c r="F1701" s="26"/>
      <c r="G1701" s="24">
        <f>IF((E1701*(Utgifter!$E$4+Utgifter!$E$5)/12)&gt;$S$4,(E1701*(Utgifter!$E$4+Utgifter!$E$5)/12),IF(E1701&gt; 0,$S$4,0))</f>
        <v>0</v>
      </c>
      <c r="I1701" s="27">
        <f>IF((I1700*(1+Utgifter!$E$5/12)-K1700)&gt;0,I1700*(1+Utgifter!$E$5/12)-K1700,0)</f>
        <v>0</v>
      </c>
      <c r="J1701" s="26"/>
      <c r="K1701" s="24">
        <f>IF((I1701*(Utgifter!$E$4+Utgifter!$E$5)/12)&gt;$S$4,(I1701*(Utgifter!$E$4+Utgifter!$E$5)/12),IF(I1701&gt; 0,$S$4,0))</f>
        <v>0</v>
      </c>
    </row>
    <row r="1702" spans="1:11" x14ac:dyDescent="0.35">
      <c r="A1702" s="47"/>
      <c r="D1702" s="28" t="str">
        <f t="shared" si="26"/>
        <v/>
      </c>
      <c r="E1702" s="27">
        <f>IF((E1701*(1+Utgifter!$E$5/12)-G1701)&gt;0,E1701*(1+Utgifter!$E$5/12)-G1701,0)</f>
        <v>0</v>
      </c>
      <c r="F1702" s="26"/>
      <c r="G1702" s="24">
        <f>IF((E1702*(Utgifter!$E$4+Utgifter!$E$5)/12)&gt;$S$4,(E1702*(Utgifter!$E$4+Utgifter!$E$5)/12),IF(E1702&gt; 0,$S$4,0))</f>
        <v>0</v>
      </c>
      <c r="I1702" s="27">
        <f>IF((I1701*(1+Utgifter!$E$5/12)-K1701)&gt;0,I1701*(1+Utgifter!$E$5/12)-K1701,0)</f>
        <v>0</v>
      </c>
      <c r="J1702" s="26"/>
      <c r="K1702" s="24">
        <f>IF((I1702*(Utgifter!$E$4+Utgifter!$E$5)/12)&gt;$S$4,(I1702*(Utgifter!$E$4+Utgifter!$E$5)/12),IF(I1702&gt; 0,$S$4,0))</f>
        <v>0</v>
      </c>
    </row>
    <row r="1703" spans="1:11" x14ac:dyDescent="0.35">
      <c r="A1703" s="47"/>
      <c r="D1703" s="28" t="str">
        <f t="shared" si="26"/>
        <v/>
      </c>
      <c r="E1703" s="27">
        <f>IF((E1702*(1+Utgifter!$E$5/12)-G1702)&gt;0,E1702*(1+Utgifter!$E$5/12)-G1702,0)</f>
        <v>0</v>
      </c>
      <c r="F1703" s="26"/>
      <c r="G1703" s="24">
        <f>IF((E1703*(Utgifter!$E$4+Utgifter!$E$5)/12)&gt;$S$4,(E1703*(Utgifter!$E$4+Utgifter!$E$5)/12),IF(E1703&gt; 0,$S$4,0))</f>
        <v>0</v>
      </c>
      <c r="I1703" s="27">
        <f>IF((I1702*(1+Utgifter!$E$5/12)-K1702)&gt;0,I1702*(1+Utgifter!$E$5/12)-K1702,0)</f>
        <v>0</v>
      </c>
      <c r="J1703" s="26"/>
      <c r="K1703" s="24">
        <f>IF((I1703*(Utgifter!$E$4+Utgifter!$E$5)/12)&gt;$S$4,(I1703*(Utgifter!$E$4+Utgifter!$E$5)/12),IF(I1703&gt; 0,$S$4,0))</f>
        <v>0</v>
      </c>
    </row>
    <row r="1704" spans="1:11" x14ac:dyDescent="0.35">
      <c r="A1704" s="47"/>
      <c r="D1704" s="28" t="str">
        <f t="shared" si="26"/>
        <v/>
      </c>
      <c r="E1704" s="27">
        <f>IF((E1703*(1+Utgifter!$E$5/12)-G1703)&gt;0,E1703*(1+Utgifter!$E$5/12)-G1703,0)</f>
        <v>0</v>
      </c>
      <c r="F1704" s="26"/>
      <c r="G1704" s="24">
        <f>IF((E1704*(Utgifter!$E$4+Utgifter!$E$5)/12)&gt;$S$4,(E1704*(Utgifter!$E$4+Utgifter!$E$5)/12),IF(E1704&gt; 0,$S$4,0))</f>
        <v>0</v>
      </c>
      <c r="I1704" s="27">
        <f>IF((I1703*(1+Utgifter!$E$5/12)-K1703)&gt;0,I1703*(1+Utgifter!$E$5/12)-K1703,0)</f>
        <v>0</v>
      </c>
      <c r="J1704" s="26"/>
      <c r="K1704" s="24">
        <f>IF((I1704*(Utgifter!$E$4+Utgifter!$E$5)/12)&gt;$S$4,(I1704*(Utgifter!$E$4+Utgifter!$E$5)/12),IF(I1704&gt; 0,$S$4,0))</f>
        <v>0</v>
      </c>
    </row>
    <row r="1705" spans="1:11" x14ac:dyDescent="0.35">
      <c r="A1705" s="47"/>
      <c r="D1705" s="28" t="str">
        <f t="shared" si="26"/>
        <v/>
      </c>
      <c r="E1705" s="27">
        <f>IF((E1704*(1+Utgifter!$E$5/12)-G1704)&gt;0,E1704*(1+Utgifter!$E$5/12)-G1704,0)</f>
        <v>0</v>
      </c>
      <c r="F1705" s="26"/>
      <c r="G1705" s="24">
        <f>IF((E1705*(Utgifter!$E$4+Utgifter!$E$5)/12)&gt;$S$4,(E1705*(Utgifter!$E$4+Utgifter!$E$5)/12),IF(E1705&gt; 0,$S$4,0))</f>
        <v>0</v>
      </c>
      <c r="I1705" s="27">
        <f>IF((I1704*(1+Utgifter!$E$5/12)-K1704)&gt;0,I1704*(1+Utgifter!$E$5/12)-K1704,0)</f>
        <v>0</v>
      </c>
      <c r="J1705" s="26"/>
      <c r="K1705" s="24">
        <f>IF((I1705*(Utgifter!$E$4+Utgifter!$E$5)/12)&gt;$S$4,(I1705*(Utgifter!$E$4+Utgifter!$E$5)/12),IF(I1705&gt; 0,$S$4,0))</f>
        <v>0</v>
      </c>
    </row>
    <row r="1706" spans="1:11" x14ac:dyDescent="0.35">
      <c r="A1706" s="47"/>
      <c r="D1706" s="28" t="str">
        <f t="shared" si="26"/>
        <v/>
      </c>
      <c r="E1706" s="27">
        <f>IF((E1705*(1+Utgifter!$E$5/12)-G1705)&gt;0,E1705*(1+Utgifter!$E$5/12)-G1705,0)</f>
        <v>0</v>
      </c>
      <c r="F1706" s="26"/>
      <c r="G1706" s="24">
        <f>IF((E1706*(Utgifter!$E$4+Utgifter!$E$5)/12)&gt;$S$4,(E1706*(Utgifter!$E$4+Utgifter!$E$5)/12),IF(E1706&gt; 0,$S$4,0))</f>
        <v>0</v>
      </c>
      <c r="I1706" s="27">
        <f>IF((I1705*(1+Utgifter!$E$5/12)-K1705)&gt;0,I1705*(1+Utgifter!$E$5/12)-K1705,0)</f>
        <v>0</v>
      </c>
      <c r="J1706" s="26"/>
      <c r="K1706" s="24">
        <f>IF((I1706*(Utgifter!$E$4+Utgifter!$E$5)/12)&gt;$S$4,(I1706*(Utgifter!$E$4+Utgifter!$E$5)/12),IF(I1706&gt; 0,$S$4,0))</f>
        <v>0</v>
      </c>
    </row>
    <row r="1707" spans="1:11" x14ac:dyDescent="0.35">
      <c r="A1707" s="47"/>
      <c r="D1707" s="28" t="str">
        <f t="shared" si="26"/>
        <v/>
      </c>
      <c r="E1707" s="27">
        <f>IF((E1706*(1+Utgifter!$E$5/12)-G1706)&gt;0,E1706*(1+Utgifter!$E$5/12)-G1706,0)</f>
        <v>0</v>
      </c>
      <c r="F1707" s="26"/>
      <c r="G1707" s="24">
        <f>IF((E1707*(Utgifter!$E$4+Utgifter!$E$5)/12)&gt;$S$4,(E1707*(Utgifter!$E$4+Utgifter!$E$5)/12),IF(E1707&gt; 0,$S$4,0))</f>
        <v>0</v>
      </c>
      <c r="I1707" s="27">
        <f>IF((I1706*(1+Utgifter!$E$5/12)-K1706)&gt;0,I1706*(1+Utgifter!$E$5/12)-K1706,0)</f>
        <v>0</v>
      </c>
      <c r="J1707" s="26"/>
      <c r="K1707" s="24">
        <f>IF((I1707*(Utgifter!$E$4+Utgifter!$E$5)/12)&gt;$S$4,(I1707*(Utgifter!$E$4+Utgifter!$E$5)/12),IF(I1707&gt; 0,$S$4,0))</f>
        <v>0</v>
      </c>
    </row>
    <row r="1708" spans="1:11" x14ac:dyDescent="0.35">
      <c r="A1708" s="47"/>
      <c r="D1708" s="28" t="str">
        <f t="shared" si="26"/>
        <v/>
      </c>
      <c r="E1708" s="27">
        <f>IF((E1707*(1+Utgifter!$E$5/12)-G1707)&gt;0,E1707*(1+Utgifter!$E$5/12)-G1707,0)</f>
        <v>0</v>
      </c>
      <c r="F1708" s="26"/>
      <c r="G1708" s="24">
        <f>IF((E1708*(Utgifter!$E$4+Utgifter!$E$5)/12)&gt;$S$4,(E1708*(Utgifter!$E$4+Utgifter!$E$5)/12),IF(E1708&gt; 0,$S$4,0))</f>
        <v>0</v>
      </c>
      <c r="I1708" s="27">
        <f>IF((I1707*(1+Utgifter!$E$5/12)-K1707)&gt;0,I1707*(1+Utgifter!$E$5/12)-K1707,0)</f>
        <v>0</v>
      </c>
      <c r="J1708" s="26"/>
      <c r="K1708" s="24">
        <f>IF((I1708*(Utgifter!$E$4+Utgifter!$E$5)/12)&gt;$S$4,(I1708*(Utgifter!$E$4+Utgifter!$E$5)/12),IF(I1708&gt; 0,$S$4,0))</f>
        <v>0</v>
      </c>
    </row>
    <row r="1709" spans="1:11" x14ac:dyDescent="0.35">
      <c r="A1709" s="47">
        <v>2160</v>
      </c>
      <c r="D1709" s="28" t="str">
        <f t="shared" si="26"/>
        <v/>
      </c>
      <c r="E1709" s="27">
        <f>IF((E1708*(1+Utgifter!$E$5/12)-G1708)&gt;0,E1708*(1+Utgifter!$E$5/12)-G1708,0)</f>
        <v>0</v>
      </c>
      <c r="F1709" s="26"/>
      <c r="G1709" s="24">
        <f>IF((E1709*(Utgifter!$E$4+Utgifter!$E$5)/12)&gt;$S$4,(E1709*(Utgifter!$E$4+Utgifter!$E$5)/12),IF(E1709&gt; 0,$S$4,0))</f>
        <v>0</v>
      </c>
      <c r="I1709" s="27">
        <f>IF((I1708*(1+Utgifter!$E$5/12)-K1708)&gt;0,I1708*(1+Utgifter!$E$5/12)-K1708,0)</f>
        <v>0</v>
      </c>
      <c r="J1709" s="26"/>
      <c r="K1709" s="24">
        <f>IF((I1709*(Utgifter!$E$4+Utgifter!$E$5)/12)&gt;$S$4,(I1709*(Utgifter!$E$4+Utgifter!$E$5)/12),IF(I1709&gt; 0,$S$4,0))</f>
        <v>0</v>
      </c>
    </row>
    <row r="1710" spans="1:11" x14ac:dyDescent="0.35">
      <c r="A1710" s="47"/>
      <c r="D1710" s="28" t="str">
        <f t="shared" si="26"/>
        <v/>
      </c>
      <c r="E1710" s="27">
        <f>IF((E1709*(1+Utgifter!$E$5/12)-G1709)&gt;0,E1709*(1+Utgifter!$E$5/12)-G1709,0)</f>
        <v>0</v>
      </c>
      <c r="F1710" s="26"/>
      <c r="G1710" s="24">
        <f>IF((E1710*(Utgifter!$E$4+Utgifter!$E$5)/12)&gt;$S$4,(E1710*(Utgifter!$E$4+Utgifter!$E$5)/12),IF(E1710&gt; 0,$S$4,0))</f>
        <v>0</v>
      </c>
      <c r="I1710" s="27">
        <f>IF((I1709*(1+Utgifter!$E$5/12)-K1709)&gt;0,I1709*(1+Utgifter!$E$5/12)-K1709,0)</f>
        <v>0</v>
      </c>
      <c r="J1710" s="26"/>
      <c r="K1710" s="24">
        <f>IF((I1710*(Utgifter!$E$4+Utgifter!$E$5)/12)&gt;$S$4,(I1710*(Utgifter!$E$4+Utgifter!$E$5)/12),IF(I1710&gt; 0,$S$4,0))</f>
        <v>0</v>
      </c>
    </row>
    <row r="1711" spans="1:11" x14ac:dyDescent="0.35">
      <c r="A1711" s="47"/>
      <c r="D1711" s="28" t="str">
        <f t="shared" si="26"/>
        <v/>
      </c>
      <c r="E1711" s="27">
        <f>IF((E1710*(1+Utgifter!$E$5/12)-G1710)&gt;0,E1710*(1+Utgifter!$E$5/12)-G1710,0)</f>
        <v>0</v>
      </c>
      <c r="F1711" s="26"/>
      <c r="G1711" s="24">
        <f>IF((E1711*(Utgifter!$E$4+Utgifter!$E$5)/12)&gt;$S$4,(E1711*(Utgifter!$E$4+Utgifter!$E$5)/12),IF(E1711&gt; 0,$S$4,0))</f>
        <v>0</v>
      </c>
      <c r="I1711" s="27">
        <f>IF((I1710*(1+Utgifter!$E$5/12)-K1710)&gt;0,I1710*(1+Utgifter!$E$5/12)-K1710,0)</f>
        <v>0</v>
      </c>
      <c r="J1711" s="26"/>
      <c r="K1711" s="24">
        <f>IF((I1711*(Utgifter!$E$4+Utgifter!$E$5)/12)&gt;$S$4,(I1711*(Utgifter!$E$4+Utgifter!$E$5)/12),IF(I1711&gt; 0,$S$4,0))</f>
        <v>0</v>
      </c>
    </row>
    <row r="1712" spans="1:11" x14ac:dyDescent="0.35">
      <c r="A1712" s="47"/>
      <c r="D1712" s="28" t="str">
        <f t="shared" si="26"/>
        <v/>
      </c>
      <c r="E1712" s="27">
        <f>IF((E1711*(1+Utgifter!$E$5/12)-G1711)&gt;0,E1711*(1+Utgifter!$E$5/12)-G1711,0)</f>
        <v>0</v>
      </c>
      <c r="F1712" s="26"/>
      <c r="G1712" s="24">
        <f>IF((E1712*(Utgifter!$E$4+Utgifter!$E$5)/12)&gt;$S$4,(E1712*(Utgifter!$E$4+Utgifter!$E$5)/12),IF(E1712&gt; 0,$S$4,0))</f>
        <v>0</v>
      </c>
      <c r="I1712" s="27">
        <f>IF((I1711*(1+Utgifter!$E$5/12)-K1711)&gt;0,I1711*(1+Utgifter!$E$5/12)-K1711,0)</f>
        <v>0</v>
      </c>
      <c r="J1712" s="26"/>
      <c r="K1712" s="24">
        <f>IF((I1712*(Utgifter!$E$4+Utgifter!$E$5)/12)&gt;$S$4,(I1712*(Utgifter!$E$4+Utgifter!$E$5)/12),IF(I1712&gt; 0,$S$4,0))</f>
        <v>0</v>
      </c>
    </row>
    <row r="1713" spans="1:11" x14ac:dyDescent="0.35">
      <c r="A1713" s="47"/>
      <c r="D1713" s="28" t="str">
        <f t="shared" si="26"/>
        <v/>
      </c>
      <c r="E1713" s="27">
        <f>IF((E1712*(1+Utgifter!$E$5/12)-G1712)&gt;0,E1712*(1+Utgifter!$E$5/12)-G1712,0)</f>
        <v>0</v>
      </c>
      <c r="F1713" s="26"/>
      <c r="G1713" s="24">
        <f>IF((E1713*(Utgifter!$E$4+Utgifter!$E$5)/12)&gt;$S$4,(E1713*(Utgifter!$E$4+Utgifter!$E$5)/12),IF(E1713&gt; 0,$S$4,0))</f>
        <v>0</v>
      </c>
      <c r="I1713" s="27">
        <f>IF((I1712*(1+Utgifter!$E$5/12)-K1712)&gt;0,I1712*(1+Utgifter!$E$5/12)-K1712,0)</f>
        <v>0</v>
      </c>
      <c r="J1713" s="26"/>
      <c r="K1713" s="24">
        <f>IF((I1713*(Utgifter!$E$4+Utgifter!$E$5)/12)&gt;$S$4,(I1713*(Utgifter!$E$4+Utgifter!$E$5)/12),IF(I1713&gt; 0,$S$4,0))</f>
        <v>0</v>
      </c>
    </row>
    <row r="1714" spans="1:11" x14ac:dyDescent="0.35">
      <c r="A1714" s="47"/>
      <c r="D1714" s="28" t="str">
        <f t="shared" si="26"/>
        <v/>
      </c>
      <c r="E1714" s="27">
        <f>IF((E1713*(1+Utgifter!$E$5/12)-G1713)&gt;0,E1713*(1+Utgifter!$E$5/12)-G1713,0)</f>
        <v>0</v>
      </c>
      <c r="F1714" s="26"/>
      <c r="G1714" s="24">
        <f>IF((E1714*(Utgifter!$E$4+Utgifter!$E$5)/12)&gt;$S$4,(E1714*(Utgifter!$E$4+Utgifter!$E$5)/12),IF(E1714&gt; 0,$S$4,0))</f>
        <v>0</v>
      </c>
      <c r="I1714" s="27">
        <f>IF((I1713*(1+Utgifter!$E$5/12)-K1713)&gt;0,I1713*(1+Utgifter!$E$5/12)-K1713,0)</f>
        <v>0</v>
      </c>
      <c r="J1714" s="26"/>
      <c r="K1714" s="24">
        <f>IF((I1714*(Utgifter!$E$4+Utgifter!$E$5)/12)&gt;$S$4,(I1714*(Utgifter!$E$4+Utgifter!$E$5)/12),IF(I1714&gt; 0,$S$4,0))</f>
        <v>0</v>
      </c>
    </row>
    <row r="1715" spans="1:11" x14ac:dyDescent="0.35">
      <c r="A1715" s="47"/>
      <c r="D1715" s="28" t="str">
        <f t="shared" si="26"/>
        <v/>
      </c>
      <c r="E1715" s="27">
        <f>IF((E1714*(1+Utgifter!$E$5/12)-G1714)&gt;0,E1714*(1+Utgifter!$E$5/12)-G1714,0)</f>
        <v>0</v>
      </c>
      <c r="F1715" s="26"/>
      <c r="G1715" s="24">
        <f>IF((E1715*(Utgifter!$E$4+Utgifter!$E$5)/12)&gt;$S$4,(E1715*(Utgifter!$E$4+Utgifter!$E$5)/12),IF(E1715&gt; 0,$S$4,0))</f>
        <v>0</v>
      </c>
      <c r="I1715" s="27">
        <f>IF((I1714*(1+Utgifter!$E$5/12)-K1714)&gt;0,I1714*(1+Utgifter!$E$5/12)-K1714,0)</f>
        <v>0</v>
      </c>
      <c r="J1715" s="26"/>
      <c r="K1715" s="24">
        <f>IF((I1715*(Utgifter!$E$4+Utgifter!$E$5)/12)&gt;$S$4,(I1715*(Utgifter!$E$4+Utgifter!$E$5)/12),IF(I1715&gt; 0,$S$4,0))</f>
        <v>0</v>
      </c>
    </row>
    <row r="1716" spans="1:11" x14ac:dyDescent="0.35">
      <c r="A1716" s="47"/>
      <c r="D1716" s="28" t="str">
        <f t="shared" si="26"/>
        <v/>
      </c>
      <c r="E1716" s="27">
        <f>IF((E1715*(1+Utgifter!$E$5/12)-G1715)&gt;0,E1715*(1+Utgifter!$E$5/12)-G1715,0)</f>
        <v>0</v>
      </c>
      <c r="F1716" s="26"/>
      <c r="G1716" s="24">
        <f>IF((E1716*(Utgifter!$E$4+Utgifter!$E$5)/12)&gt;$S$4,(E1716*(Utgifter!$E$4+Utgifter!$E$5)/12),IF(E1716&gt; 0,$S$4,0))</f>
        <v>0</v>
      </c>
      <c r="I1716" s="27">
        <f>IF((I1715*(1+Utgifter!$E$5/12)-K1715)&gt;0,I1715*(1+Utgifter!$E$5/12)-K1715,0)</f>
        <v>0</v>
      </c>
      <c r="J1716" s="26"/>
      <c r="K1716" s="24">
        <f>IF((I1716*(Utgifter!$E$4+Utgifter!$E$5)/12)&gt;$S$4,(I1716*(Utgifter!$E$4+Utgifter!$E$5)/12),IF(I1716&gt; 0,$S$4,0))</f>
        <v>0</v>
      </c>
    </row>
    <row r="1717" spans="1:11" x14ac:dyDescent="0.35">
      <c r="A1717" s="47"/>
      <c r="D1717" s="28" t="str">
        <f t="shared" si="26"/>
        <v/>
      </c>
      <c r="E1717" s="27">
        <f>IF((E1716*(1+Utgifter!$E$5/12)-G1716)&gt;0,E1716*(1+Utgifter!$E$5/12)-G1716,0)</f>
        <v>0</v>
      </c>
      <c r="F1717" s="26"/>
      <c r="G1717" s="24">
        <f>IF((E1717*(Utgifter!$E$4+Utgifter!$E$5)/12)&gt;$S$4,(E1717*(Utgifter!$E$4+Utgifter!$E$5)/12),IF(E1717&gt; 0,$S$4,0))</f>
        <v>0</v>
      </c>
      <c r="I1717" s="27">
        <f>IF((I1716*(1+Utgifter!$E$5/12)-K1716)&gt;0,I1716*(1+Utgifter!$E$5/12)-K1716,0)</f>
        <v>0</v>
      </c>
      <c r="J1717" s="26"/>
      <c r="K1717" s="24">
        <f>IF((I1717*(Utgifter!$E$4+Utgifter!$E$5)/12)&gt;$S$4,(I1717*(Utgifter!$E$4+Utgifter!$E$5)/12),IF(I1717&gt; 0,$S$4,0))</f>
        <v>0</v>
      </c>
    </row>
    <row r="1718" spans="1:11" x14ac:dyDescent="0.35">
      <c r="A1718" s="47"/>
      <c r="D1718" s="28" t="str">
        <f t="shared" si="26"/>
        <v/>
      </c>
      <c r="E1718" s="27">
        <f>IF((E1717*(1+Utgifter!$E$5/12)-G1717)&gt;0,E1717*(1+Utgifter!$E$5/12)-G1717,0)</f>
        <v>0</v>
      </c>
      <c r="F1718" s="26"/>
      <c r="G1718" s="24">
        <f>IF((E1718*(Utgifter!$E$4+Utgifter!$E$5)/12)&gt;$S$4,(E1718*(Utgifter!$E$4+Utgifter!$E$5)/12),IF(E1718&gt; 0,$S$4,0))</f>
        <v>0</v>
      </c>
      <c r="I1718" s="27">
        <f>IF((I1717*(1+Utgifter!$E$5/12)-K1717)&gt;0,I1717*(1+Utgifter!$E$5/12)-K1717,0)</f>
        <v>0</v>
      </c>
      <c r="J1718" s="26"/>
      <c r="K1718" s="24">
        <f>IF((I1718*(Utgifter!$E$4+Utgifter!$E$5)/12)&gt;$S$4,(I1718*(Utgifter!$E$4+Utgifter!$E$5)/12),IF(I1718&gt; 0,$S$4,0))</f>
        <v>0</v>
      </c>
    </row>
    <row r="1719" spans="1:11" x14ac:dyDescent="0.35">
      <c r="A1719" s="47"/>
      <c r="D1719" s="28" t="str">
        <f t="shared" si="26"/>
        <v/>
      </c>
      <c r="E1719" s="27">
        <f>IF((E1718*(1+Utgifter!$E$5/12)-G1718)&gt;0,E1718*(1+Utgifter!$E$5/12)-G1718,0)</f>
        <v>0</v>
      </c>
      <c r="F1719" s="26"/>
      <c r="G1719" s="24">
        <f>IF((E1719*(Utgifter!$E$4+Utgifter!$E$5)/12)&gt;$S$4,(E1719*(Utgifter!$E$4+Utgifter!$E$5)/12),IF(E1719&gt; 0,$S$4,0))</f>
        <v>0</v>
      </c>
      <c r="I1719" s="27">
        <f>IF((I1718*(1+Utgifter!$E$5/12)-K1718)&gt;0,I1718*(1+Utgifter!$E$5/12)-K1718,0)</f>
        <v>0</v>
      </c>
      <c r="J1719" s="26"/>
      <c r="K1719" s="24">
        <f>IF((I1719*(Utgifter!$E$4+Utgifter!$E$5)/12)&gt;$S$4,(I1719*(Utgifter!$E$4+Utgifter!$E$5)/12),IF(I1719&gt; 0,$S$4,0))</f>
        <v>0</v>
      </c>
    </row>
    <row r="1720" spans="1:11" x14ac:dyDescent="0.35">
      <c r="A1720" s="47"/>
      <c r="D1720" s="28" t="str">
        <f t="shared" si="26"/>
        <v/>
      </c>
      <c r="E1720" s="27">
        <f>IF((E1719*(1+Utgifter!$E$5/12)-G1719)&gt;0,E1719*(1+Utgifter!$E$5/12)-G1719,0)</f>
        <v>0</v>
      </c>
      <c r="F1720" s="26"/>
      <c r="G1720" s="24">
        <f>IF((E1720*(Utgifter!$E$4+Utgifter!$E$5)/12)&gt;$S$4,(E1720*(Utgifter!$E$4+Utgifter!$E$5)/12),IF(E1720&gt; 0,$S$4,0))</f>
        <v>0</v>
      </c>
      <c r="I1720" s="27">
        <f>IF((I1719*(1+Utgifter!$E$5/12)-K1719)&gt;0,I1719*(1+Utgifter!$E$5/12)-K1719,0)</f>
        <v>0</v>
      </c>
      <c r="J1720" s="26"/>
      <c r="K1720" s="24">
        <f>IF((I1720*(Utgifter!$E$4+Utgifter!$E$5)/12)&gt;$S$4,(I1720*(Utgifter!$E$4+Utgifter!$E$5)/12),IF(I1720&gt; 0,$S$4,0))</f>
        <v>0</v>
      </c>
    </row>
    <row r="1721" spans="1:11" x14ac:dyDescent="0.35">
      <c r="A1721" s="47">
        <v>2161</v>
      </c>
      <c r="D1721" s="28" t="str">
        <f t="shared" si="26"/>
        <v/>
      </c>
      <c r="E1721" s="27">
        <f>IF((E1720*(1+Utgifter!$E$5/12)-G1720)&gt;0,E1720*(1+Utgifter!$E$5/12)-G1720,0)</f>
        <v>0</v>
      </c>
      <c r="F1721" s="26"/>
      <c r="G1721" s="24">
        <f>IF((E1721*(Utgifter!$E$4+Utgifter!$E$5)/12)&gt;$S$4,(E1721*(Utgifter!$E$4+Utgifter!$E$5)/12),IF(E1721&gt; 0,$S$4,0))</f>
        <v>0</v>
      </c>
      <c r="I1721" s="27">
        <f>IF((I1720*(1+Utgifter!$E$5/12)-K1720)&gt;0,I1720*(1+Utgifter!$E$5/12)-K1720,0)</f>
        <v>0</v>
      </c>
      <c r="J1721" s="26"/>
      <c r="K1721" s="24">
        <f>IF((I1721*(Utgifter!$E$4+Utgifter!$E$5)/12)&gt;$S$4,(I1721*(Utgifter!$E$4+Utgifter!$E$5)/12),IF(I1721&gt; 0,$S$4,0))</f>
        <v>0</v>
      </c>
    </row>
    <row r="1722" spans="1:11" x14ac:dyDescent="0.35">
      <c r="A1722" s="47"/>
      <c r="D1722" s="28" t="str">
        <f t="shared" si="26"/>
        <v/>
      </c>
      <c r="E1722" s="27">
        <f>IF((E1721*(1+Utgifter!$E$5/12)-G1721)&gt;0,E1721*(1+Utgifter!$E$5/12)-G1721,0)</f>
        <v>0</v>
      </c>
      <c r="F1722" s="26"/>
      <c r="G1722" s="24">
        <f>IF((E1722*(Utgifter!$E$4+Utgifter!$E$5)/12)&gt;$S$4,(E1722*(Utgifter!$E$4+Utgifter!$E$5)/12),IF(E1722&gt; 0,$S$4,0))</f>
        <v>0</v>
      </c>
      <c r="I1722" s="27">
        <f>IF((I1721*(1+Utgifter!$E$5/12)-K1721)&gt;0,I1721*(1+Utgifter!$E$5/12)-K1721,0)</f>
        <v>0</v>
      </c>
      <c r="J1722" s="26"/>
      <c r="K1722" s="24">
        <f>IF((I1722*(Utgifter!$E$4+Utgifter!$E$5)/12)&gt;$S$4,(I1722*(Utgifter!$E$4+Utgifter!$E$5)/12),IF(I1722&gt; 0,$S$4,0))</f>
        <v>0</v>
      </c>
    </row>
    <row r="1723" spans="1:11" x14ac:dyDescent="0.35">
      <c r="A1723" s="47"/>
      <c r="D1723" s="28" t="str">
        <f t="shared" si="26"/>
        <v/>
      </c>
      <c r="E1723" s="27">
        <f>IF((E1722*(1+Utgifter!$E$5/12)-G1722)&gt;0,E1722*(1+Utgifter!$E$5/12)-G1722,0)</f>
        <v>0</v>
      </c>
      <c r="F1723" s="26"/>
      <c r="G1723" s="24">
        <f>IF((E1723*(Utgifter!$E$4+Utgifter!$E$5)/12)&gt;$S$4,(E1723*(Utgifter!$E$4+Utgifter!$E$5)/12),IF(E1723&gt; 0,$S$4,0))</f>
        <v>0</v>
      </c>
      <c r="I1723" s="27">
        <f>IF((I1722*(1+Utgifter!$E$5/12)-K1722)&gt;0,I1722*(1+Utgifter!$E$5/12)-K1722,0)</f>
        <v>0</v>
      </c>
      <c r="J1723" s="26"/>
      <c r="K1723" s="24">
        <f>IF((I1723*(Utgifter!$E$4+Utgifter!$E$5)/12)&gt;$S$4,(I1723*(Utgifter!$E$4+Utgifter!$E$5)/12),IF(I1723&gt; 0,$S$4,0))</f>
        <v>0</v>
      </c>
    </row>
    <row r="1724" spans="1:11" x14ac:dyDescent="0.35">
      <c r="A1724" s="47"/>
      <c r="D1724" s="28" t="str">
        <f t="shared" si="26"/>
        <v/>
      </c>
      <c r="E1724" s="27">
        <f>IF((E1723*(1+Utgifter!$E$5/12)-G1723)&gt;0,E1723*(1+Utgifter!$E$5/12)-G1723,0)</f>
        <v>0</v>
      </c>
      <c r="F1724" s="26"/>
      <c r="G1724" s="24">
        <f>IF((E1724*(Utgifter!$E$4+Utgifter!$E$5)/12)&gt;$S$4,(E1724*(Utgifter!$E$4+Utgifter!$E$5)/12),IF(E1724&gt; 0,$S$4,0))</f>
        <v>0</v>
      </c>
      <c r="I1724" s="27">
        <f>IF((I1723*(1+Utgifter!$E$5/12)-K1723)&gt;0,I1723*(1+Utgifter!$E$5/12)-K1723,0)</f>
        <v>0</v>
      </c>
      <c r="J1724" s="26"/>
      <c r="K1724" s="24">
        <f>IF((I1724*(Utgifter!$E$4+Utgifter!$E$5)/12)&gt;$S$4,(I1724*(Utgifter!$E$4+Utgifter!$E$5)/12),IF(I1724&gt; 0,$S$4,0))</f>
        <v>0</v>
      </c>
    </row>
    <row r="1725" spans="1:11" x14ac:dyDescent="0.35">
      <c r="A1725" s="47"/>
      <c r="D1725" s="28" t="str">
        <f t="shared" si="26"/>
        <v/>
      </c>
      <c r="E1725" s="27">
        <f>IF((E1724*(1+Utgifter!$E$5/12)-G1724)&gt;0,E1724*(1+Utgifter!$E$5/12)-G1724,0)</f>
        <v>0</v>
      </c>
      <c r="F1725" s="26"/>
      <c r="G1725" s="24">
        <f>IF((E1725*(Utgifter!$E$4+Utgifter!$E$5)/12)&gt;$S$4,(E1725*(Utgifter!$E$4+Utgifter!$E$5)/12),IF(E1725&gt; 0,$S$4,0))</f>
        <v>0</v>
      </c>
      <c r="I1725" s="27">
        <f>IF((I1724*(1+Utgifter!$E$5/12)-K1724)&gt;0,I1724*(1+Utgifter!$E$5/12)-K1724,0)</f>
        <v>0</v>
      </c>
      <c r="J1725" s="26"/>
      <c r="K1725" s="24">
        <f>IF((I1725*(Utgifter!$E$4+Utgifter!$E$5)/12)&gt;$S$4,(I1725*(Utgifter!$E$4+Utgifter!$E$5)/12),IF(I1725&gt; 0,$S$4,0))</f>
        <v>0</v>
      </c>
    </row>
    <row r="1726" spans="1:11" x14ac:dyDescent="0.35">
      <c r="A1726" s="47"/>
      <c r="D1726" s="28" t="str">
        <f t="shared" si="26"/>
        <v/>
      </c>
      <c r="E1726" s="27">
        <f>IF((E1725*(1+Utgifter!$E$5/12)-G1725)&gt;0,E1725*(1+Utgifter!$E$5/12)-G1725,0)</f>
        <v>0</v>
      </c>
      <c r="F1726" s="26"/>
      <c r="G1726" s="24">
        <f>IF((E1726*(Utgifter!$E$4+Utgifter!$E$5)/12)&gt;$S$4,(E1726*(Utgifter!$E$4+Utgifter!$E$5)/12),IF(E1726&gt; 0,$S$4,0))</f>
        <v>0</v>
      </c>
      <c r="I1726" s="27">
        <f>IF((I1725*(1+Utgifter!$E$5/12)-K1725)&gt;0,I1725*(1+Utgifter!$E$5/12)-K1725,0)</f>
        <v>0</v>
      </c>
      <c r="J1726" s="26"/>
      <c r="K1726" s="24">
        <f>IF((I1726*(Utgifter!$E$4+Utgifter!$E$5)/12)&gt;$S$4,(I1726*(Utgifter!$E$4+Utgifter!$E$5)/12),IF(I1726&gt; 0,$S$4,0))</f>
        <v>0</v>
      </c>
    </row>
    <row r="1727" spans="1:11" x14ac:dyDescent="0.35">
      <c r="A1727" s="47"/>
      <c r="D1727" s="28" t="str">
        <f t="shared" si="26"/>
        <v/>
      </c>
      <c r="E1727" s="27">
        <f>IF((E1726*(1+Utgifter!$E$5/12)-G1726)&gt;0,E1726*(1+Utgifter!$E$5/12)-G1726,0)</f>
        <v>0</v>
      </c>
      <c r="F1727" s="26"/>
      <c r="G1727" s="24">
        <f>IF((E1727*(Utgifter!$E$4+Utgifter!$E$5)/12)&gt;$S$4,(E1727*(Utgifter!$E$4+Utgifter!$E$5)/12),IF(E1727&gt; 0,$S$4,0))</f>
        <v>0</v>
      </c>
      <c r="I1727" s="27">
        <f>IF((I1726*(1+Utgifter!$E$5/12)-K1726)&gt;0,I1726*(1+Utgifter!$E$5/12)-K1726,0)</f>
        <v>0</v>
      </c>
      <c r="J1727" s="26"/>
      <c r="K1727" s="24">
        <f>IF((I1727*(Utgifter!$E$4+Utgifter!$E$5)/12)&gt;$S$4,(I1727*(Utgifter!$E$4+Utgifter!$E$5)/12),IF(I1727&gt; 0,$S$4,0))</f>
        <v>0</v>
      </c>
    </row>
    <row r="1728" spans="1:11" x14ac:dyDescent="0.35">
      <c r="A1728" s="47"/>
      <c r="D1728" s="28" t="str">
        <f t="shared" si="26"/>
        <v/>
      </c>
      <c r="E1728" s="27">
        <f>IF((E1727*(1+Utgifter!$E$5/12)-G1727)&gt;0,E1727*(1+Utgifter!$E$5/12)-G1727,0)</f>
        <v>0</v>
      </c>
      <c r="F1728" s="26"/>
      <c r="G1728" s="24">
        <f>IF((E1728*(Utgifter!$E$4+Utgifter!$E$5)/12)&gt;$S$4,(E1728*(Utgifter!$E$4+Utgifter!$E$5)/12),IF(E1728&gt; 0,$S$4,0))</f>
        <v>0</v>
      </c>
      <c r="I1728" s="27">
        <f>IF((I1727*(1+Utgifter!$E$5/12)-K1727)&gt;0,I1727*(1+Utgifter!$E$5/12)-K1727,0)</f>
        <v>0</v>
      </c>
      <c r="J1728" s="26"/>
      <c r="K1728" s="24">
        <f>IF((I1728*(Utgifter!$E$4+Utgifter!$E$5)/12)&gt;$S$4,(I1728*(Utgifter!$E$4+Utgifter!$E$5)/12),IF(I1728&gt; 0,$S$4,0))</f>
        <v>0</v>
      </c>
    </row>
    <row r="1729" spans="1:11" x14ac:dyDescent="0.35">
      <c r="A1729" s="47"/>
      <c r="D1729" s="28" t="str">
        <f t="shared" si="26"/>
        <v/>
      </c>
      <c r="E1729" s="27">
        <f>IF((E1728*(1+Utgifter!$E$5/12)-G1728)&gt;0,E1728*(1+Utgifter!$E$5/12)-G1728,0)</f>
        <v>0</v>
      </c>
      <c r="F1729" s="26"/>
      <c r="G1729" s="24">
        <f>IF((E1729*(Utgifter!$E$4+Utgifter!$E$5)/12)&gt;$S$4,(E1729*(Utgifter!$E$4+Utgifter!$E$5)/12),IF(E1729&gt; 0,$S$4,0))</f>
        <v>0</v>
      </c>
      <c r="I1729" s="27">
        <f>IF((I1728*(1+Utgifter!$E$5/12)-K1728)&gt;0,I1728*(1+Utgifter!$E$5/12)-K1728,0)</f>
        <v>0</v>
      </c>
      <c r="J1729" s="26"/>
      <c r="K1729" s="24">
        <f>IF((I1729*(Utgifter!$E$4+Utgifter!$E$5)/12)&gt;$S$4,(I1729*(Utgifter!$E$4+Utgifter!$E$5)/12),IF(I1729&gt; 0,$S$4,0))</f>
        <v>0</v>
      </c>
    </row>
    <row r="1730" spans="1:11" x14ac:dyDescent="0.35">
      <c r="A1730" s="47"/>
      <c r="D1730" s="28" t="str">
        <f t="shared" si="26"/>
        <v/>
      </c>
      <c r="E1730" s="27">
        <f>IF((E1729*(1+Utgifter!$E$5/12)-G1729)&gt;0,E1729*(1+Utgifter!$E$5/12)-G1729,0)</f>
        <v>0</v>
      </c>
      <c r="F1730" s="26"/>
      <c r="G1730" s="24">
        <f>IF((E1730*(Utgifter!$E$4+Utgifter!$E$5)/12)&gt;$S$4,(E1730*(Utgifter!$E$4+Utgifter!$E$5)/12),IF(E1730&gt; 0,$S$4,0))</f>
        <v>0</v>
      </c>
      <c r="I1730" s="27">
        <f>IF((I1729*(1+Utgifter!$E$5/12)-K1729)&gt;0,I1729*(1+Utgifter!$E$5/12)-K1729,0)</f>
        <v>0</v>
      </c>
      <c r="J1730" s="26"/>
      <c r="K1730" s="24">
        <f>IF((I1730*(Utgifter!$E$4+Utgifter!$E$5)/12)&gt;$S$4,(I1730*(Utgifter!$E$4+Utgifter!$E$5)/12),IF(I1730&gt; 0,$S$4,0))</f>
        <v>0</v>
      </c>
    </row>
    <row r="1731" spans="1:11" x14ac:dyDescent="0.35">
      <c r="A1731" s="47"/>
      <c r="D1731" s="28" t="str">
        <f t="shared" si="26"/>
        <v/>
      </c>
      <c r="E1731" s="27">
        <f>IF((E1730*(1+Utgifter!$E$5/12)-G1730)&gt;0,E1730*(1+Utgifter!$E$5/12)-G1730,0)</f>
        <v>0</v>
      </c>
      <c r="F1731" s="26"/>
      <c r="G1731" s="24">
        <f>IF((E1731*(Utgifter!$E$4+Utgifter!$E$5)/12)&gt;$S$4,(E1731*(Utgifter!$E$4+Utgifter!$E$5)/12),IF(E1731&gt; 0,$S$4,0))</f>
        <v>0</v>
      </c>
      <c r="I1731" s="27">
        <f>IF((I1730*(1+Utgifter!$E$5/12)-K1730)&gt;0,I1730*(1+Utgifter!$E$5/12)-K1730,0)</f>
        <v>0</v>
      </c>
      <c r="J1731" s="26"/>
      <c r="K1731" s="24">
        <f>IF((I1731*(Utgifter!$E$4+Utgifter!$E$5)/12)&gt;$S$4,(I1731*(Utgifter!$E$4+Utgifter!$E$5)/12),IF(I1731&gt; 0,$S$4,0))</f>
        <v>0</v>
      </c>
    </row>
    <row r="1732" spans="1:11" x14ac:dyDescent="0.35">
      <c r="A1732" s="47"/>
      <c r="D1732" s="28" t="str">
        <f t="shared" si="26"/>
        <v/>
      </c>
      <c r="E1732" s="27">
        <f>IF((E1731*(1+Utgifter!$E$5/12)-G1731)&gt;0,E1731*(1+Utgifter!$E$5/12)-G1731,0)</f>
        <v>0</v>
      </c>
      <c r="F1732" s="26"/>
      <c r="G1732" s="24">
        <f>IF((E1732*(Utgifter!$E$4+Utgifter!$E$5)/12)&gt;$S$4,(E1732*(Utgifter!$E$4+Utgifter!$E$5)/12),IF(E1732&gt; 0,$S$4,0))</f>
        <v>0</v>
      </c>
      <c r="I1732" s="27">
        <f>IF((I1731*(1+Utgifter!$E$5/12)-K1731)&gt;0,I1731*(1+Utgifter!$E$5/12)-K1731,0)</f>
        <v>0</v>
      </c>
      <c r="J1732" s="26"/>
      <c r="K1732" s="24">
        <f>IF((I1732*(Utgifter!$E$4+Utgifter!$E$5)/12)&gt;$S$4,(I1732*(Utgifter!$E$4+Utgifter!$E$5)/12),IF(I1732&gt; 0,$S$4,0))</f>
        <v>0</v>
      </c>
    </row>
    <row r="1733" spans="1:11" x14ac:dyDescent="0.35">
      <c r="A1733" s="47">
        <v>2162</v>
      </c>
      <c r="D1733" s="28" t="str">
        <f t="shared" si="26"/>
        <v/>
      </c>
      <c r="E1733" s="27">
        <f>IF((E1732*(1+Utgifter!$E$5/12)-G1732)&gt;0,E1732*(1+Utgifter!$E$5/12)-G1732,0)</f>
        <v>0</v>
      </c>
      <c r="F1733" s="26"/>
      <c r="G1733" s="24">
        <f>IF((E1733*(Utgifter!$E$4+Utgifter!$E$5)/12)&gt;$S$4,(E1733*(Utgifter!$E$4+Utgifter!$E$5)/12),IF(E1733&gt; 0,$S$4,0))</f>
        <v>0</v>
      </c>
      <c r="I1733" s="27">
        <f>IF((I1732*(1+Utgifter!$E$5/12)-K1732)&gt;0,I1732*(1+Utgifter!$E$5/12)-K1732,0)</f>
        <v>0</v>
      </c>
      <c r="J1733" s="26"/>
      <c r="K1733" s="24">
        <f>IF((I1733*(Utgifter!$E$4+Utgifter!$E$5)/12)&gt;$S$4,(I1733*(Utgifter!$E$4+Utgifter!$E$5)/12),IF(I1733&gt; 0,$S$4,0))</f>
        <v>0</v>
      </c>
    </row>
    <row r="1734" spans="1:11" x14ac:dyDescent="0.35">
      <c r="A1734" s="47"/>
      <c r="D1734" s="28" t="str">
        <f t="shared" si="26"/>
        <v/>
      </c>
      <c r="E1734" s="27">
        <f>IF((E1733*(1+Utgifter!$E$5/12)-G1733)&gt;0,E1733*(1+Utgifter!$E$5/12)-G1733,0)</f>
        <v>0</v>
      </c>
      <c r="F1734" s="26"/>
      <c r="G1734" s="24">
        <f>IF((E1734*(Utgifter!$E$4+Utgifter!$E$5)/12)&gt;$S$4,(E1734*(Utgifter!$E$4+Utgifter!$E$5)/12),IF(E1734&gt; 0,$S$4,0))</f>
        <v>0</v>
      </c>
      <c r="I1734" s="27">
        <f>IF((I1733*(1+Utgifter!$E$5/12)-K1733)&gt;0,I1733*(1+Utgifter!$E$5/12)-K1733,0)</f>
        <v>0</v>
      </c>
      <c r="J1734" s="26"/>
      <c r="K1734" s="24">
        <f>IF((I1734*(Utgifter!$E$4+Utgifter!$E$5)/12)&gt;$S$4,(I1734*(Utgifter!$E$4+Utgifter!$E$5)/12),IF(I1734&gt; 0,$S$4,0))</f>
        <v>0</v>
      </c>
    </row>
    <row r="1735" spans="1:11" x14ac:dyDescent="0.35">
      <c r="A1735" s="47"/>
      <c r="D1735" s="28" t="str">
        <f t="shared" ref="D1735:D1798" si="27">IF(OR(E1735&gt;0, I1735&gt;0),D1734+1,"")</f>
        <v/>
      </c>
      <c r="E1735" s="27">
        <f>IF((E1734*(1+Utgifter!$E$5/12)-G1734)&gt;0,E1734*(1+Utgifter!$E$5/12)-G1734,0)</f>
        <v>0</v>
      </c>
      <c r="F1735" s="26"/>
      <c r="G1735" s="24">
        <f>IF((E1735*(Utgifter!$E$4+Utgifter!$E$5)/12)&gt;$S$4,(E1735*(Utgifter!$E$4+Utgifter!$E$5)/12),IF(E1735&gt; 0,$S$4,0))</f>
        <v>0</v>
      </c>
      <c r="I1735" s="27">
        <f>IF((I1734*(1+Utgifter!$E$5/12)-K1734)&gt;0,I1734*(1+Utgifter!$E$5/12)-K1734,0)</f>
        <v>0</v>
      </c>
      <c r="J1735" s="26"/>
      <c r="K1735" s="24">
        <f>IF((I1735*(Utgifter!$E$4+Utgifter!$E$5)/12)&gt;$S$4,(I1735*(Utgifter!$E$4+Utgifter!$E$5)/12),IF(I1735&gt; 0,$S$4,0))</f>
        <v>0</v>
      </c>
    </row>
    <row r="1736" spans="1:11" x14ac:dyDescent="0.35">
      <c r="A1736" s="47"/>
      <c r="D1736" s="28" t="str">
        <f t="shared" si="27"/>
        <v/>
      </c>
      <c r="E1736" s="27">
        <f>IF((E1735*(1+Utgifter!$E$5/12)-G1735)&gt;0,E1735*(1+Utgifter!$E$5/12)-G1735,0)</f>
        <v>0</v>
      </c>
      <c r="F1736" s="26"/>
      <c r="G1736" s="24">
        <f>IF((E1736*(Utgifter!$E$4+Utgifter!$E$5)/12)&gt;$S$4,(E1736*(Utgifter!$E$4+Utgifter!$E$5)/12),IF(E1736&gt; 0,$S$4,0))</f>
        <v>0</v>
      </c>
      <c r="I1736" s="27">
        <f>IF((I1735*(1+Utgifter!$E$5/12)-K1735)&gt;0,I1735*(1+Utgifter!$E$5/12)-K1735,0)</f>
        <v>0</v>
      </c>
      <c r="J1736" s="26"/>
      <c r="K1736" s="24">
        <f>IF((I1736*(Utgifter!$E$4+Utgifter!$E$5)/12)&gt;$S$4,(I1736*(Utgifter!$E$4+Utgifter!$E$5)/12),IF(I1736&gt; 0,$S$4,0))</f>
        <v>0</v>
      </c>
    </row>
    <row r="1737" spans="1:11" x14ac:dyDescent="0.35">
      <c r="A1737" s="47"/>
      <c r="D1737" s="28" t="str">
        <f t="shared" si="27"/>
        <v/>
      </c>
      <c r="E1737" s="27">
        <f>IF((E1736*(1+Utgifter!$E$5/12)-G1736)&gt;0,E1736*(1+Utgifter!$E$5/12)-G1736,0)</f>
        <v>0</v>
      </c>
      <c r="F1737" s="26"/>
      <c r="G1737" s="24">
        <f>IF((E1737*(Utgifter!$E$4+Utgifter!$E$5)/12)&gt;$S$4,(E1737*(Utgifter!$E$4+Utgifter!$E$5)/12),IF(E1737&gt; 0,$S$4,0))</f>
        <v>0</v>
      </c>
      <c r="I1737" s="27">
        <f>IF((I1736*(1+Utgifter!$E$5/12)-K1736)&gt;0,I1736*(1+Utgifter!$E$5/12)-K1736,0)</f>
        <v>0</v>
      </c>
      <c r="J1737" s="26"/>
      <c r="K1737" s="24">
        <f>IF((I1737*(Utgifter!$E$4+Utgifter!$E$5)/12)&gt;$S$4,(I1737*(Utgifter!$E$4+Utgifter!$E$5)/12),IF(I1737&gt; 0,$S$4,0))</f>
        <v>0</v>
      </c>
    </row>
    <row r="1738" spans="1:11" x14ac:dyDescent="0.35">
      <c r="A1738" s="47"/>
      <c r="D1738" s="28" t="str">
        <f t="shared" si="27"/>
        <v/>
      </c>
      <c r="E1738" s="27">
        <f>IF((E1737*(1+Utgifter!$E$5/12)-G1737)&gt;0,E1737*(1+Utgifter!$E$5/12)-G1737,0)</f>
        <v>0</v>
      </c>
      <c r="F1738" s="26"/>
      <c r="G1738" s="24">
        <f>IF((E1738*(Utgifter!$E$4+Utgifter!$E$5)/12)&gt;$S$4,(E1738*(Utgifter!$E$4+Utgifter!$E$5)/12),IF(E1738&gt; 0,$S$4,0))</f>
        <v>0</v>
      </c>
      <c r="I1738" s="27">
        <f>IF((I1737*(1+Utgifter!$E$5/12)-K1737)&gt;0,I1737*(1+Utgifter!$E$5/12)-K1737,0)</f>
        <v>0</v>
      </c>
      <c r="J1738" s="26"/>
      <c r="K1738" s="24">
        <f>IF((I1738*(Utgifter!$E$4+Utgifter!$E$5)/12)&gt;$S$4,(I1738*(Utgifter!$E$4+Utgifter!$E$5)/12),IF(I1738&gt; 0,$S$4,0))</f>
        <v>0</v>
      </c>
    </row>
    <row r="1739" spans="1:11" x14ac:dyDescent="0.35">
      <c r="A1739" s="47"/>
      <c r="D1739" s="28" t="str">
        <f t="shared" si="27"/>
        <v/>
      </c>
      <c r="E1739" s="27">
        <f>IF((E1738*(1+Utgifter!$E$5/12)-G1738)&gt;0,E1738*(1+Utgifter!$E$5/12)-G1738,0)</f>
        <v>0</v>
      </c>
      <c r="F1739" s="26"/>
      <c r="G1739" s="24">
        <f>IF((E1739*(Utgifter!$E$4+Utgifter!$E$5)/12)&gt;$S$4,(E1739*(Utgifter!$E$4+Utgifter!$E$5)/12),IF(E1739&gt; 0,$S$4,0))</f>
        <v>0</v>
      </c>
      <c r="I1739" s="27">
        <f>IF((I1738*(1+Utgifter!$E$5/12)-K1738)&gt;0,I1738*(1+Utgifter!$E$5/12)-K1738,0)</f>
        <v>0</v>
      </c>
      <c r="J1739" s="26"/>
      <c r="K1739" s="24">
        <f>IF((I1739*(Utgifter!$E$4+Utgifter!$E$5)/12)&gt;$S$4,(I1739*(Utgifter!$E$4+Utgifter!$E$5)/12),IF(I1739&gt; 0,$S$4,0))</f>
        <v>0</v>
      </c>
    </row>
    <row r="1740" spans="1:11" x14ac:dyDescent="0.35">
      <c r="A1740" s="47"/>
      <c r="D1740" s="28" t="str">
        <f t="shared" si="27"/>
        <v/>
      </c>
      <c r="E1740" s="27">
        <f>IF((E1739*(1+Utgifter!$E$5/12)-G1739)&gt;0,E1739*(1+Utgifter!$E$5/12)-G1739,0)</f>
        <v>0</v>
      </c>
      <c r="F1740" s="26"/>
      <c r="G1740" s="24">
        <f>IF((E1740*(Utgifter!$E$4+Utgifter!$E$5)/12)&gt;$S$4,(E1740*(Utgifter!$E$4+Utgifter!$E$5)/12),IF(E1740&gt; 0,$S$4,0))</f>
        <v>0</v>
      </c>
      <c r="I1740" s="27">
        <f>IF((I1739*(1+Utgifter!$E$5/12)-K1739)&gt;0,I1739*(1+Utgifter!$E$5/12)-K1739,0)</f>
        <v>0</v>
      </c>
      <c r="J1740" s="26"/>
      <c r="K1740" s="24">
        <f>IF((I1740*(Utgifter!$E$4+Utgifter!$E$5)/12)&gt;$S$4,(I1740*(Utgifter!$E$4+Utgifter!$E$5)/12),IF(I1740&gt; 0,$S$4,0))</f>
        <v>0</v>
      </c>
    </row>
    <row r="1741" spans="1:11" x14ac:dyDescent="0.35">
      <c r="A1741" s="47"/>
      <c r="D1741" s="28" t="str">
        <f t="shared" si="27"/>
        <v/>
      </c>
      <c r="E1741" s="27">
        <f>IF((E1740*(1+Utgifter!$E$5/12)-G1740)&gt;0,E1740*(1+Utgifter!$E$5/12)-G1740,0)</f>
        <v>0</v>
      </c>
      <c r="F1741" s="26"/>
      <c r="G1741" s="24">
        <f>IF((E1741*(Utgifter!$E$4+Utgifter!$E$5)/12)&gt;$S$4,(E1741*(Utgifter!$E$4+Utgifter!$E$5)/12),IF(E1741&gt; 0,$S$4,0))</f>
        <v>0</v>
      </c>
      <c r="I1741" s="27">
        <f>IF((I1740*(1+Utgifter!$E$5/12)-K1740)&gt;0,I1740*(1+Utgifter!$E$5/12)-K1740,0)</f>
        <v>0</v>
      </c>
      <c r="J1741" s="26"/>
      <c r="K1741" s="24">
        <f>IF((I1741*(Utgifter!$E$4+Utgifter!$E$5)/12)&gt;$S$4,(I1741*(Utgifter!$E$4+Utgifter!$E$5)/12),IF(I1741&gt; 0,$S$4,0))</f>
        <v>0</v>
      </c>
    </row>
    <row r="1742" spans="1:11" x14ac:dyDescent="0.35">
      <c r="A1742" s="47"/>
      <c r="D1742" s="28" t="str">
        <f t="shared" si="27"/>
        <v/>
      </c>
      <c r="E1742" s="27">
        <f>IF((E1741*(1+Utgifter!$E$5/12)-G1741)&gt;0,E1741*(1+Utgifter!$E$5/12)-G1741,0)</f>
        <v>0</v>
      </c>
      <c r="F1742" s="26"/>
      <c r="G1742" s="24">
        <f>IF((E1742*(Utgifter!$E$4+Utgifter!$E$5)/12)&gt;$S$4,(E1742*(Utgifter!$E$4+Utgifter!$E$5)/12),IF(E1742&gt; 0,$S$4,0))</f>
        <v>0</v>
      </c>
      <c r="I1742" s="27">
        <f>IF((I1741*(1+Utgifter!$E$5/12)-K1741)&gt;0,I1741*(1+Utgifter!$E$5/12)-K1741,0)</f>
        <v>0</v>
      </c>
      <c r="J1742" s="26"/>
      <c r="K1742" s="24">
        <f>IF((I1742*(Utgifter!$E$4+Utgifter!$E$5)/12)&gt;$S$4,(I1742*(Utgifter!$E$4+Utgifter!$E$5)/12),IF(I1742&gt; 0,$S$4,0))</f>
        <v>0</v>
      </c>
    </row>
    <row r="1743" spans="1:11" x14ac:dyDescent="0.35">
      <c r="A1743" s="47"/>
      <c r="D1743" s="28" t="str">
        <f t="shared" si="27"/>
        <v/>
      </c>
      <c r="E1743" s="27">
        <f>IF((E1742*(1+Utgifter!$E$5/12)-G1742)&gt;0,E1742*(1+Utgifter!$E$5/12)-G1742,0)</f>
        <v>0</v>
      </c>
      <c r="F1743" s="26"/>
      <c r="G1743" s="24">
        <f>IF((E1743*(Utgifter!$E$4+Utgifter!$E$5)/12)&gt;$S$4,(E1743*(Utgifter!$E$4+Utgifter!$E$5)/12),IF(E1743&gt; 0,$S$4,0))</f>
        <v>0</v>
      </c>
      <c r="I1743" s="27">
        <f>IF((I1742*(1+Utgifter!$E$5/12)-K1742)&gt;0,I1742*(1+Utgifter!$E$5/12)-K1742,0)</f>
        <v>0</v>
      </c>
      <c r="J1743" s="26"/>
      <c r="K1743" s="24">
        <f>IF((I1743*(Utgifter!$E$4+Utgifter!$E$5)/12)&gt;$S$4,(I1743*(Utgifter!$E$4+Utgifter!$E$5)/12),IF(I1743&gt; 0,$S$4,0))</f>
        <v>0</v>
      </c>
    </row>
    <row r="1744" spans="1:11" x14ac:dyDescent="0.35">
      <c r="A1744" s="47"/>
      <c r="D1744" s="28" t="str">
        <f t="shared" si="27"/>
        <v/>
      </c>
      <c r="E1744" s="27">
        <f>IF((E1743*(1+Utgifter!$E$5/12)-G1743)&gt;0,E1743*(1+Utgifter!$E$5/12)-G1743,0)</f>
        <v>0</v>
      </c>
      <c r="F1744" s="26"/>
      <c r="G1744" s="24">
        <f>IF((E1744*(Utgifter!$E$4+Utgifter!$E$5)/12)&gt;$S$4,(E1744*(Utgifter!$E$4+Utgifter!$E$5)/12),IF(E1744&gt; 0,$S$4,0))</f>
        <v>0</v>
      </c>
      <c r="I1744" s="27">
        <f>IF((I1743*(1+Utgifter!$E$5/12)-K1743)&gt;0,I1743*(1+Utgifter!$E$5/12)-K1743,0)</f>
        <v>0</v>
      </c>
      <c r="J1744" s="26"/>
      <c r="K1744" s="24">
        <f>IF((I1744*(Utgifter!$E$4+Utgifter!$E$5)/12)&gt;$S$4,(I1744*(Utgifter!$E$4+Utgifter!$E$5)/12),IF(I1744&gt; 0,$S$4,0))</f>
        <v>0</v>
      </c>
    </row>
    <row r="1745" spans="1:11" x14ac:dyDescent="0.35">
      <c r="A1745" s="47">
        <v>2163</v>
      </c>
      <c r="D1745" s="28" t="str">
        <f t="shared" si="27"/>
        <v/>
      </c>
      <c r="E1745" s="27">
        <f>IF((E1744*(1+Utgifter!$E$5/12)-G1744)&gt;0,E1744*(1+Utgifter!$E$5/12)-G1744,0)</f>
        <v>0</v>
      </c>
      <c r="F1745" s="26"/>
      <c r="G1745" s="24">
        <f>IF((E1745*(Utgifter!$E$4+Utgifter!$E$5)/12)&gt;$S$4,(E1745*(Utgifter!$E$4+Utgifter!$E$5)/12),IF(E1745&gt; 0,$S$4,0))</f>
        <v>0</v>
      </c>
      <c r="I1745" s="27">
        <f>IF((I1744*(1+Utgifter!$E$5/12)-K1744)&gt;0,I1744*(1+Utgifter!$E$5/12)-K1744,0)</f>
        <v>0</v>
      </c>
      <c r="J1745" s="26"/>
      <c r="K1745" s="24">
        <f>IF((I1745*(Utgifter!$E$4+Utgifter!$E$5)/12)&gt;$S$4,(I1745*(Utgifter!$E$4+Utgifter!$E$5)/12),IF(I1745&gt; 0,$S$4,0))</f>
        <v>0</v>
      </c>
    </row>
    <row r="1746" spans="1:11" x14ac:dyDescent="0.35">
      <c r="A1746" s="47"/>
      <c r="D1746" s="28" t="str">
        <f t="shared" si="27"/>
        <v/>
      </c>
      <c r="E1746" s="27">
        <f>IF((E1745*(1+Utgifter!$E$5/12)-G1745)&gt;0,E1745*(1+Utgifter!$E$5/12)-G1745,0)</f>
        <v>0</v>
      </c>
      <c r="F1746" s="26"/>
      <c r="G1746" s="24">
        <f>IF((E1746*(Utgifter!$E$4+Utgifter!$E$5)/12)&gt;$S$4,(E1746*(Utgifter!$E$4+Utgifter!$E$5)/12),IF(E1746&gt; 0,$S$4,0))</f>
        <v>0</v>
      </c>
      <c r="I1746" s="27">
        <f>IF((I1745*(1+Utgifter!$E$5/12)-K1745)&gt;0,I1745*(1+Utgifter!$E$5/12)-K1745,0)</f>
        <v>0</v>
      </c>
      <c r="J1746" s="26"/>
      <c r="K1746" s="24">
        <f>IF((I1746*(Utgifter!$E$4+Utgifter!$E$5)/12)&gt;$S$4,(I1746*(Utgifter!$E$4+Utgifter!$E$5)/12),IF(I1746&gt; 0,$S$4,0))</f>
        <v>0</v>
      </c>
    </row>
    <row r="1747" spans="1:11" x14ac:dyDescent="0.35">
      <c r="A1747" s="47"/>
      <c r="D1747" s="28" t="str">
        <f t="shared" si="27"/>
        <v/>
      </c>
      <c r="E1747" s="27">
        <f>IF((E1746*(1+Utgifter!$E$5/12)-G1746)&gt;0,E1746*(1+Utgifter!$E$5/12)-G1746,0)</f>
        <v>0</v>
      </c>
      <c r="F1747" s="26"/>
      <c r="G1747" s="24">
        <f>IF((E1747*(Utgifter!$E$4+Utgifter!$E$5)/12)&gt;$S$4,(E1747*(Utgifter!$E$4+Utgifter!$E$5)/12),IF(E1747&gt; 0,$S$4,0))</f>
        <v>0</v>
      </c>
      <c r="I1747" s="27">
        <f>IF((I1746*(1+Utgifter!$E$5/12)-K1746)&gt;0,I1746*(1+Utgifter!$E$5/12)-K1746,0)</f>
        <v>0</v>
      </c>
      <c r="J1747" s="26"/>
      <c r="K1747" s="24">
        <f>IF((I1747*(Utgifter!$E$4+Utgifter!$E$5)/12)&gt;$S$4,(I1747*(Utgifter!$E$4+Utgifter!$E$5)/12),IF(I1747&gt; 0,$S$4,0))</f>
        <v>0</v>
      </c>
    </row>
    <row r="1748" spans="1:11" x14ac:dyDescent="0.35">
      <c r="A1748" s="47"/>
      <c r="D1748" s="28" t="str">
        <f t="shared" si="27"/>
        <v/>
      </c>
      <c r="E1748" s="27">
        <f>IF((E1747*(1+Utgifter!$E$5/12)-G1747)&gt;0,E1747*(1+Utgifter!$E$5/12)-G1747,0)</f>
        <v>0</v>
      </c>
      <c r="F1748" s="26"/>
      <c r="G1748" s="24">
        <f>IF((E1748*(Utgifter!$E$4+Utgifter!$E$5)/12)&gt;$S$4,(E1748*(Utgifter!$E$4+Utgifter!$E$5)/12),IF(E1748&gt; 0,$S$4,0))</f>
        <v>0</v>
      </c>
      <c r="I1748" s="27">
        <f>IF((I1747*(1+Utgifter!$E$5/12)-K1747)&gt;0,I1747*(1+Utgifter!$E$5/12)-K1747,0)</f>
        <v>0</v>
      </c>
      <c r="J1748" s="26"/>
      <c r="K1748" s="24">
        <f>IF((I1748*(Utgifter!$E$4+Utgifter!$E$5)/12)&gt;$S$4,(I1748*(Utgifter!$E$4+Utgifter!$E$5)/12),IF(I1748&gt; 0,$S$4,0))</f>
        <v>0</v>
      </c>
    </row>
    <row r="1749" spans="1:11" x14ac:dyDescent="0.35">
      <c r="A1749" s="47"/>
      <c r="D1749" s="28" t="str">
        <f t="shared" si="27"/>
        <v/>
      </c>
      <c r="E1749" s="27">
        <f>IF((E1748*(1+Utgifter!$E$5/12)-G1748)&gt;0,E1748*(1+Utgifter!$E$5/12)-G1748,0)</f>
        <v>0</v>
      </c>
      <c r="F1749" s="26"/>
      <c r="G1749" s="24">
        <f>IF((E1749*(Utgifter!$E$4+Utgifter!$E$5)/12)&gt;$S$4,(E1749*(Utgifter!$E$4+Utgifter!$E$5)/12),IF(E1749&gt; 0,$S$4,0))</f>
        <v>0</v>
      </c>
      <c r="I1749" s="27">
        <f>IF((I1748*(1+Utgifter!$E$5/12)-K1748)&gt;0,I1748*(1+Utgifter!$E$5/12)-K1748,0)</f>
        <v>0</v>
      </c>
      <c r="J1749" s="26"/>
      <c r="K1749" s="24">
        <f>IF((I1749*(Utgifter!$E$4+Utgifter!$E$5)/12)&gt;$S$4,(I1749*(Utgifter!$E$4+Utgifter!$E$5)/12),IF(I1749&gt; 0,$S$4,0))</f>
        <v>0</v>
      </c>
    </row>
    <row r="1750" spans="1:11" x14ac:dyDescent="0.35">
      <c r="A1750" s="47"/>
      <c r="D1750" s="28" t="str">
        <f t="shared" si="27"/>
        <v/>
      </c>
      <c r="E1750" s="27">
        <f>IF((E1749*(1+Utgifter!$E$5/12)-G1749)&gt;0,E1749*(1+Utgifter!$E$5/12)-G1749,0)</f>
        <v>0</v>
      </c>
      <c r="F1750" s="26"/>
      <c r="G1750" s="24">
        <f>IF((E1750*(Utgifter!$E$4+Utgifter!$E$5)/12)&gt;$S$4,(E1750*(Utgifter!$E$4+Utgifter!$E$5)/12),IF(E1750&gt; 0,$S$4,0))</f>
        <v>0</v>
      </c>
      <c r="I1750" s="27">
        <f>IF((I1749*(1+Utgifter!$E$5/12)-K1749)&gt;0,I1749*(1+Utgifter!$E$5/12)-K1749,0)</f>
        <v>0</v>
      </c>
      <c r="J1750" s="26"/>
      <c r="K1750" s="24">
        <f>IF((I1750*(Utgifter!$E$4+Utgifter!$E$5)/12)&gt;$S$4,(I1750*(Utgifter!$E$4+Utgifter!$E$5)/12),IF(I1750&gt; 0,$S$4,0))</f>
        <v>0</v>
      </c>
    </row>
    <row r="1751" spans="1:11" x14ac:dyDescent="0.35">
      <c r="A1751" s="47"/>
      <c r="D1751" s="28" t="str">
        <f t="shared" si="27"/>
        <v/>
      </c>
      <c r="E1751" s="27">
        <f>IF((E1750*(1+Utgifter!$E$5/12)-G1750)&gt;0,E1750*(1+Utgifter!$E$5/12)-G1750,0)</f>
        <v>0</v>
      </c>
      <c r="F1751" s="26"/>
      <c r="G1751" s="24">
        <f>IF((E1751*(Utgifter!$E$4+Utgifter!$E$5)/12)&gt;$S$4,(E1751*(Utgifter!$E$4+Utgifter!$E$5)/12),IF(E1751&gt; 0,$S$4,0))</f>
        <v>0</v>
      </c>
      <c r="I1751" s="27">
        <f>IF((I1750*(1+Utgifter!$E$5/12)-K1750)&gt;0,I1750*(1+Utgifter!$E$5/12)-K1750,0)</f>
        <v>0</v>
      </c>
      <c r="J1751" s="26"/>
      <c r="K1751" s="24">
        <f>IF((I1751*(Utgifter!$E$4+Utgifter!$E$5)/12)&gt;$S$4,(I1751*(Utgifter!$E$4+Utgifter!$E$5)/12),IF(I1751&gt; 0,$S$4,0))</f>
        <v>0</v>
      </c>
    </row>
    <row r="1752" spans="1:11" x14ac:dyDescent="0.35">
      <c r="A1752" s="47"/>
      <c r="D1752" s="28" t="str">
        <f t="shared" si="27"/>
        <v/>
      </c>
      <c r="E1752" s="27">
        <f>IF((E1751*(1+Utgifter!$E$5/12)-G1751)&gt;0,E1751*(1+Utgifter!$E$5/12)-G1751,0)</f>
        <v>0</v>
      </c>
      <c r="F1752" s="26"/>
      <c r="G1752" s="24">
        <f>IF((E1752*(Utgifter!$E$4+Utgifter!$E$5)/12)&gt;$S$4,(E1752*(Utgifter!$E$4+Utgifter!$E$5)/12),IF(E1752&gt; 0,$S$4,0))</f>
        <v>0</v>
      </c>
      <c r="I1752" s="27">
        <f>IF((I1751*(1+Utgifter!$E$5/12)-K1751)&gt;0,I1751*(1+Utgifter!$E$5/12)-K1751,0)</f>
        <v>0</v>
      </c>
      <c r="J1752" s="26"/>
      <c r="K1752" s="24">
        <f>IF((I1752*(Utgifter!$E$4+Utgifter!$E$5)/12)&gt;$S$4,(I1752*(Utgifter!$E$4+Utgifter!$E$5)/12),IF(I1752&gt; 0,$S$4,0))</f>
        <v>0</v>
      </c>
    </row>
    <row r="1753" spans="1:11" x14ac:dyDescent="0.35">
      <c r="A1753" s="47"/>
      <c r="D1753" s="28" t="str">
        <f t="shared" si="27"/>
        <v/>
      </c>
      <c r="E1753" s="27">
        <f>IF((E1752*(1+Utgifter!$E$5/12)-G1752)&gt;0,E1752*(1+Utgifter!$E$5/12)-G1752,0)</f>
        <v>0</v>
      </c>
      <c r="F1753" s="26"/>
      <c r="G1753" s="24">
        <f>IF((E1753*(Utgifter!$E$4+Utgifter!$E$5)/12)&gt;$S$4,(E1753*(Utgifter!$E$4+Utgifter!$E$5)/12),IF(E1753&gt; 0,$S$4,0))</f>
        <v>0</v>
      </c>
      <c r="I1753" s="27">
        <f>IF((I1752*(1+Utgifter!$E$5/12)-K1752)&gt;0,I1752*(1+Utgifter!$E$5/12)-K1752,0)</f>
        <v>0</v>
      </c>
      <c r="J1753" s="26"/>
      <c r="K1753" s="24">
        <f>IF((I1753*(Utgifter!$E$4+Utgifter!$E$5)/12)&gt;$S$4,(I1753*(Utgifter!$E$4+Utgifter!$E$5)/12),IF(I1753&gt; 0,$S$4,0))</f>
        <v>0</v>
      </c>
    </row>
    <row r="1754" spans="1:11" x14ac:dyDescent="0.35">
      <c r="A1754" s="47"/>
      <c r="D1754" s="28" t="str">
        <f t="shared" si="27"/>
        <v/>
      </c>
      <c r="E1754" s="27">
        <f>IF((E1753*(1+Utgifter!$E$5/12)-G1753)&gt;0,E1753*(1+Utgifter!$E$5/12)-G1753,0)</f>
        <v>0</v>
      </c>
      <c r="F1754" s="26"/>
      <c r="G1754" s="24">
        <f>IF((E1754*(Utgifter!$E$4+Utgifter!$E$5)/12)&gt;$S$4,(E1754*(Utgifter!$E$4+Utgifter!$E$5)/12),IF(E1754&gt; 0,$S$4,0))</f>
        <v>0</v>
      </c>
      <c r="I1754" s="27">
        <f>IF((I1753*(1+Utgifter!$E$5/12)-K1753)&gt;0,I1753*(1+Utgifter!$E$5/12)-K1753,0)</f>
        <v>0</v>
      </c>
      <c r="J1754" s="26"/>
      <c r="K1754" s="24">
        <f>IF((I1754*(Utgifter!$E$4+Utgifter!$E$5)/12)&gt;$S$4,(I1754*(Utgifter!$E$4+Utgifter!$E$5)/12),IF(I1754&gt; 0,$S$4,0))</f>
        <v>0</v>
      </c>
    </row>
    <row r="1755" spans="1:11" x14ac:dyDescent="0.35">
      <c r="A1755" s="47"/>
      <c r="D1755" s="28" t="str">
        <f t="shared" si="27"/>
        <v/>
      </c>
      <c r="E1755" s="27">
        <f>IF((E1754*(1+Utgifter!$E$5/12)-G1754)&gt;0,E1754*(1+Utgifter!$E$5/12)-G1754,0)</f>
        <v>0</v>
      </c>
      <c r="F1755" s="26"/>
      <c r="G1755" s="24">
        <f>IF((E1755*(Utgifter!$E$4+Utgifter!$E$5)/12)&gt;$S$4,(E1755*(Utgifter!$E$4+Utgifter!$E$5)/12),IF(E1755&gt; 0,$S$4,0))</f>
        <v>0</v>
      </c>
      <c r="I1755" s="27">
        <f>IF((I1754*(1+Utgifter!$E$5/12)-K1754)&gt;0,I1754*(1+Utgifter!$E$5/12)-K1754,0)</f>
        <v>0</v>
      </c>
      <c r="J1755" s="26"/>
      <c r="K1755" s="24">
        <f>IF((I1755*(Utgifter!$E$4+Utgifter!$E$5)/12)&gt;$S$4,(I1755*(Utgifter!$E$4+Utgifter!$E$5)/12),IF(I1755&gt; 0,$S$4,0))</f>
        <v>0</v>
      </c>
    </row>
    <row r="1756" spans="1:11" x14ac:dyDescent="0.35">
      <c r="A1756" s="47"/>
      <c r="D1756" s="28" t="str">
        <f t="shared" si="27"/>
        <v/>
      </c>
      <c r="E1756" s="27">
        <f>IF((E1755*(1+Utgifter!$E$5/12)-G1755)&gt;0,E1755*(1+Utgifter!$E$5/12)-G1755,0)</f>
        <v>0</v>
      </c>
      <c r="F1756" s="26"/>
      <c r="G1756" s="24">
        <f>IF((E1756*(Utgifter!$E$4+Utgifter!$E$5)/12)&gt;$S$4,(E1756*(Utgifter!$E$4+Utgifter!$E$5)/12),IF(E1756&gt; 0,$S$4,0))</f>
        <v>0</v>
      </c>
      <c r="I1756" s="27">
        <f>IF((I1755*(1+Utgifter!$E$5/12)-K1755)&gt;0,I1755*(1+Utgifter!$E$5/12)-K1755,0)</f>
        <v>0</v>
      </c>
      <c r="J1756" s="26"/>
      <c r="K1756" s="24">
        <f>IF((I1756*(Utgifter!$E$4+Utgifter!$E$5)/12)&gt;$S$4,(I1756*(Utgifter!$E$4+Utgifter!$E$5)/12),IF(I1756&gt; 0,$S$4,0))</f>
        <v>0</v>
      </c>
    </row>
    <row r="1757" spans="1:11" x14ac:dyDescent="0.35">
      <c r="A1757" s="47">
        <v>2164</v>
      </c>
      <c r="D1757" s="28" t="str">
        <f t="shared" si="27"/>
        <v/>
      </c>
      <c r="E1757" s="27">
        <f>IF((E1756*(1+Utgifter!$E$5/12)-G1756)&gt;0,E1756*(1+Utgifter!$E$5/12)-G1756,0)</f>
        <v>0</v>
      </c>
      <c r="F1757" s="26"/>
      <c r="G1757" s="24">
        <f>IF((E1757*(Utgifter!$E$4+Utgifter!$E$5)/12)&gt;$S$4,(E1757*(Utgifter!$E$4+Utgifter!$E$5)/12),IF(E1757&gt; 0,$S$4,0))</f>
        <v>0</v>
      </c>
      <c r="I1757" s="27">
        <f>IF((I1756*(1+Utgifter!$E$5/12)-K1756)&gt;0,I1756*(1+Utgifter!$E$5/12)-K1756,0)</f>
        <v>0</v>
      </c>
      <c r="J1757" s="26"/>
      <c r="K1757" s="24">
        <f>IF((I1757*(Utgifter!$E$4+Utgifter!$E$5)/12)&gt;$S$4,(I1757*(Utgifter!$E$4+Utgifter!$E$5)/12),IF(I1757&gt; 0,$S$4,0))</f>
        <v>0</v>
      </c>
    </row>
    <row r="1758" spans="1:11" x14ac:dyDescent="0.35">
      <c r="A1758" s="47"/>
      <c r="D1758" s="28" t="str">
        <f t="shared" si="27"/>
        <v/>
      </c>
      <c r="E1758" s="27">
        <f>IF((E1757*(1+Utgifter!$E$5/12)-G1757)&gt;0,E1757*(1+Utgifter!$E$5/12)-G1757,0)</f>
        <v>0</v>
      </c>
      <c r="F1758" s="26"/>
      <c r="G1758" s="24">
        <f>IF((E1758*(Utgifter!$E$4+Utgifter!$E$5)/12)&gt;$S$4,(E1758*(Utgifter!$E$4+Utgifter!$E$5)/12),IF(E1758&gt; 0,$S$4,0))</f>
        <v>0</v>
      </c>
      <c r="I1758" s="27">
        <f>IF((I1757*(1+Utgifter!$E$5/12)-K1757)&gt;0,I1757*(1+Utgifter!$E$5/12)-K1757,0)</f>
        <v>0</v>
      </c>
      <c r="J1758" s="26"/>
      <c r="K1758" s="24">
        <f>IF((I1758*(Utgifter!$E$4+Utgifter!$E$5)/12)&gt;$S$4,(I1758*(Utgifter!$E$4+Utgifter!$E$5)/12),IF(I1758&gt; 0,$S$4,0))</f>
        <v>0</v>
      </c>
    </row>
    <row r="1759" spans="1:11" x14ac:dyDescent="0.35">
      <c r="A1759" s="47"/>
      <c r="D1759" s="28" t="str">
        <f t="shared" si="27"/>
        <v/>
      </c>
      <c r="E1759" s="27">
        <f>IF((E1758*(1+Utgifter!$E$5/12)-G1758)&gt;0,E1758*(1+Utgifter!$E$5/12)-G1758,0)</f>
        <v>0</v>
      </c>
      <c r="F1759" s="26"/>
      <c r="G1759" s="24">
        <f>IF((E1759*(Utgifter!$E$4+Utgifter!$E$5)/12)&gt;$S$4,(E1759*(Utgifter!$E$4+Utgifter!$E$5)/12),IF(E1759&gt; 0,$S$4,0))</f>
        <v>0</v>
      </c>
      <c r="I1759" s="27">
        <f>IF((I1758*(1+Utgifter!$E$5/12)-K1758)&gt;0,I1758*(1+Utgifter!$E$5/12)-K1758,0)</f>
        <v>0</v>
      </c>
      <c r="J1759" s="26"/>
      <c r="K1759" s="24">
        <f>IF((I1759*(Utgifter!$E$4+Utgifter!$E$5)/12)&gt;$S$4,(I1759*(Utgifter!$E$4+Utgifter!$E$5)/12),IF(I1759&gt; 0,$S$4,0))</f>
        <v>0</v>
      </c>
    </row>
    <row r="1760" spans="1:11" x14ac:dyDescent="0.35">
      <c r="A1760" s="47"/>
      <c r="D1760" s="28" t="str">
        <f t="shared" si="27"/>
        <v/>
      </c>
      <c r="E1760" s="27">
        <f>IF((E1759*(1+Utgifter!$E$5/12)-G1759)&gt;0,E1759*(1+Utgifter!$E$5/12)-G1759,0)</f>
        <v>0</v>
      </c>
      <c r="F1760" s="26"/>
      <c r="G1760" s="24">
        <f>IF((E1760*(Utgifter!$E$4+Utgifter!$E$5)/12)&gt;$S$4,(E1760*(Utgifter!$E$4+Utgifter!$E$5)/12),IF(E1760&gt; 0,$S$4,0))</f>
        <v>0</v>
      </c>
      <c r="I1760" s="27">
        <f>IF((I1759*(1+Utgifter!$E$5/12)-K1759)&gt;0,I1759*(1+Utgifter!$E$5/12)-K1759,0)</f>
        <v>0</v>
      </c>
      <c r="J1760" s="26"/>
      <c r="K1760" s="24">
        <f>IF((I1760*(Utgifter!$E$4+Utgifter!$E$5)/12)&gt;$S$4,(I1760*(Utgifter!$E$4+Utgifter!$E$5)/12),IF(I1760&gt; 0,$S$4,0))</f>
        <v>0</v>
      </c>
    </row>
    <row r="1761" spans="1:11" x14ac:dyDescent="0.35">
      <c r="A1761" s="47"/>
      <c r="D1761" s="28" t="str">
        <f t="shared" si="27"/>
        <v/>
      </c>
      <c r="E1761" s="27">
        <f>IF((E1760*(1+Utgifter!$E$5/12)-G1760)&gt;0,E1760*(1+Utgifter!$E$5/12)-G1760,0)</f>
        <v>0</v>
      </c>
      <c r="F1761" s="26"/>
      <c r="G1761" s="24">
        <f>IF((E1761*(Utgifter!$E$4+Utgifter!$E$5)/12)&gt;$S$4,(E1761*(Utgifter!$E$4+Utgifter!$E$5)/12),IF(E1761&gt; 0,$S$4,0))</f>
        <v>0</v>
      </c>
      <c r="I1761" s="27">
        <f>IF((I1760*(1+Utgifter!$E$5/12)-K1760)&gt;0,I1760*(1+Utgifter!$E$5/12)-K1760,0)</f>
        <v>0</v>
      </c>
      <c r="J1761" s="26"/>
      <c r="K1761" s="24">
        <f>IF((I1761*(Utgifter!$E$4+Utgifter!$E$5)/12)&gt;$S$4,(I1761*(Utgifter!$E$4+Utgifter!$E$5)/12),IF(I1761&gt; 0,$S$4,0))</f>
        <v>0</v>
      </c>
    </row>
    <row r="1762" spans="1:11" x14ac:dyDescent="0.35">
      <c r="A1762" s="47"/>
      <c r="D1762" s="28" t="str">
        <f t="shared" si="27"/>
        <v/>
      </c>
      <c r="E1762" s="27">
        <f>IF((E1761*(1+Utgifter!$E$5/12)-G1761)&gt;0,E1761*(1+Utgifter!$E$5/12)-G1761,0)</f>
        <v>0</v>
      </c>
      <c r="F1762" s="26"/>
      <c r="G1762" s="24">
        <f>IF((E1762*(Utgifter!$E$4+Utgifter!$E$5)/12)&gt;$S$4,(E1762*(Utgifter!$E$4+Utgifter!$E$5)/12),IF(E1762&gt; 0,$S$4,0))</f>
        <v>0</v>
      </c>
      <c r="I1762" s="27">
        <f>IF((I1761*(1+Utgifter!$E$5/12)-K1761)&gt;0,I1761*(1+Utgifter!$E$5/12)-K1761,0)</f>
        <v>0</v>
      </c>
      <c r="J1762" s="26"/>
      <c r="K1762" s="24">
        <f>IF((I1762*(Utgifter!$E$4+Utgifter!$E$5)/12)&gt;$S$4,(I1762*(Utgifter!$E$4+Utgifter!$E$5)/12),IF(I1762&gt; 0,$S$4,0))</f>
        <v>0</v>
      </c>
    </row>
    <row r="1763" spans="1:11" x14ac:dyDescent="0.35">
      <c r="A1763" s="47"/>
      <c r="D1763" s="28" t="str">
        <f t="shared" si="27"/>
        <v/>
      </c>
      <c r="E1763" s="27">
        <f>IF((E1762*(1+Utgifter!$E$5/12)-G1762)&gt;0,E1762*(1+Utgifter!$E$5/12)-G1762,0)</f>
        <v>0</v>
      </c>
      <c r="F1763" s="26"/>
      <c r="G1763" s="24">
        <f>IF((E1763*(Utgifter!$E$4+Utgifter!$E$5)/12)&gt;$S$4,(E1763*(Utgifter!$E$4+Utgifter!$E$5)/12),IF(E1763&gt; 0,$S$4,0))</f>
        <v>0</v>
      </c>
      <c r="I1763" s="27">
        <f>IF((I1762*(1+Utgifter!$E$5/12)-K1762)&gt;0,I1762*(1+Utgifter!$E$5/12)-K1762,0)</f>
        <v>0</v>
      </c>
      <c r="J1763" s="26"/>
      <c r="K1763" s="24">
        <f>IF((I1763*(Utgifter!$E$4+Utgifter!$E$5)/12)&gt;$S$4,(I1763*(Utgifter!$E$4+Utgifter!$E$5)/12),IF(I1763&gt; 0,$S$4,0))</f>
        <v>0</v>
      </c>
    </row>
    <row r="1764" spans="1:11" x14ac:dyDescent="0.35">
      <c r="A1764" s="47"/>
      <c r="D1764" s="28" t="str">
        <f t="shared" si="27"/>
        <v/>
      </c>
      <c r="E1764" s="27">
        <f>IF((E1763*(1+Utgifter!$E$5/12)-G1763)&gt;0,E1763*(1+Utgifter!$E$5/12)-G1763,0)</f>
        <v>0</v>
      </c>
      <c r="F1764" s="26"/>
      <c r="G1764" s="24">
        <f>IF((E1764*(Utgifter!$E$4+Utgifter!$E$5)/12)&gt;$S$4,(E1764*(Utgifter!$E$4+Utgifter!$E$5)/12),IF(E1764&gt; 0,$S$4,0))</f>
        <v>0</v>
      </c>
      <c r="I1764" s="27">
        <f>IF((I1763*(1+Utgifter!$E$5/12)-K1763)&gt;0,I1763*(1+Utgifter!$E$5/12)-K1763,0)</f>
        <v>0</v>
      </c>
      <c r="J1764" s="26"/>
      <c r="K1764" s="24">
        <f>IF((I1764*(Utgifter!$E$4+Utgifter!$E$5)/12)&gt;$S$4,(I1764*(Utgifter!$E$4+Utgifter!$E$5)/12),IF(I1764&gt; 0,$S$4,0))</f>
        <v>0</v>
      </c>
    </row>
    <row r="1765" spans="1:11" x14ac:dyDescent="0.35">
      <c r="A1765" s="47"/>
      <c r="D1765" s="28" t="str">
        <f t="shared" si="27"/>
        <v/>
      </c>
      <c r="E1765" s="27">
        <f>IF((E1764*(1+Utgifter!$E$5/12)-G1764)&gt;0,E1764*(1+Utgifter!$E$5/12)-G1764,0)</f>
        <v>0</v>
      </c>
      <c r="F1765" s="26"/>
      <c r="G1765" s="24">
        <f>IF((E1765*(Utgifter!$E$4+Utgifter!$E$5)/12)&gt;$S$4,(E1765*(Utgifter!$E$4+Utgifter!$E$5)/12),IF(E1765&gt; 0,$S$4,0))</f>
        <v>0</v>
      </c>
      <c r="I1765" s="27">
        <f>IF((I1764*(1+Utgifter!$E$5/12)-K1764)&gt;0,I1764*(1+Utgifter!$E$5/12)-K1764,0)</f>
        <v>0</v>
      </c>
      <c r="J1765" s="26"/>
      <c r="K1765" s="24">
        <f>IF((I1765*(Utgifter!$E$4+Utgifter!$E$5)/12)&gt;$S$4,(I1765*(Utgifter!$E$4+Utgifter!$E$5)/12),IF(I1765&gt; 0,$S$4,0))</f>
        <v>0</v>
      </c>
    </row>
    <row r="1766" spans="1:11" x14ac:dyDescent="0.35">
      <c r="A1766" s="47"/>
      <c r="D1766" s="28" t="str">
        <f t="shared" si="27"/>
        <v/>
      </c>
      <c r="E1766" s="27">
        <f>IF((E1765*(1+Utgifter!$E$5/12)-G1765)&gt;0,E1765*(1+Utgifter!$E$5/12)-G1765,0)</f>
        <v>0</v>
      </c>
      <c r="F1766" s="26"/>
      <c r="G1766" s="24">
        <f>IF((E1766*(Utgifter!$E$4+Utgifter!$E$5)/12)&gt;$S$4,(E1766*(Utgifter!$E$4+Utgifter!$E$5)/12),IF(E1766&gt; 0,$S$4,0))</f>
        <v>0</v>
      </c>
      <c r="I1766" s="27">
        <f>IF((I1765*(1+Utgifter!$E$5/12)-K1765)&gt;0,I1765*(1+Utgifter!$E$5/12)-K1765,0)</f>
        <v>0</v>
      </c>
      <c r="J1766" s="26"/>
      <c r="K1766" s="24">
        <f>IF((I1766*(Utgifter!$E$4+Utgifter!$E$5)/12)&gt;$S$4,(I1766*(Utgifter!$E$4+Utgifter!$E$5)/12),IF(I1766&gt; 0,$S$4,0))</f>
        <v>0</v>
      </c>
    </row>
    <row r="1767" spans="1:11" x14ac:dyDescent="0.35">
      <c r="A1767" s="47"/>
      <c r="D1767" s="28" t="str">
        <f t="shared" si="27"/>
        <v/>
      </c>
      <c r="E1767" s="27">
        <f>IF((E1766*(1+Utgifter!$E$5/12)-G1766)&gt;0,E1766*(1+Utgifter!$E$5/12)-G1766,0)</f>
        <v>0</v>
      </c>
      <c r="F1767" s="26"/>
      <c r="G1767" s="24">
        <f>IF((E1767*(Utgifter!$E$4+Utgifter!$E$5)/12)&gt;$S$4,(E1767*(Utgifter!$E$4+Utgifter!$E$5)/12),IF(E1767&gt; 0,$S$4,0))</f>
        <v>0</v>
      </c>
      <c r="I1767" s="27">
        <f>IF((I1766*(1+Utgifter!$E$5/12)-K1766)&gt;0,I1766*(1+Utgifter!$E$5/12)-K1766,0)</f>
        <v>0</v>
      </c>
      <c r="J1767" s="26"/>
      <c r="K1767" s="24">
        <f>IF((I1767*(Utgifter!$E$4+Utgifter!$E$5)/12)&gt;$S$4,(I1767*(Utgifter!$E$4+Utgifter!$E$5)/12),IF(I1767&gt; 0,$S$4,0))</f>
        <v>0</v>
      </c>
    </row>
    <row r="1768" spans="1:11" x14ac:dyDescent="0.35">
      <c r="A1768" s="47"/>
      <c r="D1768" s="28" t="str">
        <f t="shared" si="27"/>
        <v/>
      </c>
      <c r="E1768" s="27">
        <f>IF((E1767*(1+Utgifter!$E$5/12)-G1767)&gt;0,E1767*(1+Utgifter!$E$5/12)-G1767,0)</f>
        <v>0</v>
      </c>
      <c r="F1768" s="26"/>
      <c r="G1768" s="24">
        <f>IF((E1768*(Utgifter!$E$4+Utgifter!$E$5)/12)&gt;$S$4,(E1768*(Utgifter!$E$4+Utgifter!$E$5)/12),IF(E1768&gt; 0,$S$4,0))</f>
        <v>0</v>
      </c>
      <c r="I1768" s="27">
        <f>IF((I1767*(1+Utgifter!$E$5/12)-K1767)&gt;0,I1767*(1+Utgifter!$E$5/12)-K1767,0)</f>
        <v>0</v>
      </c>
      <c r="J1768" s="26"/>
      <c r="K1768" s="24">
        <f>IF((I1768*(Utgifter!$E$4+Utgifter!$E$5)/12)&gt;$S$4,(I1768*(Utgifter!$E$4+Utgifter!$E$5)/12),IF(I1768&gt; 0,$S$4,0))</f>
        <v>0</v>
      </c>
    </row>
    <row r="1769" spans="1:11" x14ac:dyDescent="0.35">
      <c r="A1769" s="47">
        <v>2165</v>
      </c>
      <c r="D1769" s="28" t="str">
        <f t="shared" si="27"/>
        <v/>
      </c>
      <c r="E1769" s="27">
        <f>IF((E1768*(1+Utgifter!$E$5/12)-G1768)&gt;0,E1768*(1+Utgifter!$E$5/12)-G1768,0)</f>
        <v>0</v>
      </c>
      <c r="F1769" s="26"/>
      <c r="G1769" s="24">
        <f>IF((E1769*(Utgifter!$E$4+Utgifter!$E$5)/12)&gt;$S$4,(E1769*(Utgifter!$E$4+Utgifter!$E$5)/12),IF(E1769&gt; 0,$S$4,0))</f>
        <v>0</v>
      </c>
      <c r="I1769" s="27">
        <f>IF((I1768*(1+Utgifter!$E$5/12)-K1768)&gt;0,I1768*(1+Utgifter!$E$5/12)-K1768,0)</f>
        <v>0</v>
      </c>
      <c r="J1769" s="26"/>
      <c r="K1769" s="24">
        <f>IF((I1769*(Utgifter!$E$4+Utgifter!$E$5)/12)&gt;$S$4,(I1769*(Utgifter!$E$4+Utgifter!$E$5)/12),IF(I1769&gt; 0,$S$4,0))</f>
        <v>0</v>
      </c>
    </row>
    <row r="1770" spans="1:11" x14ac:dyDescent="0.35">
      <c r="A1770" s="47"/>
      <c r="D1770" s="28" t="str">
        <f t="shared" si="27"/>
        <v/>
      </c>
      <c r="E1770" s="27">
        <f>IF((E1769*(1+Utgifter!$E$5/12)-G1769)&gt;0,E1769*(1+Utgifter!$E$5/12)-G1769,0)</f>
        <v>0</v>
      </c>
      <c r="F1770" s="26"/>
      <c r="G1770" s="24">
        <f>IF((E1770*(Utgifter!$E$4+Utgifter!$E$5)/12)&gt;$S$4,(E1770*(Utgifter!$E$4+Utgifter!$E$5)/12),IF(E1770&gt; 0,$S$4,0))</f>
        <v>0</v>
      </c>
      <c r="I1770" s="27">
        <f>IF((I1769*(1+Utgifter!$E$5/12)-K1769)&gt;0,I1769*(1+Utgifter!$E$5/12)-K1769,0)</f>
        <v>0</v>
      </c>
      <c r="J1770" s="26"/>
      <c r="K1770" s="24">
        <f>IF((I1770*(Utgifter!$E$4+Utgifter!$E$5)/12)&gt;$S$4,(I1770*(Utgifter!$E$4+Utgifter!$E$5)/12),IF(I1770&gt; 0,$S$4,0))</f>
        <v>0</v>
      </c>
    </row>
    <row r="1771" spans="1:11" x14ac:dyDescent="0.35">
      <c r="A1771" s="47"/>
      <c r="D1771" s="28" t="str">
        <f t="shared" si="27"/>
        <v/>
      </c>
      <c r="E1771" s="27">
        <f>IF((E1770*(1+Utgifter!$E$5/12)-G1770)&gt;0,E1770*(1+Utgifter!$E$5/12)-G1770,0)</f>
        <v>0</v>
      </c>
      <c r="F1771" s="26"/>
      <c r="G1771" s="24">
        <f>IF((E1771*(Utgifter!$E$4+Utgifter!$E$5)/12)&gt;$S$4,(E1771*(Utgifter!$E$4+Utgifter!$E$5)/12),IF(E1771&gt; 0,$S$4,0))</f>
        <v>0</v>
      </c>
      <c r="I1771" s="27">
        <f>IF((I1770*(1+Utgifter!$E$5/12)-K1770)&gt;0,I1770*(1+Utgifter!$E$5/12)-K1770,0)</f>
        <v>0</v>
      </c>
      <c r="J1771" s="26"/>
      <c r="K1771" s="24">
        <f>IF((I1771*(Utgifter!$E$4+Utgifter!$E$5)/12)&gt;$S$4,(I1771*(Utgifter!$E$4+Utgifter!$E$5)/12),IF(I1771&gt; 0,$S$4,0))</f>
        <v>0</v>
      </c>
    </row>
    <row r="1772" spans="1:11" x14ac:dyDescent="0.35">
      <c r="A1772" s="47"/>
      <c r="D1772" s="28" t="str">
        <f t="shared" si="27"/>
        <v/>
      </c>
      <c r="E1772" s="27">
        <f>IF((E1771*(1+Utgifter!$E$5/12)-G1771)&gt;0,E1771*(1+Utgifter!$E$5/12)-G1771,0)</f>
        <v>0</v>
      </c>
      <c r="F1772" s="26"/>
      <c r="G1772" s="24">
        <f>IF((E1772*(Utgifter!$E$4+Utgifter!$E$5)/12)&gt;$S$4,(E1772*(Utgifter!$E$4+Utgifter!$E$5)/12),IF(E1772&gt; 0,$S$4,0))</f>
        <v>0</v>
      </c>
      <c r="I1772" s="27">
        <f>IF((I1771*(1+Utgifter!$E$5/12)-K1771)&gt;0,I1771*(1+Utgifter!$E$5/12)-K1771,0)</f>
        <v>0</v>
      </c>
      <c r="J1772" s="26"/>
      <c r="K1772" s="24">
        <f>IF((I1772*(Utgifter!$E$4+Utgifter!$E$5)/12)&gt;$S$4,(I1772*(Utgifter!$E$4+Utgifter!$E$5)/12),IF(I1772&gt; 0,$S$4,0))</f>
        <v>0</v>
      </c>
    </row>
    <row r="1773" spans="1:11" x14ac:dyDescent="0.35">
      <c r="A1773" s="47"/>
      <c r="D1773" s="28" t="str">
        <f t="shared" si="27"/>
        <v/>
      </c>
      <c r="E1773" s="27">
        <f>IF((E1772*(1+Utgifter!$E$5/12)-G1772)&gt;0,E1772*(1+Utgifter!$E$5/12)-G1772,0)</f>
        <v>0</v>
      </c>
      <c r="F1773" s="26"/>
      <c r="G1773" s="24">
        <f>IF((E1773*(Utgifter!$E$4+Utgifter!$E$5)/12)&gt;$S$4,(E1773*(Utgifter!$E$4+Utgifter!$E$5)/12),IF(E1773&gt; 0,$S$4,0))</f>
        <v>0</v>
      </c>
      <c r="I1773" s="27">
        <f>IF((I1772*(1+Utgifter!$E$5/12)-K1772)&gt;0,I1772*(1+Utgifter!$E$5/12)-K1772,0)</f>
        <v>0</v>
      </c>
      <c r="J1773" s="26"/>
      <c r="K1773" s="24">
        <f>IF((I1773*(Utgifter!$E$4+Utgifter!$E$5)/12)&gt;$S$4,(I1773*(Utgifter!$E$4+Utgifter!$E$5)/12),IF(I1773&gt; 0,$S$4,0))</f>
        <v>0</v>
      </c>
    </row>
    <row r="1774" spans="1:11" x14ac:dyDescent="0.35">
      <c r="A1774" s="47"/>
      <c r="D1774" s="28" t="str">
        <f t="shared" si="27"/>
        <v/>
      </c>
      <c r="E1774" s="27">
        <f>IF((E1773*(1+Utgifter!$E$5/12)-G1773)&gt;0,E1773*(1+Utgifter!$E$5/12)-G1773,0)</f>
        <v>0</v>
      </c>
      <c r="F1774" s="26"/>
      <c r="G1774" s="24">
        <f>IF((E1774*(Utgifter!$E$4+Utgifter!$E$5)/12)&gt;$S$4,(E1774*(Utgifter!$E$4+Utgifter!$E$5)/12),IF(E1774&gt; 0,$S$4,0))</f>
        <v>0</v>
      </c>
      <c r="I1774" s="27">
        <f>IF((I1773*(1+Utgifter!$E$5/12)-K1773)&gt;0,I1773*(1+Utgifter!$E$5/12)-K1773,0)</f>
        <v>0</v>
      </c>
      <c r="J1774" s="26"/>
      <c r="K1774" s="24">
        <f>IF((I1774*(Utgifter!$E$4+Utgifter!$E$5)/12)&gt;$S$4,(I1774*(Utgifter!$E$4+Utgifter!$E$5)/12),IF(I1774&gt; 0,$S$4,0))</f>
        <v>0</v>
      </c>
    </row>
    <row r="1775" spans="1:11" x14ac:dyDescent="0.35">
      <c r="A1775" s="47"/>
      <c r="D1775" s="28" t="str">
        <f t="shared" si="27"/>
        <v/>
      </c>
      <c r="E1775" s="27">
        <f>IF((E1774*(1+Utgifter!$E$5/12)-G1774)&gt;0,E1774*(1+Utgifter!$E$5/12)-G1774,0)</f>
        <v>0</v>
      </c>
      <c r="F1775" s="26"/>
      <c r="G1775" s="24">
        <f>IF((E1775*(Utgifter!$E$4+Utgifter!$E$5)/12)&gt;$S$4,(E1775*(Utgifter!$E$4+Utgifter!$E$5)/12),IF(E1775&gt; 0,$S$4,0))</f>
        <v>0</v>
      </c>
      <c r="I1775" s="27">
        <f>IF((I1774*(1+Utgifter!$E$5/12)-K1774)&gt;0,I1774*(1+Utgifter!$E$5/12)-K1774,0)</f>
        <v>0</v>
      </c>
      <c r="J1775" s="26"/>
      <c r="K1775" s="24">
        <f>IF((I1775*(Utgifter!$E$4+Utgifter!$E$5)/12)&gt;$S$4,(I1775*(Utgifter!$E$4+Utgifter!$E$5)/12),IF(I1775&gt; 0,$S$4,0))</f>
        <v>0</v>
      </c>
    </row>
    <row r="1776" spans="1:11" x14ac:dyDescent="0.35">
      <c r="A1776" s="47"/>
      <c r="D1776" s="28" t="str">
        <f t="shared" si="27"/>
        <v/>
      </c>
      <c r="E1776" s="27">
        <f>IF((E1775*(1+Utgifter!$E$5/12)-G1775)&gt;0,E1775*(1+Utgifter!$E$5/12)-G1775,0)</f>
        <v>0</v>
      </c>
      <c r="F1776" s="26"/>
      <c r="G1776" s="24">
        <f>IF((E1776*(Utgifter!$E$4+Utgifter!$E$5)/12)&gt;$S$4,(E1776*(Utgifter!$E$4+Utgifter!$E$5)/12),IF(E1776&gt; 0,$S$4,0))</f>
        <v>0</v>
      </c>
      <c r="I1776" s="27">
        <f>IF((I1775*(1+Utgifter!$E$5/12)-K1775)&gt;0,I1775*(1+Utgifter!$E$5/12)-K1775,0)</f>
        <v>0</v>
      </c>
      <c r="J1776" s="26"/>
      <c r="K1776" s="24">
        <f>IF((I1776*(Utgifter!$E$4+Utgifter!$E$5)/12)&gt;$S$4,(I1776*(Utgifter!$E$4+Utgifter!$E$5)/12),IF(I1776&gt; 0,$S$4,0))</f>
        <v>0</v>
      </c>
    </row>
    <row r="1777" spans="1:11" x14ac:dyDescent="0.35">
      <c r="A1777" s="47"/>
      <c r="D1777" s="28" t="str">
        <f t="shared" si="27"/>
        <v/>
      </c>
      <c r="E1777" s="27">
        <f>IF((E1776*(1+Utgifter!$E$5/12)-G1776)&gt;0,E1776*(1+Utgifter!$E$5/12)-G1776,0)</f>
        <v>0</v>
      </c>
      <c r="F1777" s="26"/>
      <c r="G1777" s="24">
        <f>IF((E1777*(Utgifter!$E$4+Utgifter!$E$5)/12)&gt;$S$4,(E1777*(Utgifter!$E$4+Utgifter!$E$5)/12),IF(E1777&gt; 0,$S$4,0))</f>
        <v>0</v>
      </c>
      <c r="I1777" s="27">
        <f>IF((I1776*(1+Utgifter!$E$5/12)-K1776)&gt;0,I1776*(1+Utgifter!$E$5/12)-K1776,0)</f>
        <v>0</v>
      </c>
      <c r="J1777" s="26"/>
      <c r="K1777" s="24">
        <f>IF((I1777*(Utgifter!$E$4+Utgifter!$E$5)/12)&gt;$S$4,(I1777*(Utgifter!$E$4+Utgifter!$E$5)/12),IF(I1777&gt; 0,$S$4,0))</f>
        <v>0</v>
      </c>
    </row>
    <row r="1778" spans="1:11" x14ac:dyDescent="0.35">
      <c r="A1778" s="47"/>
      <c r="D1778" s="28" t="str">
        <f t="shared" si="27"/>
        <v/>
      </c>
      <c r="E1778" s="27">
        <f>IF((E1777*(1+Utgifter!$E$5/12)-G1777)&gt;0,E1777*(1+Utgifter!$E$5/12)-G1777,0)</f>
        <v>0</v>
      </c>
      <c r="F1778" s="26"/>
      <c r="G1778" s="24">
        <f>IF((E1778*(Utgifter!$E$4+Utgifter!$E$5)/12)&gt;$S$4,(E1778*(Utgifter!$E$4+Utgifter!$E$5)/12),IF(E1778&gt; 0,$S$4,0))</f>
        <v>0</v>
      </c>
      <c r="I1778" s="27">
        <f>IF((I1777*(1+Utgifter!$E$5/12)-K1777)&gt;0,I1777*(1+Utgifter!$E$5/12)-K1777,0)</f>
        <v>0</v>
      </c>
      <c r="J1778" s="26"/>
      <c r="K1778" s="24">
        <f>IF((I1778*(Utgifter!$E$4+Utgifter!$E$5)/12)&gt;$S$4,(I1778*(Utgifter!$E$4+Utgifter!$E$5)/12),IF(I1778&gt; 0,$S$4,0))</f>
        <v>0</v>
      </c>
    </row>
    <row r="1779" spans="1:11" x14ac:dyDescent="0.35">
      <c r="A1779" s="47"/>
      <c r="D1779" s="28" t="str">
        <f t="shared" si="27"/>
        <v/>
      </c>
      <c r="E1779" s="27">
        <f>IF((E1778*(1+Utgifter!$E$5/12)-G1778)&gt;0,E1778*(1+Utgifter!$E$5/12)-G1778,0)</f>
        <v>0</v>
      </c>
      <c r="F1779" s="26"/>
      <c r="G1779" s="24">
        <f>IF((E1779*(Utgifter!$E$4+Utgifter!$E$5)/12)&gt;$S$4,(E1779*(Utgifter!$E$4+Utgifter!$E$5)/12),IF(E1779&gt; 0,$S$4,0))</f>
        <v>0</v>
      </c>
      <c r="I1779" s="27">
        <f>IF((I1778*(1+Utgifter!$E$5/12)-K1778)&gt;0,I1778*(1+Utgifter!$E$5/12)-K1778,0)</f>
        <v>0</v>
      </c>
      <c r="J1779" s="26"/>
      <c r="K1779" s="24">
        <f>IF((I1779*(Utgifter!$E$4+Utgifter!$E$5)/12)&gt;$S$4,(I1779*(Utgifter!$E$4+Utgifter!$E$5)/12),IF(I1779&gt; 0,$S$4,0))</f>
        <v>0</v>
      </c>
    </row>
    <row r="1780" spans="1:11" x14ac:dyDescent="0.35">
      <c r="A1780" s="47"/>
      <c r="D1780" s="28" t="str">
        <f t="shared" si="27"/>
        <v/>
      </c>
      <c r="E1780" s="27">
        <f>IF((E1779*(1+Utgifter!$E$5/12)-G1779)&gt;0,E1779*(1+Utgifter!$E$5/12)-G1779,0)</f>
        <v>0</v>
      </c>
      <c r="F1780" s="26"/>
      <c r="G1780" s="24">
        <f>IF((E1780*(Utgifter!$E$4+Utgifter!$E$5)/12)&gt;$S$4,(E1780*(Utgifter!$E$4+Utgifter!$E$5)/12),IF(E1780&gt; 0,$S$4,0))</f>
        <v>0</v>
      </c>
      <c r="I1780" s="27">
        <f>IF((I1779*(1+Utgifter!$E$5/12)-K1779)&gt;0,I1779*(1+Utgifter!$E$5/12)-K1779,0)</f>
        <v>0</v>
      </c>
      <c r="J1780" s="26"/>
      <c r="K1780" s="24">
        <f>IF((I1780*(Utgifter!$E$4+Utgifter!$E$5)/12)&gt;$S$4,(I1780*(Utgifter!$E$4+Utgifter!$E$5)/12),IF(I1780&gt; 0,$S$4,0))</f>
        <v>0</v>
      </c>
    </row>
    <row r="1781" spans="1:11" x14ac:dyDescent="0.35">
      <c r="A1781" s="47">
        <v>2166</v>
      </c>
      <c r="D1781" s="28" t="str">
        <f t="shared" si="27"/>
        <v/>
      </c>
      <c r="E1781" s="27">
        <f>IF((E1780*(1+Utgifter!$E$5/12)-G1780)&gt;0,E1780*(1+Utgifter!$E$5/12)-G1780,0)</f>
        <v>0</v>
      </c>
      <c r="F1781" s="26"/>
      <c r="G1781" s="24">
        <f>IF((E1781*(Utgifter!$E$4+Utgifter!$E$5)/12)&gt;$S$4,(E1781*(Utgifter!$E$4+Utgifter!$E$5)/12),IF(E1781&gt; 0,$S$4,0))</f>
        <v>0</v>
      </c>
      <c r="I1781" s="27">
        <f>IF((I1780*(1+Utgifter!$E$5/12)-K1780)&gt;0,I1780*(1+Utgifter!$E$5/12)-K1780,0)</f>
        <v>0</v>
      </c>
      <c r="J1781" s="26"/>
      <c r="K1781" s="24">
        <f>IF((I1781*(Utgifter!$E$4+Utgifter!$E$5)/12)&gt;$S$4,(I1781*(Utgifter!$E$4+Utgifter!$E$5)/12),IF(I1781&gt; 0,$S$4,0))</f>
        <v>0</v>
      </c>
    </row>
    <row r="1782" spans="1:11" x14ac:dyDescent="0.35">
      <c r="A1782" s="47"/>
      <c r="D1782" s="28" t="str">
        <f t="shared" si="27"/>
        <v/>
      </c>
      <c r="E1782" s="27">
        <f>IF((E1781*(1+Utgifter!$E$5/12)-G1781)&gt;0,E1781*(1+Utgifter!$E$5/12)-G1781,0)</f>
        <v>0</v>
      </c>
      <c r="F1782" s="26"/>
      <c r="G1782" s="24">
        <f>IF((E1782*(Utgifter!$E$4+Utgifter!$E$5)/12)&gt;$S$4,(E1782*(Utgifter!$E$4+Utgifter!$E$5)/12),IF(E1782&gt; 0,$S$4,0))</f>
        <v>0</v>
      </c>
      <c r="I1782" s="27">
        <f>IF((I1781*(1+Utgifter!$E$5/12)-K1781)&gt;0,I1781*(1+Utgifter!$E$5/12)-K1781,0)</f>
        <v>0</v>
      </c>
      <c r="J1782" s="26"/>
      <c r="K1782" s="24">
        <f>IF((I1782*(Utgifter!$E$4+Utgifter!$E$5)/12)&gt;$S$4,(I1782*(Utgifter!$E$4+Utgifter!$E$5)/12),IF(I1782&gt; 0,$S$4,0))</f>
        <v>0</v>
      </c>
    </row>
    <row r="1783" spans="1:11" x14ac:dyDescent="0.35">
      <c r="A1783" s="47"/>
      <c r="D1783" s="28" t="str">
        <f t="shared" si="27"/>
        <v/>
      </c>
      <c r="E1783" s="27">
        <f>IF((E1782*(1+Utgifter!$E$5/12)-G1782)&gt;0,E1782*(1+Utgifter!$E$5/12)-G1782,0)</f>
        <v>0</v>
      </c>
      <c r="F1783" s="26"/>
      <c r="G1783" s="24">
        <f>IF((E1783*(Utgifter!$E$4+Utgifter!$E$5)/12)&gt;$S$4,(E1783*(Utgifter!$E$4+Utgifter!$E$5)/12),IF(E1783&gt; 0,$S$4,0))</f>
        <v>0</v>
      </c>
      <c r="I1783" s="27">
        <f>IF((I1782*(1+Utgifter!$E$5/12)-K1782)&gt;0,I1782*(1+Utgifter!$E$5/12)-K1782,0)</f>
        <v>0</v>
      </c>
      <c r="J1783" s="26"/>
      <c r="K1783" s="24">
        <f>IF((I1783*(Utgifter!$E$4+Utgifter!$E$5)/12)&gt;$S$4,(I1783*(Utgifter!$E$4+Utgifter!$E$5)/12),IF(I1783&gt; 0,$S$4,0))</f>
        <v>0</v>
      </c>
    </row>
    <row r="1784" spans="1:11" x14ac:dyDescent="0.35">
      <c r="A1784" s="47"/>
      <c r="D1784" s="28" t="str">
        <f t="shared" si="27"/>
        <v/>
      </c>
      <c r="E1784" s="27">
        <f>IF((E1783*(1+Utgifter!$E$5/12)-G1783)&gt;0,E1783*(1+Utgifter!$E$5/12)-G1783,0)</f>
        <v>0</v>
      </c>
      <c r="F1784" s="26"/>
      <c r="G1784" s="24">
        <f>IF((E1784*(Utgifter!$E$4+Utgifter!$E$5)/12)&gt;$S$4,(E1784*(Utgifter!$E$4+Utgifter!$E$5)/12),IF(E1784&gt; 0,$S$4,0))</f>
        <v>0</v>
      </c>
      <c r="I1784" s="27">
        <f>IF((I1783*(1+Utgifter!$E$5/12)-K1783)&gt;0,I1783*(1+Utgifter!$E$5/12)-K1783,0)</f>
        <v>0</v>
      </c>
      <c r="J1784" s="26"/>
      <c r="K1784" s="24">
        <f>IF((I1784*(Utgifter!$E$4+Utgifter!$E$5)/12)&gt;$S$4,(I1784*(Utgifter!$E$4+Utgifter!$E$5)/12),IF(I1784&gt; 0,$S$4,0))</f>
        <v>0</v>
      </c>
    </row>
    <row r="1785" spans="1:11" x14ac:dyDescent="0.35">
      <c r="A1785" s="47"/>
      <c r="D1785" s="28" t="str">
        <f t="shared" si="27"/>
        <v/>
      </c>
      <c r="E1785" s="27">
        <f>IF((E1784*(1+Utgifter!$E$5/12)-G1784)&gt;0,E1784*(1+Utgifter!$E$5/12)-G1784,0)</f>
        <v>0</v>
      </c>
      <c r="F1785" s="26"/>
      <c r="G1785" s="24">
        <f>IF((E1785*(Utgifter!$E$4+Utgifter!$E$5)/12)&gt;$S$4,(E1785*(Utgifter!$E$4+Utgifter!$E$5)/12),IF(E1785&gt; 0,$S$4,0))</f>
        <v>0</v>
      </c>
      <c r="I1785" s="27">
        <f>IF((I1784*(1+Utgifter!$E$5/12)-K1784)&gt;0,I1784*(1+Utgifter!$E$5/12)-K1784,0)</f>
        <v>0</v>
      </c>
      <c r="J1785" s="26"/>
      <c r="K1785" s="24">
        <f>IF((I1785*(Utgifter!$E$4+Utgifter!$E$5)/12)&gt;$S$4,(I1785*(Utgifter!$E$4+Utgifter!$E$5)/12),IF(I1785&gt; 0,$S$4,0))</f>
        <v>0</v>
      </c>
    </row>
    <row r="1786" spans="1:11" x14ac:dyDescent="0.35">
      <c r="A1786" s="47"/>
      <c r="D1786" s="28" t="str">
        <f t="shared" si="27"/>
        <v/>
      </c>
      <c r="E1786" s="27">
        <f>IF((E1785*(1+Utgifter!$E$5/12)-G1785)&gt;0,E1785*(1+Utgifter!$E$5/12)-G1785,0)</f>
        <v>0</v>
      </c>
      <c r="F1786" s="26"/>
      <c r="G1786" s="24">
        <f>IF((E1786*(Utgifter!$E$4+Utgifter!$E$5)/12)&gt;$S$4,(E1786*(Utgifter!$E$4+Utgifter!$E$5)/12),IF(E1786&gt; 0,$S$4,0))</f>
        <v>0</v>
      </c>
      <c r="I1786" s="27">
        <f>IF((I1785*(1+Utgifter!$E$5/12)-K1785)&gt;0,I1785*(1+Utgifter!$E$5/12)-K1785,0)</f>
        <v>0</v>
      </c>
      <c r="J1786" s="26"/>
      <c r="K1786" s="24">
        <f>IF((I1786*(Utgifter!$E$4+Utgifter!$E$5)/12)&gt;$S$4,(I1786*(Utgifter!$E$4+Utgifter!$E$5)/12),IF(I1786&gt; 0,$S$4,0))</f>
        <v>0</v>
      </c>
    </row>
    <row r="1787" spans="1:11" x14ac:dyDescent="0.35">
      <c r="A1787" s="47"/>
      <c r="D1787" s="28" t="str">
        <f t="shared" si="27"/>
        <v/>
      </c>
      <c r="E1787" s="27">
        <f>IF((E1786*(1+Utgifter!$E$5/12)-G1786)&gt;0,E1786*(1+Utgifter!$E$5/12)-G1786,0)</f>
        <v>0</v>
      </c>
      <c r="F1787" s="26"/>
      <c r="G1787" s="24">
        <f>IF((E1787*(Utgifter!$E$4+Utgifter!$E$5)/12)&gt;$S$4,(E1787*(Utgifter!$E$4+Utgifter!$E$5)/12),IF(E1787&gt; 0,$S$4,0))</f>
        <v>0</v>
      </c>
      <c r="I1787" s="27">
        <f>IF((I1786*(1+Utgifter!$E$5/12)-K1786)&gt;0,I1786*(1+Utgifter!$E$5/12)-K1786,0)</f>
        <v>0</v>
      </c>
      <c r="J1787" s="26"/>
      <c r="K1787" s="24">
        <f>IF((I1787*(Utgifter!$E$4+Utgifter!$E$5)/12)&gt;$S$4,(I1787*(Utgifter!$E$4+Utgifter!$E$5)/12),IF(I1787&gt; 0,$S$4,0))</f>
        <v>0</v>
      </c>
    </row>
    <row r="1788" spans="1:11" x14ac:dyDescent="0.35">
      <c r="A1788" s="47"/>
      <c r="D1788" s="28" t="str">
        <f t="shared" si="27"/>
        <v/>
      </c>
      <c r="E1788" s="27">
        <f>IF((E1787*(1+Utgifter!$E$5/12)-G1787)&gt;0,E1787*(1+Utgifter!$E$5/12)-G1787,0)</f>
        <v>0</v>
      </c>
      <c r="F1788" s="26"/>
      <c r="G1788" s="24">
        <f>IF((E1788*(Utgifter!$E$4+Utgifter!$E$5)/12)&gt;$S$4,(E1788*(Utgifter!$E$4+Utgifter!$E$5)/12),IF(E1788&gt; 0,$S$4,0))</f>
        <v>0</v>
      </c>
      <c r="I1788" s="27">
        <f>IF((I1787*(1+Utgifter!$E$5/12)-K1787)&gt;0,I1787*(1+Utgifter!$E$5/12)-K1787,0)</f>
        <v>0</v>
      </c>
      <c r="J1788" s="26"/>
      <c r="K1788" s="24">
        <f>IF((I1788*(Utgifter!$E$4+Utgifter!$E$5)/12)&gt;$S$4,(I1788*(Utgifter!$E$4+Utgifter!$E$5)/12),IF(I1788&gt; 0,$S$4,0))</f>
        <v>0</v>
      </c>
    </row>
    <row r="1789" spans="1:11" x14ac:dyDescent="0.35">
      <c r="A1789" s="47"/>
      <c r="D1789" s="28" t="str">
        <f t="shared" si="27"/>
        <v/>
      </c>
      <c r="E1789" s="27">
        <f>IF((E1788*(1+Utgifter!$E$5/12)-G1788)&gt;0,E1788*(1+Utgifter!$E$5/12)-G1788,0)</f>
        <v>0</v>
      </c>
      <c r="F1789" s="26"/>
      <c r="G1789" s="24">
        <f>IF((E1789*(Utgifter!$E$4+Utgifter!$E$5)/12)&gt;$S$4,(E1789*(Utgifter!$E$4+Utgifter!$E$5)/12),IF(E1789&gt; 0,$S$4,0))</f>
        <v>0</v>
      </c>
      <c r="I1789" s="27">
        <f>IF((I1788*(1+Utgifter!$E$5/12)-K1788)&gt;0,I1788*(1+Utgifter!$E$5/12)-K1788,0)</f>
        <v>0</v>
      </c>
      <c r="J1789" s="26"/>
      <c r="K1789" s="24">
        <f>IF((I1789*(Utgifter!$E$4+Utgifter!$E$5)/12)&gt;$S$4,(I1789*(Utgifter!$E$4+Utgifter!$E$5)/12),IF(I1789&gt; 0,$S$4,0))</f>
        <v>0</v>
      </c>
    </row>
    <row r="1790" spans="1:11" x14ac:dyDescent="0.35">
      <c r="A1790" s="47"/>
      <c r="D1790" s="28" t="str">
        <f t="shared" si="27"/>
        <v/>
      </c>
      <c r="E1790" s="27">
        <f>IF((E1789*(1+Utgifter!$E$5/12)-G1789)&gt;0,E1789*(1+Utgifter!$E$5/12)-G1789,0)</f>
        <v>0</v>
      </c>
      <c r="F1790" s="26"/>
      <c r="G1790" s="24">
        <f>IF((E1790*(Utgifter!$E$4+Utgifter!$E$5)/12)&gt;$S$4,(E1790*(Utgifter!$E$4+Utgifter!$E$5)/12),IF(E1790&gt; 0,$S$4,0))</f>
        <v>0</v>
      </c>
      <c r="I1790" s="27">
        <f>IF((I1789*(1+Utgifter!$E$5/12)-K1789)&gt;0,I1789*(1+Utgifter!$E$5/12)-K1789,0)</f>
        <v>0</v>
      </c>
      <c r="J1790" s="26"/>
      <c r="K1790" s="24">
        <f>IF((I1790*(Utgifter!$E$4+Utgifter!$E$5)/12)&gt;$S$4,(I1790*(Utgifter!$E$4+Utgifter!$E$5)/12),IF(I1790&gt; 0,$S$4,0))</f>
        <v>0</v>
      </c>
    </row>
    <row r="1791" spans="1:11" x14ac:dyDescent="0.35">
      <c r="A1791" s="47"/>
      <c r="D1791" s="28" t="str">
        <f t="shared" si="27"/>
        <v/>
      </c>
      <c r="E1791" s="27">
        <f>IF((E1790*(1+Utgifter!$E$5/12)-G1790)&gt;0,E1790*(1+Utgifter!$E$5/12)-G1790,0)</f>
        <v>0</v>
      </c>
      <c r="F1791" s="26"/>
      <c r="G1791" s="24">
        <f>IF((E1791*(Utgifter!$E$4+Utgifter!$E$5)/12)&gt;$S$4,(E1791*(Utgifter!$E$4+Utgifter!$E$5)/12),IF(E1791&gt; 0,$S$4,0))</f>
        <v>0</v>
      </c>
      <c r="I1791" s="27">
        <f>IF((I1790*(1+Utgifter!$E$5/12)-K1790)&gt;0,I1790*(1+Utgifter!$E$5/12)-K1790,0)</f>
        <v>0</v>
      </c>
      <c r="J1791" s="26"/>
      <c r="K1791" s="24">
        <f>IF((I1791*(Utgifter!$E$4+Utgifter!$E$5)/12)&gt;$S$4,(I1791*(Utgifter!$E$4+Utgifter!$E$5)/12),IF(I1791&gt; 0,$S$4,0))</f>
        <v>0</v>
      </c>
    </row>
    <row r="1792" spans="1:11" x14ac:dyDescent="0.35">
      <c r="A1792" s="47"/>
      <c r="D1792" s="28" t="str">
        <f t="shared" si="27"/>
        <v/>
      </c>
      <c r="E1792" s="27">
        <f>IF((E1791*(1+Utgifter!$E$5/12)-G1791)&gt;0,E1791*(1+Utgifter!$E$5/12)-G1791,0)</f>
        <v>0</v>
      </c>
      <c r="F1792" s="26"/>
      <c r="G1792" s="24">
        <f>IF((E1792*(Utgifter!$E$4+Utgifter!$E$5)/12)&gt;$S$4,(E1792*(Utgifter!$E$4+Utgifter!$E$5)/12),IF(E1792&gt; 0,$S$4,0))</f>
        <v>0</v>
      </c>
      <c r="I1792" s="27">
        <f>IF((I1791*(1+Utgifter!$E$5/12)-K1791)&gt;0,I1791*(1+Utgifter!$E$5/12)-K1791,0)</f>
        <v>0</v>
      </c>
      <c r="J1792" s="26"/>
      <c r="K1792" s="24">
        <f>IF((I1792*(Utgifter!$E$4+Utgifter!$E$5)/12)&gt;$S$4,(I1792*(Utgifter!$E$4+Utgifter!$E$5)/12),IF(I1792&gt; 0,$S$4,0))</f>
        <v>0</v>
      </c>
    </row>
    <row r="1793" spans="1:11" x14ac:dyDescent="0.35">
      <c r="A1793" s="47">
        <v>2167</v>
      </c>
      <c r="D1793" s="28" t="str">
        <f t="shared" si="27"/>
        <v/>
      </c>
      <c r="E1793" s="27">
        <f>IF((E1792*(1+Utgifter!$E$5/12)-G1792)&gt;0,E1792*(1+Utgifter!$E$5/12)-G1792,0)</f>
        <v>0</v>
      </c>
      <c r="F1793" s="26"/>
      <c r="G1793" s="24">
        <f>IF((E1793*(Utgifter!$E$4+Utgifter!$E$5)/12)&gt;$S$4,(E1793*(Utgifter!$E$4+Utgifter!$E$5)/12),IF(E1793&gt; 0,$S$4,0))</f>
        <v>0</v>
      </c>
      <c r="I1793" s="27">
        <f>IF((I1792*(1+Utgifter!$E$5/12)-K1792)&gt;0,I1792*(1+Utgifter!$E$5/12)-K1792,0)</f>
        <v>0</v>
      </c>
      <c r="J1793" s="26"/>
      <c r="K1793" s="24">
        <f>IF((I1793*(Utgifter!$E$4+Utgifter!$E$5)/12)&gt;$S$4,(I1793*(Utgifter!$E$4+Utgifter!$E$5)/12),IF(I1793&gt; 0,$S$4,0))</f>
        <v>0</v>
      </c>
    </row>
    <row r="1794" spans="1:11" x14ac:dyDescent="0.35">
      <c r="A1794" s="47"/>
      <c r="D1794" s="28" t="str">
        <f t="shared" si="27"/>
        <v/>
      </c>
      <c r="E1794" s="27">
        <f>IF((E1793*(1+Utgifter!$E$5/12)-G1793)&gt;0,E1793*(1+Utgifter!$E$5/12)-G1793,0)</f>
        <v>0</v>
      </c>
      <c r="F1794" s="26"/>
      <c r="G1794" s="24">
        <f>IF((E1794*(Utgifter!$E$4+Utgifter!$E$5)/12)&gt;$S$4,(E1794*(Utgifter!$E$4+Utgifter!$E$5)/12),IF(E1794&gt; 0,$S$4,0))</f>
        <v>0</v>
      </c>
      <c r="I1794" s="27">
        <f>IF((I1793*(1+Utgifter!$E$5/12)-K1793)&gt;0,I1793*(1+Utgifter!$E$5/12)-K1793,0)</f>
        <v>0</v>
      </c>
      <c r="J1794" s="26"/>
      <c r="K1794" s="24">
        <f>IF((I1794*(Utgifter!$E$4+Utgifter!$E$5)/12)&gt;$S$4,(I1794*(Utgifter!$E$4+Utgifter!$E$5)/12),IF(I1794&gt; 0,$S$4,0))</f>
        <v>0</v>
      </c>
    </row>
    <row r="1795" spans="1:11" x14ac:dyDescent="0.35">
      <c r="A1795" s="47"/>
      <c r="D1795" s="28" t="str">
        <f t="shared" si="27"/>
        <v/>
      </c>
      <c r="E1795" s="27">
        <f>IF((E1794*(1+Utgifter!$E$5/12)-G1794)&gt;0,E1794*(1+Utgifter!$E$5/12)-G1794,0)</f>
        <v>0</v>
      </c>
      <c r="F1795" s="26"/>
      <c r="G1795" s="24">
        <f>IF((E1795*(Utgifter!$E$4+Utgifter!$E$5)/12)&gt;$S$4,(E1795*(Utgifter!$E$4+Utgifter!$E$5)/12),IF(E1795&gt; 0,$S$4,0))</f>
        <v>0</v>
      </c>
      <c r="I1795" s="27">
        <f>IF((I1794*(1+Utgifter!$E$5/12)-K1794)&gt;0,I1794*(1+Utgifter!$E$5/12)-K1794,0)</f>
        <v>0</v>
      </c>
      <c r="J1795" s="26"/>
      <c r="K1795" s="24">
        <f>IF((I1795*(Utgifter!$E$4+Utgifter!$E$5)/12)&gt;$S$4,(I1795*(Utgifter!$E$4+Utgifter!$E$5)/12),IF(I1795&gt; 0,$S$4,0))</f>
        <v>0</v>
      </c>
    </row>
    <row r="1796" spans="1:11" x14ac:dyDescent="0.35">
      <c r="A1796" s="47"/>
      <c r="D1796" s="28" t="str">
        <f t="shared" si="27"/>
        <v/>
      </c>
      <c r="E1796" s="27">
        <f>IF((E1795*(1+Utgifter!$E$5/12)-G1795)&gt;0,E1795*(1+Utgifter!$E$5/12)-G1795,0)</f>
        <v>0</v>
      </c>
      <c r="F1796" s="26"/>
      <c r="G1796" s="24">
        <f>IF((E1796*(Utgifter!$E$4+Utgifter!$E$5)/12)&gt;$S$4,(E1796*(Utgifter!$E$4+Utgifter!$E$5)/12),IF(E1796&gt; 0,$S$4,0))</f>
        <v>0</v>
      </c>
      <c r="I1796" s="27">
        <f>IF((I1795*(1+Utgifter!$E$5/12)-K1795)&gt;0,I1795*(1+Utgifter!$E$5/12)-K1795,0)</f>
        <v>0</v>
      </c>
      <c r="J1796" s="26"/>
      <c r="K1796" s="24">
        <f>IF((I1796*(Utgifter!$E$4+Utgifter!$E$5)/12)&gt;$S$4,(I1796*(Utgifter!$E$4+Utgifter!$E$5)/12),IF(I1796&gt; 0,$S$4,0))</f>
        <v>0</v>
      </c>
    </row>
    <row r="1797" spans="1:11" x14ac:dyDescent="0.35">
      <c r="A1797" s="47"/>
      <c r="D1797" s="28" t="str">
        <f t="shared" si="27"/>
        <v/>
      </c>
      <c r="E1797" s="27">
        <f>IF((E1796*(1+Utgifter!$E$5/12)-G1796)&gt;0,E1796*(1+Utgifter!$E$5/12)-G1796,0)</f>
        <v>0</v>
      </c>
      <c r="F1797" s="26"/>
      <c r="G1797" s="24">
        <f>IF((E1797*(Utgifter!$E$4+Utgifter!$E$5)/12)&gt;$S$4,(E1797*(Utgifter!$E$4+Utgifter!$E$5)/12),IF(E1797&gt; 0,$S$4,0))</f>
        <v>0</v>
      </c>
      <c r="I1797" s="27">
        <f>IF((I1796*(1+Utgifter!$E$5/12)-K1796)&gt;0,I1796*(1+Utgifter!$E$5/12)-K1796,0)</f>
        <v>0</v>
      </c>
      <c r="J1797" s="26"/>
      <c r="K1797" s="24">
        <f>IF((I1797*(Utgifter!$E$4+Utgifter!$E$5)/12)&gt;$S$4,(I1797*(Utgifter!$E$4+Utgifter!$E$5)/12),IF(I1797&gt; 0,$S$4,0))</f>
        <v>0</v>
      </c>
    </row>
    <row r="1798" spans="1:11" x14ac:dyDescent="0.35">
      <c r="A1798" s="47"/>
      <c r="D1798" s="28" t="str">
        <f t="shared" si="27"/>
        <v/>
      </c>
      <c r="E1798" s="27">
        <f>IF((E1797*(1+Utgifter!$E$5/12)-G1797)&gt;0,E1797*(1+Utgifter!$E$5/12)-G1797,0)</f>
        <v>0</v>
      </c>
      <c r="F1798" s="26"/>
      <c r="G1798" s="24">
        <f>IF((E1798*(Utgifter!$E$4+Utgifter!$E$5)/12)&gt;$S$4,(E1798*(Utgifter!$E$4+Utgifter!$E$5)/12),IF(E1798&gt; 0,$S$4,0))</f>
        <v>0</v>
      </c>
      <c r="I1798" s="27">
        <f>IF((I1797*(1+Utgifter!$E$5/12)-K1797)&gt;0,I1797*(1+Utgifter!$E$5/12)-K1797,0)</f>
        <v>0</v>
      </c>
      <c r="J1798" s="26"/>
      <c r="K1798" s="24">
        <f>IF((I1798*(Utgifter!$E$4+Utgifter!$E$5)/12)&gt;$S$4,(I1798*(Utgifter!$E$4+Utgifter!$E$5)/12),IF(I1798&gt; 0,$S$4,0))</f>
        <v>0</v>
      </c>
    </row>
    <row r="1799" spans="1:11" x14ac:dyDescent="0.35">
      <c r="A1799" s="47"/>
      <c r="D1799" s="28" t="str">
        <f t="shared" ref="D1799:D1862" si="28">IF(OR(E1799&gt;0, I1799&gt;0),D1798+1,"")</f>
        <v/>
      </c>
      <c r="E1799" s="27">
        <f>IF((E1798*(1+Utgifter!$E$5/12)-G1798)&gt;0,E1798*(1+Utgifter!$E$5/12)-G1798,0)</f>
        <v>0</v>
      </c>
      <c r="F1799" s="26"/>
      <c r="G1799" s="24">
        <f>IF((E1799*(Utgifter!$E$4+Utgifter!$E$5)/12)&gt;$S$4,(E1799*(Utgifter!$E$4+Utgifter!$E$5)/12),IF(E1799&gt; 0,$S$4,0))</f>
        <v>0</v>
      </c>
      <c r="I1799" s="27">
        <f>IF((I1798*(1+Utgifter!$E$5/12)-K1798)&gt;0,I1798*(1+Utgifter!$E$5/12)-K1798,0)</f>
        <v>0</v>
      </c>
      <c r="J1799" s="26"/>
      <c r="K1799" s="24">
        <f>IF((I1799*(Utgifter!$E$4+Utgifter!$E$5)/12)&gt;$S$4,(I1799*(Utgifter!$E$4+Utgifter!$E$5)/12),IF(I1799&gt; 0,$S$4,0))</f>
        <v>0</v>
      </c>
    </row>
    <row r="1800" spans="1:11" x14ac:dyDescent="0.35">
      <c r="A1800" s="47"/>
      <c r="D1800" s="28" t="str">
        <f t="shared" si="28"/>
        <v/>
      </c>
      <c r="E1800" s="27">
        <f>IF((E1799*(1+Utgifter!$E$5/12)-G1799)&gt;0,E1799*(1+Utgifter!$E$5/12)-G1799,0)</f>
        <v>0</v>
      </c>
      <c r="F1800" s="26"/>
      <c r="G1800" s="24">
        <f>IF((E1800*(Utgifter!$E$4+Utgifter!$E$5)/12)&gt;$S$4,(E1800*(Utgifter!$E$4+Utgifter!$E$5)/12),IF(E1800&gt; 0,$S$4,0))</f>
        <v>0</v>
      </c>
      <c r="I1800" s="27">
        <f>IF((I1799*(1+Utgifter!$E$5/12)-K1799)&gt;0,I1799*(1+Utgifter!$E$5/12)-K1799,0)</f>
        <v>0</v>
      </c>
      <c r="J1800" s="26"/>
      <c r="K1800" s="24">
        <f>IF((I1800*(Utgifter!$E$4+Utgifter!$E$5)/12)&gt;$S$4,(I1800*(Utgifter!$E$4+Utgifter!$E$5)/12),IF(I1800&gt; 0,$S$4,0))</f>
        <v>0</v>
      </c>
    </row>
    <row r="1801" spans="1:11" x14ac:dyDescent="0.35">
      <c r="A1801" s="47"/>
      <c r="D1801" s="28" t="str">
        <f t="shared" si="28"/>
        <v/>
      </c>
      <c r="E1801" s="27">
        <f>IF((E1800*(1+Utgifter!$E$5/12)-G1800)&gt;0,E1800*(1+Utgifter!$E$5/12)-G1800,0)</f>
        <v>0</v>
      </c>
      <c r="F1801" s="26"/>
      <c r="G1801" s="24">
        <f>IF((E1801*(Utgifter!$E$4+Utgifter!$E$5)/12)&gt;$S$4,(E1801*(Utgifter!$E$4+Utgifter!$E$5)/12),IF(E1801&gt; 0,$S$4,0))</f>
        <v>0</v>
      </c>
      <c r="I1801" s="27">
        <f>IF((I1800*(1+Utgifter!$E$5/12)-K1800)&gt;0,I1800*(1+Utgifter!$E$5/12)-K1800,0)</f>
        <v>0</v>
      </c>
      <c r="J1801" s="26"/>
      <c r="K1801" s="24">
        <f>IF((I1801*(Utgifter!$E$4+Utgifter!$E$5)/12)&gt;$S$4,(I1801*(Utgifter!$E$4+Utgifter!$E$5)/12),IF(I1801&gt; 0,$S$4,0))</f>
        <v>0</v>
      </c>
    </row>
    <row r="1802" spans="1:11" x14ac:dyDescent="0.35">
      <c r="A1802" s="47"/>
      <c r="D1802" s="28" t="str">
        <f t="shared" si="28"/>
        <v/>
      </c>
      <c r="E1802" s="27">
        <f>IF((E1801*(1+Utgifter!$E$5/12)-G1801)&gt;0,E1801*(1+Utgifter!$E$5/12)-G1801,0)</f>
        <v>0</v>
      </c>
      <c r="F1802" s="26"/>
      <c r="G1802" s="24">
        <f>IF((E1802*(Utgifter!$E$4+Utgifter!$E$5)/12)&gt;$S$4,(E1802*(Utgifter!$E$4+Utgifter!$E$5)/12),IF(E1802&gt; 0,$S$4,0))</f>
        <v>0</v>
      </c>
      <c r="I1802" s="27">
        <f>IF((I1801*(1+Utgifter!$E$5/12)-K1801)&gt;0,I1801*(1+Utgifter!$E$5/12)-K1801,0)</f>
        <v>0</v>
      </c>
      <c r="J1802" s="26"/>
      <c r="K1802" s="24">
        <f>IF((I1802*(Utgifter!$E$4+Utgifter!$E$5)/12)&gt;$S$4,(I1802*(Utgifter!$E$4+Utgifter!$E$5)/12),IF(I1802&gt; 0,$S$4,0))</f>
        <v>0</v>
      </c>
    </row>
    <row r="1803" spans="1:11" x14ac:dyDescent="0.35">
      <c r="A1803" s="47"/>
      <c r="D1803" s="28" t="str">
        <f t="shared" si="28"/>
        <v/>
      </c>
      <c r="E1803" s="27">
        <f>IF((E1802*(1+Utgifter!$E$5/12)-G1802)&gt;0,E1802*(1+Utgifter!$E$5/12)-G1802,0)</f>
        <v>0</v>
      </c>
      <c r="F1803" s="26"/>
      <c r="G1803" s="24">
        <f>IF((E1803*(Utgifter!$E$4+Utgifter!$E$5)/12)&gt;$S$4,(E1803*(Utgifter!$E$4+Utgifter!$E$5)/12),IF(E1803&gt; 0,$S$4,0))</f>
        <v>0</v>
      </c>
      <c r="I1803" s="27">
        <f>IF((I1802*(1+Utgifter!$E$5/12)-K1802)&gt;0,I1802*(1+Utgifter!$E$5/12)-K1802,0)</f>
        <v>0</v>
      </c>
      <c r="J1803" s="26"/>
      <c r="K1803" s="24">
        <f>IF((I1803*(Utgifter!$E$4+Utgifter!$E$5)/12)&gt;$S$4,(I1803*(Utgifter!$E$4+Utgifter!$E$5)/12),IF(I1803&gt; 0,$S$4,0))</f>
        <v>0</v>
      </c>
    </row>
    <row r="1804" spans="1:11" x14ac:dyDescent="0.35">
      <c r="A1804" s="47"/>
      <c r="D1804" s="28" t="str">
        <f t="shared" si="28"/>
        <v/>
      </c>
      <c r="E1804" s="27">
        <f>IF((E1803*(1+Utgifter!$E$5/12)-G1803)&gt;0,E1803*(1+Utgifter!$E$5/12)-G1803,0)</f>
        <v>0</v>
      </c>
      <c r="F1804" s="26"/>
      <c r="G1804" s="24">
        <f>IF((E1804*(Utgifter!$E$4+Utgifter!$E$5)/12)&gt;$S$4,(E1804*(Utgifter!$E$4+Utgifter!$E$5)/12),IF(E1804&gt; 0,$S$4,0))</f>
        <v>0</v>
      </c>
      <c r="I1804" s="27">
        <f>IF((I1803*(1+Utgifter!$E$5/12)-K1803)&gt;0,I1803*(1+Utgifter!$E$5/12)-K1803,0)</f>
        <v>0</v>
      </c>
      <c r="J1804" s="26"/>
      <c r="K1804" s="24">
        <f>IF((I1804*(Utgifter!$E$4+Utgifter!$E$5)/12)&gt;$S$4,(I1804*(Utgifter!$E$4+Utgifter!$E$5)/12),IF(I1804&gt; 0,$S$4,0))</f>
        <v>0</v>
      </c>
    </row>
    <row r="1805" spans="1:11" x14ac:dyDescent="0.35">
      <c r="A1805" s="47">
        <v>2168</v>
      </c>
      <c r="D1805" s="28" t="str">
        <f t="shared" si="28"/>
        <v/>
      </c>
      <c r="E1805" s="27">
        <f>IF((E1804*(1+Utgifter!$E$5/12)-G1804)&gt;0,E1804*(1+Utgifter!$E$5/12)-G1804,0)</f>
        <v>0</v>
      </c>
      <c r="F1805" s="26"/>
      <c r="G1805" s="24">
        <f>IF((E1805*(Utgifter!$E$4+Utgifter!$E$5)/12)&gt;$S$4,(E1805*(Utgifter!$E$4+Utgifter!$E$5)/12),IF(E1805&gt; 0,$S$4,0))</f>
        <v>0</v>
      </c>
      <c r="I1805" s="27">
        <f>IF((I1804*(1+Utgifter!$E$5/12)-K1804)&gt;0,I1804*(1+Utgifter!$E$5/12)-K1804,0)</f>
        <v>0</v>
      </c>
      <c r="J1805" s="26"/>
      <c r="K1805" s="24">
        <f>IF((I1805*(Utgifter!$E$4+Utgifter!$E$5)/12)&gt;$S$4,(I1805*(Utgifter!$E$4+Utgifter!$E$5)/12),IF(I1805&gt; 0,$S$4,0))</f>
        <v>0</v>
      </c>
    </row>
    <row r="1806" spans="1:11" x14ac:dyDescent="0.35">
      <c r="A1806" s="47"/>
      <c r="D1806" s="28" t="str">
        <f t="shared" si="28"/>
        <v/>
      </c>
      <c r="E1806" s="27">
        <f>IF((E1805*(1+Utgifter!$E$5/12)-G1805)&gt;0,E1805*(1+Utgifter!$E$5/12)-G1805,0)</f>
        <v>0</v>
      </c>
      <c r="F1806" s="26"/>
      <c r="G1806" s="24">
        <f>IF((E1806*(Utgifter!$E$4+Utgifter!$E$5)/12)&gt;$S$4,(E1806*(Utgifter!$E$4+Utgifter!$E$5)/12),IF(E1806&gt; 0,$S$4,0))</f>
        <v>0</v>
      </c>
      <c r="I1806" s="27">
        <f>IF((I1805*(1+Utgifter!$E$5/12)-K1805)&gt;0,I1805*(1+Utgifter!$E$5/12)-K1805,0)</f>
        <v>0</v>
      </c>
      <c r="J1806" s="26"/>
      <c r="K1806" s="24">
        <f>IF((I1806*(Utgifter!$E$4+Utgifter!$E$5)/12)&gt;$S$4,(I1806*(Utgifter!$E$4+Utgifter!$E$5)/12),IF(I1806&gt; 0,$S$4,0))</f>
        <v>0</v>
      </c>
    </row>
    <row r="1807" spans="1:11" x14ac:dyDescent="0.35">
      <c r="A1807" s="47"/>
      <c r="D1807" s="28" t="str">
        <f t="shared" si="28"/>
        <v/>
      </c>
      <c r="E1807" s="27">
        <f>IF((E1806*(1+Utgifter!$E$5/12)-G1806)&gt;0,E1806*(1+Utgifter!$E$5/12)-G1806,0)</f>
        <v>0</v>
      </c>
      <c r="F1807" s="26"/>
      <c r="G1807" s="24">
        <f>IF((E1807*(Utgifter!$E$4+Utgifter!$E$5)/12)&gt;$S$4,(E1807*(Utgifter!$E$4+Utgifter!$E$5)/12),IF(E1807&gt; 0,$S$4,0))</f>
        <v>0</v>
      </c>
      <c r="I1807" s="27">
        <f>IF((I1806*(1+Utgifter!$E$5/12)-K1806)&gt;0,I1806*(1+Utgifter!$E$5/12)-K1806,0)</f>
        <v>0</v>
      </c>
      <c r="J1807" s="26"/>
      <c r="K1807" s="24">
        <f>IF((I1807*(Utgifter!$E$4+Utgifter!$E$5)/12)&gt;$S$4,(I1807*(Utgifter!$E$4+Utgifter!$E$5)/12),IF(I1807&gt; 0,$S$4,0))</f>
        <v>0</v>
      </c>
    </row>
    <row r="1808" spans="1:11" x14ac:dyDescent="0.35">
      <c r="A1808" s="47"/>
      <c r="D1808" s="28" t="str">
        <f t="shared" si="28"/>
        <v/>
      </c>
      <c r="E1808" s="27">
        <f>IF((E1807*(1+Utgifter!$E$5/12)-G1807)&gt;0,E1807*(1+Utgifter!$E$5/12)-G1807,0)</f>
        <v>0</v>
      </c>
      <c r="F1808" s="26"/>
      <c r="G1808" s="24">
        <f>IF((E1808*(Utgifter!$E$4+Utgifter!$E$5)/12)&gt;$S$4,(E1808*(Utgifter!$E$4+Utgifter!$E$5)/12),IF(E1808&gt; 0,$S$4,0))</f>
        <v>0</v>
      </c>
      <c r="I1808" s="27">
        <f>IF((I1807*(1+Utgifter!$E$5/12)-K1807)&gt;0,I1807*(1+Utgifter!$E$5/12)-K1807,0)</f>
        <v>0</v>
      </c>
      <c r="J1808" s="26"/>
      <c r="K1808" s="24">
        <f>IF((I1808*(Utgifter!$E$4+Utgifter!$E$5)/12)&gt;$S$4,(I1808*(Utgifter!$E$4+Utgifter!$E$5)/12),IF(I1808&gt; 0,$S$4,0))</f>
        <v>0</v>
      </c>
    </row>
    <row r="1809" spans="1:11" x14ac:dyDescent="0.35">
      <c r="A1809" s="47"/>
      <c r="D1809" s="28" t="str">
        <f t="shared" si="28"/>
        <v/>
      </c>
      <c r="E1809" s="27">
        <f>IF((E1808*(1+Utgifter!$E$5/12)-G1808)&gt;0,E1808*(1+Utgifter!$E$5/12)-G1808,0)</f>
        <v>0</v>
      </c>
      <c r="F1809" s="26"/>
      <c r="G1809" s="24">
        <f>IF((E1809*(Utgifter!$E$4+Utgifter!$E$5)/12)&gt;$S$4,(E1809*(Utgifter!$E$4+Utgifter!$E$5)/12),IF(E1809&gt; 0,$S$4,0))</f>
        <v>0</v>
      </c>
      <c r="I1809" s="27">
        <f>IF((I1808*(1+Utgifter!$E$5/12)-K1808)&gt;0,I1808*(1+Utgifter!$E$5/12)-K1808,0)</f>
        <v>0</v>
      </c>
      <c r="J1809" s="26"/>
      <c r="K1809" s="24">
        <f>IF((I1809*(Utgifter!$E$4+Utgifter!$E$5)/12)&gt;$S$4,(I1809*(Utgifter!$E$4+Utgifter!$E$5)/12),IF(I1809&gt; 0,$S$4,0))</f>
        <v>0</v>
      </c>
    </row>
    <row r="1810" spans="1:11" x14ac:dyDescent="0.35">
      <c r="A1810" s="47"/>
      <c r="D1810" s="28" t="str">
        <f t="shared" si="28"/>
        <v/>
      </c>
      <c r="E1810" s="27">
        <f>IF((E1809*(1+Utgifter!$E$5/12)-G1809)&gt;0,E1809*(1+Utgifter!$E$5/12)-G1809,0)</f>
        <v>0</v>
      </c>
      <c r="F1810" s="26"/>
      <c r="G1810" s="24">
        <f>IF((E1810*(Utgifter!$E$4+Utgifter!$E$5)/12)&gt;$S$4,(E1810*(Utgifter!$E$4+Utgifter!$E$5)/12),IF(E1810&gt; 0,$S$4,0))</f>
        <v>0</v>
      </c>
      <c r="I1810" s="27">
        <f>IF((I1809*(1+Utgifter!$E$5/12)-K1809)&gt;0,I1809*(1+Utgifter!$E$5/12)-K1809,0)</f>
        <v>0</v>
      </c>
      <c r="J1810" s="26"/>
      <c r="K1810" s="24">
        <f>IF((I1810*(Utgifter!$E$4+Utgifter!$E$5)/12)&gt;$S$4,(I1810*(Utgifter!$E$4+Utgifter!$E$5)/12),IF(I1810&gt; 0,$S$4,0))</f>
        <v>0</v>
      </c>
    </row>
    <row r="1811" spans="1:11" x14ac:dyDescent="0.35">
      <c r="A1811" s="47"/>
      <c r="D1811" s="28" t="str">
        <f t="shared" si="28"/>
        <v/>
      </c>
      <c r="E1811" s="27">
        <f>IF((E1810*(1+Utgifter!$E$5/12)-G1810)&gt;0,E1810*(1+Utgifter!$E$5/12)-G1810,0)</f>
        <v>0</v>
      </c>
      <c r="F1811" s="26"/>
      <c r="G1811" s="24">
        <f>IF((E1811*(Utgifter!$E$4+Utgifter!$E$5)/12)&gt;$S$4,(E1811*(Utgifter!$E$4+Utgifter!$E$5)/12),IF(E1811&gt; 0,$S$4,0))</f>
        <v>0</v>
      </c>
      <c r="I1811" s="27">
        <f>IF((I1810*(1+Utgifter!$E$5/12)-K1810)&gt;0,I1810*(1+Utgifter!$E$5/12)-K1810,0)</f>
        <v>0</v>
      </c>
      <c r="J1811" s="26"/>
      <c r="K1811" s="24">
        <f>IF((I1811*(Utgifter!$E$4+Utgifter!$E$5)/12)&gt;$S$4,(I1811*(Utgifter!$E$4+Utgifter!$E$5)/12),IF(I1811&gt; 0,$S$4,0))</f>
        <v>0</v>
      </c>
    </row>
    <row r="1812" spans="1:11" x14ac:dyDescent="0.35">
      <c r="A1812" s="47"/>
      <c r="D1812" s="28" t="str">
        <f t="shared" si="28"/>
        <v/>
      </c>
      <c r="E1812" s="27">
        <f>IF((E1811*(1+Utgifter!$E$5/12)-G1811)&gt;0,E1811*(1+Utgifter!$E$5/12)-G1811,0)</f>
        <v>0</v>
      </c>
      <c r="F1812" s="26"/>
      <c r="G1812" s="24">
        <f>IF((E1812*(Utgifter!$E$4+Utgifter!$E$5)/12)&gt;$S$4,(E1812*(Utgifter!$E$4+Utgifter!$E$5)/12),IF(E1812&gt; 0,$S$4,0))</f>
        <v>0</v>
      </c>
      <c r="I1812" s="27">
        <f>IF((I1811*(1+Utgifter!$E$5/12)-K1811)&gt;0,I1811*(1+Utgifter!$E$5/12)-K1811,0)</f>
        <v>0</v>
      </c>
      <c r="J1812" s="26"/>
      <c r="K1812" s="24">
        <f>IF((I1812*(Utgifter!$E$4+Utgifter!$E$5)/12)&gt;$S$4,(I1812*(Utgifter!$E$4+Utgifter!$E$5)/12),IF(I1812&gt; 0,$S$4,0))</f>
        <v>0</v>
      </c>
    </row>
    <row r="1813" spans="1:11" x14ac:dyDescent="0.35">
      <c r="A1813" s="47"/>
      <c r="D1813" s="28" t="str">
        <f t="shared" si="28"/>
        <v/>
      </c>
      <c r="E1813" s="27">
        <f>IF((E1812*(1+Utgifter!$E$5/12)-G1812)&gt;0,E1812*(1+Utgifter!$E$5/12)-G1812,0)</f>
        <v>0</v>
      </c>
      <c r="F1813" s="26"/>
      <c r="G1813" s="24">
        <f>IF((E1813*(Utgifter!$E$4+Utgifter!$E$5)/12)&gt;$S$4,(E1813*(Utgifter!$E$4+Utgifter!$E$5)/12),IF(E1813&gt; 0,$S$4,0))</f>
        <v>0</v>
      </c>
      <c r="I1813" s="27">
        <f>IF((I1812*(1+Utgifter!$E$5/12)-K1812)&gt;0,I1812*(1+Utgifter!$E$5/12)-K1812,0)</f>
        <v>0</v>
      </c>
      <c r="J1813" s="26"/>
      <c r="K1813" s="24">
        <f>IF((I1813*(Utgifter!$E$4+Utgifter!$E$5)/12)&gt;$S$4,(I1813*(Utgifter!$E$4+Utgifter!$E$5)/12),IF(I1813&gt; 0,$S$4,0))</f>
        <v>0</v>
      </c>
    </row>
    <row r="1814" spans="1:11" x14ac:dyDescent="0.35">
      <c r="A1814" s="47"/>
      <c r="D1814" s="28" t="str">
        <f t="shared" si="28"/>
        <v/>
      </c>
      <c r="E1814" s="27">
        <f>IF((E1813*(1+Utgifter!$E$5/12)-G1813)&gt;0,E1813*(1+Utgifter!$E$5/12)-G1813,0)</f>
        <v>0</v>
      </c>
      <c r="F1814" s="26"/>
      <c r="G1814" s="24">
        <f>IF((E1814*(Utgifter!$E$4+Utgifter!$E$5)/12)&gt;$S$4,(E1814*(Utgifter!$E$4+Utgifter!$E$5)/12),IF(E1814&gt; 0,$S$4,0))</f>
        <v>0</v>
      </c>
      <c r="I1814" s="27">
        <f>IF((I1813*(1+Utgifter!$E$5/12)-K1813)&gt;0,I1813*(1+Utgifter!$E$5/12)-K1813,0)</f>
        <v>0</v>
      </c>
      <c r="J1814" s="26"/>
      <c r="K1814" s="24">
        <f>IF((I1814*(Utgifter!$E$4+Utgifter!$E$5)/12)&gt;$S$4,(I1814*(Utgifter!$E$4+Utgifter!$E$5)/12),IF(I1814&gt; 0,$S$4,0))</f>
        <v>0</v>
      </c>
    </row>
    <row r="1815" spans="1:11" x14ac:dyDescent="0.35">
      <c r="A1815" s="47"/>
      <c r="D1815" s="28" t="str">
        <f t="shared" si="28"/>
        <v/>
      </c>
      <c r="E1815" s="27">
        <f>IF((E1814*(1+Utgifter!$E$5/12)-G1814)&gt;0,E1814*(1+Utgifter!$E$5/12)-G1814,0)</f>
        <v>0</v>
      </c>
      <c r="F1815" s="26"/>
      <c r="G1815" s="24">
        <f>IF((E1815*(Utgifter!$E$4+Utgifter!$E$5)/12)&gt;$S$4,(E1815*(Utgifter!$E$4+Utgifter!$E$5)/12),IF(E1815&gt; 0,$S$4,0))</f>
        <v>0</v>
      </c>
      <c r="I1815" s="27">
        <f>IF((I1814*(1+Utgifter!$E$5/12)-K1814)&gt;0,I1814*(1+Utgifter!$E$5/12)-K1814,0)</f>
        <v>0</v>
      </c>
      <c r="J1815" s="26"/>
      <c r="K1815" s="24">
        <f>IF((I1815*(Utgifter!$E$4+Utgifter!$E$5)/12)&gt;$S$4,(I1815*(Utgifter!$E$4+Utgifter!$E$5)/12),IF(I1815&gt; 0,$S$4,0))</f>
        <v>0</v>
      </c>
    </row>
    <row r="1816" spans="1:11" x14ac:dyDescent="0.35">
      <c r="A1816" s="47"/>
      <c r="D1816" s="28" t="str">
        <f t="shared" si="28"/>
        <v/>
      </c>
      <c r="E1816" s="27">
        <f>IF((E1815*(1+Utgifter!$E$5/12)-G1815)&gt;0,E1815*(1+Utgifter!$E$5/12)-G1815,0)</f>
        <v>0</v>
      </c>
      <c r="F1816" s="26"/>
      <c r="G1816" s="24">
        <f>IF((E1816*(Utgifter!$E$4+Utgifter!$E$5)/12)&gt;$S$4,(E1816*(Utgifter!$E$4+Utgifter!$E$5)/12),IF(E1816&gt; 0,$S$4,0))</f>
        <v>0</v>
      </c>
      <c r="I1816" s="27">
        <f>IF((I1815*(1+Utgifter!$E$5/12)-K1815)&gt;0,I1815*(1+Utgifter!$E$5/12)-K1815,0)</f>
        <v>0</v>
      </c>
      <c r="J1816" s="26"/>
      <c r="K1816" s="24">
        <f>IF((I1816*(Utgifter!$E$4+Utgifter!$E$5)/12)&gt;$S$4,(I1816*(Utgifter!$E$4+Utgifter!$E$5)/12),IF(I1816&gt; 0,$S$4,0))</f>
        <v>0</v>
      </c>
    </row>
    <row r="1817" spans="1:11" x14ac:dyDescent="0.35">
      <c r="A1817" s="47">
        <v>2169</v>
      </c>
      <c r="D1817" s="28" t="str">
        <f t="shared" si="28"/>
        <v/>
      </c>
      <c r="E1817" s="27">
        <f>IF((E1816*(1+Utgifter!$E$5/12)-G1816)&gt;0,E1816*(1+Utgifter!$E$5/12)-G1816,0)</f>
        <v>0</v>
      </c>
      <c r="F1817" s="26"/>
      <c r="G1817" s="24">
        <f>IF((E1817*(Utgifter!$E$4+Utgifter!$E$5)/12)&gt;$S$4,(E1817*(Utgifter!$E$4+Utgifter!$E$5)/12),IF(E1817&gt; 0,$S$4,0))</f>
        <v>0</v>
      </c>
      <c r="I1817" s="27">
        <f>IF((I1816*(1+Utgifter!$E$5/12)-K1816)&gt;0,I1816*(1+Utgifter!$E$5/12)-K1816,0)</f>
        <v>0</v>
      </c>
      <c r="J1817" s="26"/>
      <c r="K1817" s="24">
        <f>IF((I1817*(Utgifter!$E$4+Utgifter!$E$5)/12)&gt;$S$4,(I1817*(Utgifter!$E$4+Utgifter!$E$5)/12),IF(I1817&gt; 0,$S$4,0))</f>
        <v>0</v>
      </c>
    </row>
    <row r="1818" spans="1:11" x14ac:dyDescent="0.35">
      <c r="A1818" s="47"/>
      <c r="D1818" s="28" t="str">
        <f t="shared" si="28"/>
        <v/>
      </c>
      <c r="E1818" s="27">
        <f>IF((E1817*(1+Utgifter!$E$5/12)-G1817)&gt;0,E1817*(1+Utgifter!$E$5/12)-G1817,0)</f>
        <v>0</v>
      </c>
      <c r="F1818" s="26"/>
      <c r="G1818" s="24">
        <f>IF((E1818*(Utgifter!$E$4+Utgifter!$E$5)/12)&gt;$S$4,(E1818*(Utgifter!$E$4+Utgifter!$E$5)/12),IF(E1818&gt; 0,$S$4,0))</f>
        <v>0</v>
      </c>
      <c r="I1818" s="27">
        <f>IF((I1817*(1+Utgifter!$E$5/12)-K1817)&gt;0,I1817*(1+Utgifter!$E$5/12)-K1817,0)</f>
        <v>0</v>
      </c>
      <c r="J1818" s="26"/>
      <c r="K1818" s="24">
        <f>IF((I1818*(Utgifter!$E$4+Utgifter!$E$5)/12)&gt;$S$4,(I1818*(Utgifter!$E$4+Utgifter!$E$5)/12),IF(I1818&gt; 0,$S$4,0))</f>
        <v>0</v>
      </c>
    </row>
    <row r="1819" spans="1:11" x14ac:dyDescent="0.35">
      <c r="A1819" s="47"/>
      <c r="D1819" s="28" t="str">
        <f t="shared" si="28"/>
        <v/>
      </c>
      <c r="E1819" s="27">
        <f>IF((E1818*(1+Utgifter!$E$5/12)-G1818)&gt;0,E1818*(1+Utgifter!$E$5/12)-G1818,0)</f>
        <v>0</v>
      </c>
      <c r="F1819" s="26"/>
      <c r="G1819" s="24">
        <f>IF((E1819*(Utgifter!$E$4+Utgifter!$E$5)/12)&gt;$S$4,(E1819*(Utgifter!$E$4+Utgifter!$E$5)/12),IF(E1819&gt; 0,$S$4,0))</f>
        <v>0</v>
      </c>
      <c r="I1819" s="27">
        <f>IF((I1818*(1+Utgifter!$E$5/12)-K1818)&gt;0,I1818*(1+Utgifter!$E$5/12)-K1818,0)</f>
        <v>0</v>
      </c>
      <c r="J1819" s="26"/>
      <c r="K1819" s="24">
        <f>IF((I1819*(Utgifter!$E$4+Utgifter!$E$5)/12)&gt;$S$4,(I1819*(Utgifter!$E$4+Utgifter!$E$5)/12),IF(I1819&gt; 0,$S$4,0))</f>
        <v>0</v>
      </c>
    </row>
    <row r="1820" spans="1:11" x14ac:dyDescent="0.35">
      <c r="A1820" s="47"/>
      <c r="D1820" s="28" t="str">
        <f t="shared" si="28"/>
        <v/>
      </c>
      <c r="E1820" s="27">
        <f>IF((E1819*(1+Utgifter!$E$5/12)-G1819)&gt;0,E1819*(1+Utgifter!$E$5/12)-G1819,0)</f>
        <v>0</v>
      </c>
      <c r="F1820" s="26"/>
      <c r="G1820" s="24">
        <f>IF((E1820*(Utgifter!$E$4+Utgifter!$E$5)/12)&gt;$S$4,(E1820*(Utgifter!$E$4+Utgifter!$E$5)/12),IF(E1820&gt; 0,$S$4,0))</f>
        <v>0</v>
      </c>
      <c r="I1820" s="27">
        <f>IF((I1819*(1+Utgifter!$E$5/12)-K1819)&gt;0,I1819*(1+Utgifter!$E$5/12)-K1819,0)</f>
        <v>0</v>
      </c>
      <c r="J1820" s="26"/>
      <c r="K1820" s="24">
        <f>IF((I1820*(Utgifter!$E$4+Utgifter!$E$5)/12)&gt;$S$4,(I1820*(Utgifter!$E$4+Utgifter!$E$5)/12),IF(I1820&gt; 0,$S$4,0))</f>
        <v>0</v>
      </c>
    </row>
    <row r="1821" spans="1:11" x14ac:dyDescent="0.35">
      <c r="A1821" s="47"/>
      <c r="D1821" s="28" t="str">
        <f t="shared" si="28"/>
        <v/>
      </c>
      <c r="E1821" s="27">
        <f>IF((E1820*(1+Utgifter!$E$5/12)-G1820)&gt;0,E1820*(1+Utgifter!$E$5/12)-G1820,0)</f>
        <v>0</v>
      </c>
      <c r="F1821" s="26"/>
      <c r="G1821" s="24">
        <f>IF((E1821*(Utgifter!$E$4+Utgifter!$E$5)/12)&gt;$S$4,(E1821*(Utgifter!$E$4+Utgifter!$E$5)/12),IF(E1821&gt; 0,$S$4,0))</f>
        <v>0</v>
      </c>
      <c r="I1821" s="27">
        <f>IF((I1820*(1+Utgifter!$E$5/12)-K1820)&gt;0,I1820*(1+Utgifter!$E$5/12)-K1820,0)</f>
        <v>0</v>
      </c>
      <c r="J1821" s="26"/>
      <c r="K1821" s="24">
        <f>IF((I1821*(Utgifter!$E$4+Utgifter!$E$5)/12)&gt;$S$4,(I1821*(Utgifter!$E$4+Utgifter!$E$5)/12),IF(I1821&gt; 0,$S$4,0))</f>
        <v>0</v>
      </c>
    </row>
    <row r="1822" spans="1:11" x14ac:dyDescent="0.35">
      <c r="A1822" s="47"/>
      <c r="D1822" s="28" t="str">
        <f t="shared" si="28"/>
        <v/>
      </c>
      <c r="E1822" s="27">
        <f>IF((E1821*(1+Utgifter!$E$5/12)-G1821)&gt;0,E1821*(1+Utgifter!$E$5/12)-G1821,0)</f>
        <v>0</v>
      </c>
      <c r="F1822" s="26"/>
      <c r="G1822" s="24">
        <f>IF((E1822*(Utgifter!$E$4+Utgifter!$E$5)/12)&gt;$S$4,(E1822*(Utgifter!$E$4+Utgifter!$E$5)/12),IF(E1822&gt; 0,$S$4,0))</f>
        <v>0</v>
      </c>
      <c r="I1822" s="27">
        <f>IF((I1821*(1+Utgifter!$E$5/12)-K1821)&gt;0,I1821*(1+Utgifter!$E$5/12)-K1821,0)</f>
        <v>0</v>
      </c>
      <c r="J1822" s="26"/>
      <c r="K1822" s="24">
        <f>IF((I1822*(Utgifter!$E$4+Utgifter!$E$5)/12)&gt;$S$4,(I1822*(Utgifter!$E$4+Utgifter!$E$5)/12),IF(I1822&gt; 0,$S$4,0))</f>
        <v>0</v>
      </c>
    </row>
    <row r="1823" spans="1:11" x14ac:dyDescent="0.35">
      <c r="A1823" s="47"/>
      <c r="D1823" s="28" t="str">
        <f t="shared" si="28"/>
        <v/>
      </c>
      <c r="E1823" s="27">
        <f>IF((E1822*(1+Utgifter!$E$5/12)-G1822)&gt;0,E1822*(1+Utgifter!$E$5/12)-G1822,0)</f>
        <v>0</v>
      </c>
      <c r="F1823" s="26"/>
      <c r="G1823" s="24">
        <f>IF((E1823*(Utgifter!$E$4+Utgifter!$E$5)/12)&gt;$S$4,(E1823*(Utgifter!$E$4+Utgifter!$E$5)/12),IF(E1823&gt; 0,$S$4,0))</f>
        <v>0</v>
      </c>
      <c r="I1823" s="27">
        <f>IF((I1822*(1+Utgifter!$E$5/12)-K1822)&gt;0,I1822*(1+Utgifter!$E$5/12)-K1822,0)</f>
        <v>0</v>
      </c>
      <c r="J1823" s="26"/>
      <c r="K1823" s="24">
        <f>IF((I1823*(Utgifter!$E$4+Utgifter!$E$5)/12)&gt;$S$4,(I1823*(Utgifter!$E$4+Utgifter!$E$5)/12),IF(I1823&gt; 0,$S$4,0))</f>
        <v>0</v>
      </c>
    </row>
    <row r="1824" spans="1:11" x14ac:dyDescent="0.35">
      <c r="A1824" s="47"/>
      <c r="D1824" s="28" t="str">
        <f t="shared" si="28"/>
        <v/>
      </c>
      <c r="E1824" s="27">
        <f>IF((E1823*(1+Utgifter!$E$5/12)-G1823)&gt;0,E1823*(1+Utgifter!$E$5/12)-G1823,0)</f>
        <v>0</v>
      </c>
      <c r="F1824" s="26"/>
      <c r="G1824" s="24">
        <f>IF((E1824*(Utgifter!$E$4+Utgifter!$E$5)/12)&gt;$S$4,(E1824*(Utgifter!$E$4+Utgifter!$E$5)/12),IF(E1824&gt; 0,$S$4,0))</f>
        <v>0</v>
      </c>
      <c r="I1824" s="27">
        <f>IF((I1823*(1+Utgifter!$E$5/12)-K1823)&gt;0,I1823*(1+Utgifter!$E$5/12)-K1823,0)</f>
        <v>0</v>
      </c>
      <c r="J1824" s="26"/>
      <c r="K1824" s="24">
        <f>IF((I1824*(Utgifter!$E$4+Utgifter!$E$5)/12)&gt;$S$4,(I1824*(Utgifter!$E$4+Utgifter!$E$5)/12),IF(I1824&gt; 0,$S$4,0))</f>
        <v>0</v>
      </c>
    </row>
    <row r="1825" spans="1:11" x14ac:dyDescent="0.35">
      <c r="A1825" s="47"/>
      <c r="D1825" s="28" t="str">
        <f t="shared" si="28"/>
        <v/>
      </c>
      <c r="E1825" s="27">
        <f>IF((E1824*(1+Utgifter!$E$5/12)-G1824)&gt;0,E1824*(1+Utgifter!$E$5/12)-G1824,0)</f>
        <v>0</v>
      </c>
      <c r="F1825" s="26"/>
      <c r="G1825" s="24">
        <f>IF((E1825*(Utgifter!$E$4+Utgifter!$E$5)/12)&gt;$S$4,(E1825*(Utgifter!$E$4+Utgifter!$E$5)/12),IF(E1825&gt; 0,$S$4,0))</f>
        <v>0</v>
      </c>
      <c r="I1825" s="27">
        <f>IF((I1824*(1+Utgifter!$E$5/12)-K1824)&gt;0,I1824*(1+Utgifter!$E$5/12)-K1824,0)</f>
        <v>0</v>
      </c>
      <c r="J1825" s="26"/>
      <c r="K1825" s="24">
        <f>IF((I1825*(Utgifter!$E$4+Utgifter!$E$5)/12)&gt;$S$4,(I1825*(Utgifter!$E$4+Utgifter!$E$5)/12),IF(I1825&gt; 0,$S$4,0))</f>
        <v>0</v>
      </c>
    </row>
    <row r="1826" spans="1:11" x14ac:dyDescent="0.35">
      <c r="A1826" s="47"/>
      <c r="D1826" s="28" t="str">
        <f t="shared" si="28"/>
        <v/>
      </c>
      <c r="E1826" s="27">
        <f>IF((E1825*(1+Utgifter!$E$5/12)-G1825)&gt;0,E1825*(1+Utgifter!$E$5/12)-G1825,0)</f>
        <v>0</v>
      </c>
      <c r="F1826" s="26"/>
      <c r="G1826" s="24">
        <f>IF((E1826*(Utgifter!$E$4+Utgifter!$E$5)/12)&gt;$S$4,(E1826*(Utgifter!$E$4+Utgifter!$E$5)/12),IF(E1826&gt; 0,$S$4,0))</f>
        <v>0</v>
      </c>
      <c r="I1826" s="27">
        <f>IF((I1825*(1+Utgifter!$E$5/12)-K1825)&gt;0,I1825*(1+Utgifter!$E$5/12)-K1825,0)</f>
        <v>0</v>
      </c>
      <c r="J1826" s="26"/>
      <c r="K1826" s="24">
        <f>IF((I1826*(Utgifter!$E$4+Utgifter!$E$5)/12)&gt;$S$4,(I1826*(Utgifter!$E$4+Utgifter!$E$5)/12),IF(I1826&gt; 0,$S$4,0))</f>
        <v>0</v>
      </c>
    </row>
    <row r="1827" spans="1:11" x14ac:dyDescent="0.35">
      <c r="A1827" s="47"/>
      <c r="D1827" s="28" t="str">
        <f t="shared" si="28"/>
        <v/>
      </c>
      <c r="E1827" s="27">
        <f>IF((E1826*(1+Utgifter!$E$5/12)-G1826)&gt;0,E1826*(1+Utgifter!$E$5/12)-G1826,0)</f>
        <v>0</v>
      </c>
      <c r="F1827" s="26"/>
      <c r="G1827" s="24">
        <f>IF((E1827*(Utgifter!$E$4+Utgifter!$E$5)/12)&gt;$S$4,(E1827*(Utgifter!$E$4+Utgifter!$E$5)/12),IF(E1827&gt; 0,$S$4,0))</f>
        <v>0</v>
      </c>
      <c r="I1827" s="27">
        <f>IF((I1826*(1+Utgifter!$E$5/12)-K1826)&gt;0,I1826*(1+Utgifter!$E$5/12)-K1826,0)</f>
        <v>0</v>
      </c>
      <c r="J1827" s="26"/>
      <c r="K1827" s="24">
        <f>IF((I1827*(Utgifter!$E$4+Utgifter!$E$5)/12)&gt;$S$4,(I1827*(Utgifter!$E$4+Utgifter!$E$5)/12),IF(I1827&gt; 0,$S$4,0))</f>
        <v>0</v>
      </c>
    </row>
    <row r="1828" spans="1:11" x14ac:dyDescent="0.35">
      <c r="A1828" s="47"/>
      <c r="D1828" s="28" t="str">
        <f t="shared" si="28"/>
        <v/>
      </c>
      <c r="E1828" s="27">
        <f>IF((E1827*(1+Utgifter!$E$5/12)-G1827)&gt;0,E1827*(1+Utgifter!$E$5/12)-G1827,0)</f>
        <v>0</v>
      </c>
      <c r="F1828" s="26"/>
      <c r="G1828" s="24">
        <f>IF((E1828*(Utgifter!$E$4+Utgifter!$E$5)/12)&gt;$S$4,(E1828*(Utgifter!$E$4+Utgifter!$E$5)/12),IF(E1828&gt; 0,$S$4,0))</f>
        <v>0</v>
      </c>
      <c r="I1828" s="27">
        <f>IF((I1827*(1+Utgifter!$E$5/12)-K1827)&gt;0,I1827*(1+Utgifter!$E$5/12)-K1827,0)</f>
        <v>0</v>
      </c>
      <c r="J1828" s="26"/>
      <c r="K1828" s="24">
        <f>IF((I1828*(Utgifter!$E$4+Utgifter!$E$5)/12)&gt;$S$4,(I1828*(Utgifter!$E$4+Utgifter!$E$5)/12),IF(I1828&gt; 0,$S$4,0))</f>
        <v>0</v>
      </c>
    </row>
    <row r="1829" spans="1:11" x14ac:dyDescent="0.35">
      <c r="A1829" s="47">
        <v>2170</v>
      </c>
      <c r="D1829" s="28" t="str">
        <f t="shared" si="28"/>
        <v/>
      </c>
      <c r="E1829" s="27">
        <f>IF((E1828*(1+Utgifter!$E$5/12)-G1828)&gt;0,E1828*(1+Utgifter!$E$5/12)-G1828,0)</f>
        <v>0</v>
      </c>
      <c r="F1829" s="26"/>
      <c r="G1829" s="24">
        <f>IF((E1829*(Utgifter!$E$4+Utgifter!$E$5)/12)&gt;$S$4,(E1829*(Utgifter!$E$4+Utgifter!$E$5)/12),IF(E1829&gt; 0,$S$4,0))</f>
        <v>0</v>
      </c>
      <c r="I1829" s="27">
        <f>IF((I1828*(1+Utgifter!$E$5/12)-K1828)&gt;0,I1828*(1+Utgifter!$E$5/12)-K1828,0)</f>
        <v>0</v>
      </c>
      <c r="J1829" s="26"/>
      <c r="K1829" s="24">
        <f>IF((I1829*(Utgifter!$E$4+Utgifter!$E$5)/12)&gt;$S$4,(I1829*(Utgifter!$E$4+Utgifter!$E$5)/12),IF(I1829&gt; 0,$S$4,0))</f>
        <v>0</v>
      </c>
    </row>
    <row r="1830" spans="1:11" x14ac:dyDescent="0.35">
      <c r="A1830" s="47"/>
      <c r="D1830" s="28" t="str">
        <f t="shared" si="28"/>
        <v/>
      </c>
      <c r="E1830" s="27">
        <f>IF((E1829*(1+Utgifter!$E$5/12)-G1829)&gt;0,E1829*(1+Utgifter!$E$5/12)-G1829,0)</f>
        <v>0</v>
      </c>
      <c r="F1830" s="26"/>
      <c r="G1830" s="24">
        <f>IF((E1830*(Utgifter!$E$4+Utgifter!$E$5)/12)&gt;$S$4,(E1830*(Utgifter!$E$4+Utgifter!$E$5)/12),IF(E1830&gt; 0,$S$4,0))</f>
        <v>0</v>
      </c>
      <c r="I1830" s="27">
        <f>IF((I1829*(1+Utgifter!$E$5/12)-K1829)&gt;0,I1829*(1+Utgifter!$E$5/12)-K1829,0)</f>
        <v>0</v>
      </c>
      <c r="J1830" s="26"/>
      <c r="K1830" s="24">
        <f>IF((I1830*(Utgifter!$E$4+Utgifter!$E$5)/12)&gt;$S$4,(I1830*(Utgifter!$E$4+Utgifter!$E$5)/12),IF(I1830&gt; 0,$S$4,0))</f>
        <v>0</v>
      </c>
    </row>
    <row r="1831" spans="1:11" x14ac:dyDescent="0.35">
      <c r="A1831" s="47"/>
      <c r="D1831" s="28" t="str">
        <f t="shared" si="28"/>
        <v/>
      </c>
      <c r="E1831" s="27">
        <f>IF((E1830*(1+Utgifter!$E$5/12)-G1830)&gt;0,E1830*(1+Utgifter!$E$5/12)-G1830,0)</f>
        <v>0</v>
      </c>
      <c r="F1831" s="26"/>
      <c r="G1831" s="24">
        <f>IF((E1831*(Utgifter!$E$4+Utgifter!$E$5)/12)&gt;$S$4,(E1831*(Utgifter!$E$4+Utgifter!$E$5)/12),IF(E1831&gt; 0,$S$4,0))</f>
        <v>0</v>
      </c>
      <c r="I1831" s="27">
        <f>IF((I1830*(1+Utgifter!$E$5/12)-K1830)&gt;0,I1830*(1+Utgifter!$E$5/12)-K1830,0)</f>
        <v>0</v>
      </c>
      <c r="J1831" s="26"/>
      <c r="K1831" s="24">
        <f>IF((I1831*(Utgifter!$E$4+Utgifter!$E$5)/12)&gt;$S$4,(I1831*(Utgifter!$E$4+Utgifter!$E$5)/12),IF(I1831&gt; 0,$S$4,0))</f>
        <v>0</v>
      </c>
    </row>
    <row r="1832" spans="1:11" x14ac:dyDescent="0.35">
      <c r="A1832" s="47"/>
      <c r="D1832" s="28" t="str">
        <f t="shared" si="28"/>
        <v/>
      </c>
      <c r="E1832" s="27">
        <f>IF((E1831*(1+Utgifter!$E$5/12)-G1831)&gt;0,E1831*(1+Utgifter!$E$5/12)-G1831,0)</f>
        <v>0</v>
      </c>
      <c r="F1832" s="26"/>
      <c r="G1832" s="24">
        <f>IF((E1832*(Utgifter!$E$4+Utgifter!$E$5)/12)&gt;$S$4,(E1832*(Utgifter!$E$4+Utgifter!$E$5)/12),IF(E1832&gt; 0,$S$4,0))</f>
        <v>0</v>
      </c>
      <c r="I1832" s="27">
        <f>IF((I1831*(1+Utgifter!$E$5/12)-K1831)&gt;0,I1831*(1+Utgifter!$E$5/12)-K1831,0)</f>
        <v>0</v>
      </c>
      <c r="J1832" s="26"/>
      <c r="K1832" s="24">
        <f>IF((I1832*(Utgifter!$E$4+Utgifter!$E$5)/12)&gt;$S$4,(I1832*(Utgifter!$E$4+Utgifter!$E$5)/12),IF(I1832&gt; 0,$S$4,0))</f>
        <v>0</v>
      </c>
    </row>
    <row r="1833" spans="1:11" x14ac:dyDescent="0.35">
      <c r="A1833" s="47"/>
      <c r="D1833" s="28" t="str">
        <f t="shared" si="28"/>
        <v/>
      </c>
      <c r="E1833" s="27">
        <f>IF((E1832*(1+Utgifter!$E$5/12)-G1832)&gt;0,E1832*(1+Utgifter!$E$5/12)-G1832,0)</f>
        <v>0</v>
      </c>
      <c r="F1833" s="26"/>
      <c r="G1833" s="24">
        <f>IF((E1833*(Utgifter!$E$4+Utgifter!$E$5)/12)&gt;$S$4,(E1833*(Utgifter!$E$4+Utgifter!$E$5)/12),IF(E1833&gt; 0,$S$4,0))</f>
        <v>0</v>
      </c>
      <c r="I1833" s="27">
        <f>IF((I1832*(1+Utgifter!$E$5/12)-K1832)&gt;0,I1832*(1+Utgifter!$E$5/12)-K1832,0)</f>
        <v>0</v>
      </c>
      <c r="J1833" s="26"/>
      <c r="K1833" s="24">
        <f>IF((I1833*(Utgifter!$E$4+Utgifter!$E$5)/12)&gt;$S$4,(I1833*(Utgifter!$E$4+Utgifter!$E$5)/12),IF(I1833&gt; 0,$S$4,0))</f>
        <v>0</v>
      </c>
    </row>
    <row r="1834" spans="1:11" x14ac:dyDescent="0.35">
      <c r="A1834" s="47"/>
      <c r="D1834" s="28" t="str">
        <f t="shared" si="28"/>
        <v/>
      </c>
      <c r="E1834" s="27">
        <f>IF((E1833*(1+Utgifter!$E$5/12)-G1833)&gt;0,E1833*(1+Utgifter!$E$5/12)-G1833,0)</f>
        <v>0</v>
      </c>
      <c r="F1834" s="26"/>
      <c r="G1834" s="24">
        <f>IF((E1834*(Utgifter!$E$4+Utgifter!$E$5)/12)&gt;$S$4,(E1834*(Utgifter!$E$4+Utgifter!$E$5)/12),IF(E1834&gt; 0,$S$4,0))</f>
        <v>0</v>
      </c>
      <c r="I1834" s="27">
        <f>IF((I1833*(1+Utgifter!$E$5/12)-K1833)&gt;0,I1833*(1+Utgifter!$E$5/12)-K1833,0)</f>
        <v>0</v>
      </c>
      <c r="J1834" s="26"/>
      <c r="K1834" s="24">
        <f>IF((I1834*(Utgifter!$E$4+Utgifter!$E$5)/12)&gt;$S$4,(I1834*(Utgifter!$E$4+Utgifter!$E$5)/12),IF(I1834&gt; 0,$S$4,0))</f>
        <v>0</v>
      </c>
    </row>
    <row r="1835" spans="1:11" x14ac:dyDescent="0.35">
      <c r="A1835" s="47"/>
      <c r="D1835" s="28" t="str">
        <f t="shared" si="28"/>
        <v/>
      </c>
      <c r="E1835" s="27">
        <f>IF((E1834*(1+Utgifter!$E$5/12)-G1834)&gt;0,E1834*(1+Utgifter!$E$5/12)-G1834,0)</f>
        <v>0</v>
      </c>
      <c r="F1835" s="26"/>
      <c r="G1835" s="24">
        <f>IF((E1835*(Utgifter!$E$4+Utgifter!$E$5)/12)&gt;$S$4,(E1835*(Utgifter!$E$4+Utgifter!$E$5)/12),IF(E1835&gt; 0,$S$4,0))</f>
        <v>0</v>
      </c>
      <c r="I1835" s="27">
        <f>IF((I1834*(1+Utgifter!$E$5/12)-K1834)&gt;0,I1834*(1+Utgifter!$E$5/12)-K1834,0)</f>
        <v>0</v>
      </c>
      <c r="J1835" s="26"/>
      <c r="K1835" s="24">
        <f>IF((I1835*(Utgifter!$E$4+Utgifter!$E$5)/12)&gt;$S$4,(I1835*(Utgifter!$E$4+Utgifter!$E$5)/12),IF(I1835&gt; 0,$S$4,0))</f>
        <v>0</v>
      </c>
    </row>
    <row r="1836" spans="1:11" x14ac:dyDescent="0.35">
      <c r="A1836" s="47"/>
      <c r="D1836" s="28" t="str">
        <f t="shared" si="28"/>
        <v/>
      </c>
      <c r="E1836" s="27">
        <f>IF((E1835*(1+Utgifter!$E$5/12)-G1835)&gt;0,E1835*(1+Utgifter!$E$5/12)-G1835,0)</f>
        <v>0</v>
      </c>
      <c r="F1836" s="26"/>
      <c r="G1836" s="24">
        <f>IF((E1836*(Utgifter!$E$4+Utgifter!$E$5)/12)&gt;$S$4,(E1836*(Utgifter!$E$4+Utgifter!$E$5)/12),IF(E1836&gt; 0,$S$4,0))</f>
        <v>0</v>
      </c>
      <c r="I1836" s="27">
        <f>IF((I1835*(1+Utgifter!$E$5/12)-K1835)&gt;0,I1835*(1+Utgifter!$E$5/12)-K1835,0)</f>
        <v>0</v>
      </c>
      <c r="J1836" s="26"/>
      <c r="K1836" s="24">
        <f>IF((I1836*(Utgifter!$E$4+Utgifter!$E$5)/12)&gt;$S$4,(I1836*(Utgifter!$E$4+Utgifter!$E$5)/12),IF(I1836&gt; 0,$S$4,0))</f>
        <v>0</v>
      </c>
    </row>
    <row r="1837" spans="1:11" x14ac:dyDescent="0.35">
      <c r="A1837" s="47"/>
      <c r="D1837" s="28" t="str">
        <f t="shared" si="28"/>
        <v/>
      </c>
      <c r="E1837" s="27">
        <f>IF((E1836*(1+Utgifter!$E$5/12)-G1836)&gt;0,E1836*(1+Utgifter!$E$5/12)-G1836,0)</f>
        <v>0</v>
      </c>
      <c r="F1837" s="26"/>
      <c r="G1837" s="24">
        <f>IF((E1837*(Utgifter!$E$4+Utgifter!$E$5)/12)&gt;$S$4,(E1837*(Utgifter!$E$4+Utgifter!$E$5)/12),IF(E1837&gt; 0,$S$4,0))</f>
        <v>0</v>
      </c>
      <c r="I1837" s="27">
        <f>IF((I1836*(1+Utgifter!$E$5/12)-K1836)&gt;0,I1836*(1+Utgifter!$E$5/12)-K1836,0)</f>
        <v>0</v>
      </c>
      <c r="J1837" s="26"/>
      <c r="K1837" s="24">
        <f>IF((I1837*(Utgifter!$E$4+Utgifter!$E$5)/12)&gt;$S$4,(I1837*(Utgifter!$E$4+Utgifter!$E$5)/12),IF(I1837&gt; 0,$S$4,0))</f>
        <v>0</v>
      </c>
    </row>
    <row r="1838" spans="1:11" x14ac:dyDescent="0.35">
      <c r="A1838" s="47"/>
      <c r="D1838" s="28" t="str">
        <f t="shared" si="28"/>
        <v/>
      </c>
      <c r="E1838" s="27">
        <f>IF((E1837*(1+Utgifter!$E$5/12)-G1837)&gt;0,E1837*(1+Utgifter!$E$5/12)-G1837,0)</f>
        <v>0</v>
      </c>
      <c r="F1838" s="26"/>
      <c r="G1838" s="24">
        <f>IF((E1838*(Utgifter!$E$4+Utgifter!$E$5)/12)&gt;$S$4,(E1838*(Utgifter!$E$4+Utgifter!$E$5)/12),IF(E1838&gt; 0,$S$4,0))</f>
        <v>0</v>
      </c>
      <c r="I1838" s="27">
        <f>IF((I1837*(1+Utgifter!$E$5/12)-K1837)&gt;0,I1837*(1+Utgifter!$E$5/12)-K1837,0)</f>
        <v>0</v>
      </c>
      <c r="J1838" s="26"/>
      <c r="K1838" s="24">
        <f>IF((I1838*(Utgifter!$E$4+Utgifter!$E$5)/12)&gt;$S$4,(I1838*(Utgifter!$E$4+Utgifter!$E$5)/12),IF(I1838&gt; 0,$S$4,0))</f>
        <v>0</v>
      </c>
    </row>
    <row r="1839" spans="1:11" x14ac:dyDescent="0.35">
      <c r="A1839" s="47"/>
      <c r="D1839" s="28" t="str">
        <f t="shared" si="28"/>
        <v/>
      </c>
      <c r="E1839" s="27">
        <f>IF((E1838*(1+Utgifter!$E$5/12)-G1838)&gt;0,E1838*(1+Utgifter!$E$5/12)-G1838,0)</f>
        <v>0</v>
      </c>
      <c r="F1839" s="26"/>
      <c r="G1839" s="24">
        <f>IF((E1839*(Utgifter!$E$4+Utgifter!$E$5)/12)&gt;$S$4,(E1839*(Utgifter!$E$4+Utgifter!$E$5)/12),IF(E1839&gt; 0,$S$4,0))</f>
        <v>0</v>
      </c>
      <c r="I1839" s="27">
        <f>IF((I1838*(1+Utgifter!$E$5/12)-K1838)&gt;0,I1838*(1+Utgifter!$E$5/12)-K1838,0)</f>
        <v>0</v>
      </c>
      <c r="J1839" s="26"/>
      <c r="K1839" s="24">
        <f>IF((I1839*(Utgifter!$E$4+Utgifter!$E$5)/12)&gt;$S$4,(I1839*(Utgifter!$E$4+Utgifter!$E$5)/12),IF(I1839&gt; 0,$S$4,0))</f>
        <v>0</v>
      </c>
    </row>
    <row r="1840" spans="1:11" x14ac:dyDescent="0.35">
      <c r="A1840" s="47"/>
      <c r="D1840" s="28" t="str">
        <f t="shared" si="28"/>
        <v/>
      </c>
      <c r="E1840" s="27">
        <f>IF((E1839*(1+Utgifter!$E$5/12)-G1839)&gt;0,E1839*(1+Utgifter!$E$5/12)-G1839,0)</f>
        <v>0</v>
      </c>
      <c r="F1840" s="26"/>
      <c r="G1840" s="24">
        <f>IF((E1840*(Utgifter!$E$4+Utgifter!$E$5)/12)&gt;$S$4,(E1840*(Utgifter!$E$4+Utgifter!$E$5)/12),IF(E1840&gt; 0,$S$4,0))</f>
        <v>0</v>
      </c>
      <c r="I1840" s="27">
        <f>IF((I1839*(1+Utgifter!$E$5/12)-K1839)&gt;0,I1839*(1+Utgifter!$E$5/12)-K1839,0)</f>
        <v>0</v>
      </c>
      <c r="J1840" s="26"/>
      <c r="K1840" s="24">
        <f>IF((I1840*(Utgifter!$E$4+Utgifter!$E$5)/12)&gt;$S$4,(I1840*(Utgifter!$E$4+Utgifter!$E$5)/12),IF(I1840&gt; 0,$S$4,0))</f>
        <v>0</v>
      </c>
    </row>
    <row r="1841" spans="1:11" x14ac:dyDescent="0.35">
      <c r="A1841" s="47">
        <v>2171</v>
      </c>
      <c r="D1841" s="28" t="str">
        <f t="shared" si="28"/>
        <v/>
      </c>
      <c r="E1841" s="27">
        <f>IF((E1840*(1+Utgifter!$E$5/12)-G1840)&gt;0,E1840*(1+Utgifter!$E$5/12)-G1840,0)</f>
        <v>0</v>
      </c>
      <c r="F1841" s="26"/>
      <c r="G1841" s="24">
        <f>IF((E1841*(Utgifter!$E$4+Utgifter!$E$5)/12)&gt;$S$4,(E1841*(Utgifter!$E$4+Utgifter!$E$5)/12),IF(E1841&gt; 0,$S$4,0))</f>
        <v>0</v>
      </c>
      <c r="I1841" s="27">
        <f>IF((I1840*(1+Utgifter!$E$5/12)-K1840)&gt;0,I1840*(1+Utgifter!$E$5/12)-K1840,0)</f>
        <v>0</v>
      </c>
      <c r="J1841" s="26"/>
      <c r="K1841" s="24">
        <f>IF((I1841*(Utgifter!$E$4+Utgifter!$E$5)/12)&gt;$S$4,(I1841*(Utgifter!$E$4+Utgifter!$E$5)/12),IF(I1841&gt; 0,$S$4,0))</f>
        <v>0</v>
      </c>
    </row>
    <row r="1842" spans="1:11" x14ac:dyDescent="0.35">
      <c r="A1842" s="47"/>
      <c r="D1842" s="28" t="str">
        <f t="shared" si="28"/>
        <v/>
      </c>
      <c r="E1842" s="27">
        <f>IF((E1841*(1+Utgifter!$E$5/12)-G1841)&gt;0,E1841*(1+Utgifter!$E$5/12)-G1841,0)</f>
        <v>0</v>
      </c>
      <c r="F1842" s="26"/>
      <c r="G1842" s="24">
        <f>IF((E1842*(Utgifter!$E$4+Utgifter!$E$5)/12)&gt;$S$4,(E1842*(Utgifter!$E$4+Utgifter!$E$5)/12),IF(E1842&gt; 0,$S$4,0))</f>
        <v>0</v>
      </c>
      <c r="I1842" s="27">
        <f>IF((I1841*(1+Utgifter!$E$5/12)-K1841)&gt;0,I1841*(1+Utgifter!$E$5/12)-K1841,0)</f>
        <v>0</v>
      </c>
      <c r="J1842" s="26"/>
      <c r="K1842" s="24">
        <f>IF((I1842*(Utgifter!$E$4+Utgifter!$E$5)/12)&gt;$S$4,(I1842*(Utgifter!$E$4+Utgifter!$E$5)/12),IF(I1842&gt; 0,$S$4,0))</f>
        <v>0</v>
      </c>
    </row>
    <row r="1843" spans="1:11" x14ac:dyDescent="0.35">
      <c r="A1843" s="47"/>
      <c r="D1843" s="28" t="str">
        <f t="shared" si="28"/>
        <v/>
      </c>
      <c r="E1843" s="27">
        <f>IF((E1842*(1+Utgifter!$E$5/12)-G1842)&gt;0,E1842*(1+Utgifter!$E$5/12)-G1842,0)</f>
        <v>0</v>
      </c>
      <c r="F1843" s="26"/>
      <c r="G1843" s="24">
        <f>IF((E1843*(Utgifter!$E$4+Utgifter!$E$5)/12)&gt;$S$4,(E1843*(Utgifter!$E$4+Utgifter!$E$5)/12),IF(E1843&gt; 0,$S$4,0))</f>
        <v>0</v>
      </c>
      <c r="I1843" s="27">
        <f>IF((I1842*(1+Utgifter!$E$5/12)-K1842)&gt;0,I1842*(1+Utgifter!$E$5/12)-K1842,0)</f>
        <v>0</v>
      </c>
      <c r="J1843" s="26"/>
      <c r="K1843" s="24">
        <f>IF((I1843*(Utgifter!$E$4+Utgifter!$E$5)/12)&gt;$S$4,(I1843*(Utgifter!$E$4+Utgifter!$E$5)/12),IF(I1843&gt; 0,$S$4,0))</f>
        <v>0</v>
      </c>
    </row>
    <row r="1844" spans="1:11" x14ac:dyDescent="0.35">
      <c r="A1844" s="47"/>
      <c r="D1844" s="28" t="str">
        <f t="shared" si="28"/>
        <v/>
      </c>
      <c r="E1844" s="27">
        <f>IF((E1843*(1+Utgifter!$E$5/12)-G1843)&gt;0,E1843*(1+Utgifter!$E$5/12)-G1843,0)</f>
        <v>0</v>
      </c>
      <c r="F1844" s="26"/>
      <c r="G1844" s="24">
        <f>IF((E1844*(Utgifter!$E$4+Utgifter!$E$5)/12)&gt;$S$4,(E1844*(Utgifter!$E$4+Utgifter!$E$5)/12),IF(E1844&gt; 0,$S$4,0))</f>
        <v>0</v>
      </c>
      <c r="I1844" s="27">
        <f>IF((I1843*(1+Utgifter!$E$5/12)-K1843)&gt;0,I1843*(1+Utgifter!$E$5/12)-K1843,0)</f>
        <v>0</v>
      </c>
      <c r="J1844" s="26"/>
      <c r="K1844" s="24">
        <f>IF((I1844*(Utgifter!$E$4+Utgifter!$E$5)/12)&gt;$S$4,(I1844*(Utgifter!$E$4+Utgifter!$E$5)/12),IF(I1844&gt; 0,$S$4,0))</f>
        <v>0</v>
      </c>
    </row>
    <row r="1845" spans="1:11" x14ac:dyDescent="0.35">
      <c r="A1845" s="47"/>
      <c r="D1845" s="28" t="str">
        <f t="shared" si="28"/>
        <v/>
      </c>
      <c r="E1845" s="27">
        <f>IF((E1844*(1+Utgifter!$E$5/12)-G1844)&gt;0,E1844*(1+Utgifter!$E$5/12)-G1844,0)</f>
        <v>0</v>
      </c>
      <c r="F1845" s="26"/>
      <c r="G1845" s="24">
        <f>IF((E1845*(Utgifter!$E$4+Utgifter!$E$5)/12)&gt;$S$4,(E1845*(Utgifter!$E$4+Utgifter!$E$5)/12),IF(E1845&gt; 0,$S$4,0))</f>
        <v>0</v>
      </c>
      <c r="I1845" s="27">
        <f>IF((I1844*(1+Utgifter!$E$5/12)-K1844)&gt;0,I1844*(1+Utgifter!$E$5/12)-K1844,0)</f>
        <v>0</v>
      </c>
      <c r="J1845" s="26"/>
      <c r="K1845" s="24">
        <f>IF((I1845*(Utgifter!$E$4+Utgifter!$E$5)/12)&gt;$S$4,(I1845*(Utgifter!$E$4+Utgifter!$E$5)/12),IF(I1845&gt; 0,$S$4,0))</f>
        <v>0</v>
      </c>
    </row>
    <row r="1846" spans="1:11" x14ac:dyDescent="0.35">
      <c r="A1846" s="47"/>
      <c r="D1846" s="28" t="str">
        <f t="shared" si="28"/>
        <v/>
      </c>
      <c r="E1846" s="27">
        <f>IF((E1845*(1+Utgifter!$E$5/12)-G1845)&gt;0,E1845*(1+Utgifter!$E$5/12)-G1845,0)</f>
        <v>0</v>
      </c>
      <c r="F1846" s="26"/>
      <c r="G1846" s="24">
        <f>IF((E1846*(Utgifter!$E$4+Utgifter!$E$5)/12)&gt;$S$4,(E1846*(Utgifter!$E$4+Utgifter!$E$5)/12),IF(E1846&gt; 0,$S$4,0))</f>
        <v>0</v>
      </c>
      <c r="I1846" s="27">
        <f>IF((I1845*(1+Utgifter!$E$5/12)-K1845)&gt;0,I1845*(1+Utgifter!$E$5/12)-K1845,0)</f>
        <v>0</v>
      </c>
      <c r="J1846" s="26"/>
      <c r="K1846" s="24">
        <f>IF((I1846*(Utgifter!$E$4+Utgifter!$E$5)/12)&gt;$S$4,(I1846*(Utgifter!$E$4+Utgifter!$E$5)/12),IF(I1846&gt; 0,$S$4,0))</f>
        <v>0</v>
      </c>
    </row>
    <row r="1847" spans="1:11" x14ac:dyDescent="0.35">
      <c r="A1847" s="47"/>
      <c r="D1847" s="28" t="str">
        <f t="shared" si="28"/>
        <v/>
      </c>
      <c r="E1847" s="27">
        <f>IF((E1846*(1+Utgifter!$E$5/12)-G1846)&gt;0,E1846*(1+Utgifter!$E$5/12)-G1846,0)</f>
        <v>0</v>
      </c>
      <c r="F1847" s="26"/>
      <c r="G1847" s="24">
        <f>IF((E1847*(Utgifter!$E$4+Utgifter!$E$5)/12)&gt;$S$4,(E1847*(Utgifter!$E$4+Utgifter!$E$5)/12),IF(E1847&gt; 0,$S$4,0))</f>
        <v>0</v>
      </c>
      <c r="I1847" s="27">
        <f>IF((I1846*(1+Utgifter!$E$5/12)-K1846)&gt;0,I1846*(1+Utgifter!$E$5/12)-K1846,0)</f>
        <v>0</v>
      </c>
      <c r="J1847" s="26"/>
      <c r="K1847" s="24">
        <f>IF((I1847*(Utgifter!$E$4+Utgifter!$E$5)/12)&gt;$S$4,(I1847*(Utgifter!$E$4+Utgifter!$E$5)/12),IF(I1847&gt; 0,$S$4,0))</f>
        <v>0</v>
      </c>
    </row>
    <row r="1848" spans="1:11" x14ac:dyDescent="0.35">
      <c r="A1848" s="47"/>
      <c r="D1848" s="28" t="str">
        <f t="shared" si="28"/>
        <v/>
      </c>
      <c r="E1848" s="27">
        <f>IF((E1847*(1+Utgifter!$E$5/12)-G1847)&gt;0,E1847*(1+Utgifter!$E$5/12)-G1847,0)</f>
        <v>0</v>
      </c>
      <c r="F1848" s="26"/>
      <c r="G1848" s="24">
        <f>IF((E1848*(Utgifter!$E$4+Utgifter!$E$5)/12)&gt;$S$4,(E1848*(Utgifter!$E$4+Utgifter!$E$5)/12),IF(E1848&gt; 0,$S$4,0))</f>
        <v>0</v>
      </c>
      <c r="I1848" s="27">
        <f>IF((I1847*(1+Utgifter!$E$5/12)-K1847)&gt;0,I1847*(1+Utgifter!$E$5/12)-K1847,0)</f>
        <v>0</v>
      </c>
      <c r="J1848" s="26"/>
      <c r="K1848" s="24">
        <f>IF((I1848*(Utgifter!$E$4+Utgifter!$E$5)/12)&gt;$S$4,(I1848*(Utgifter!$E$4+Utgifter!$E$5)/12),IF(I1848&gt; 0,$S$4,0))</f>
        <v>0</v>
      </c>
    </row>
    <row r="1849" spans="1:11" x14ac:dyDescent="0.35">
      <c r="A1849" s="47"/>
      <c r="D1849" s="28" t="str">
        <f t="shared" si="28"/>
        <v/>
      </c>
      <c r="E1849" s="27">
        <f>IF((E1848*(1+Utgifter!$E$5/12)-G1848)&gt;0,E1848*(1+Utgifter!$E$5/12)-G1848,0)</f>
        <v>0</v>
      </c>
      <c r="F1849" s="26"/>
      <c r="G1849" s="24">
        <f>IF((E1849*(Utgifter!$E$4+Utgifter!$E$5)/12)&gt;$S$4,(E1849*(Utgifter!$E$4+Utgifter!$E$5)/12),IF(E1849&gt; 0,$S$4,0))</f>
        <v>0</v>
      </c>
      <c r="I1849" s="27">
        <f>IF((I1848*(1+Utgifter!$E$5/12)-K1848)&gt;0,I1848*(1+Utgifter!$E$5/12)-K1848,0)</f>
        <v>0</v>
      </c>
      <c r="J1849" s="26"/>
      <c r="K1849" s="24">
        <f>IF((I1849*(Utgifter!$E$4+Utgifter!$E$5)/12)&gt;$S$4,(I1849*(Utgifter!$E$4+Utgifter!$E$5)/12),IF(I1849&gt; 0,$S$4,0))</f>
        <v>0</v>
      </c>
    </row>
    <row r="1850" spans="1:11" x14ac:dyDescent="0.35">
      <c r="A1850" s="47"/>
      <c r="D1850" s="28" t="str">
        <f t="shared" si="28"/>
        <v/>
      </c>
      <c r="E1850" s="27">
        <f>IF((E1849*(1+Utgifter!$E$5/12)-G1849)&gt;0,E1849*(1+Utgifter!$E$5/12)-G1849,0)</f>
        <v>0</v>
      </c>
      <c r="F1850" s="26"/>
      <c r="G1850" s="24">
        <f>IF((E1850*(Utgifter!$E$4+Utgifter!$E$5)/12)&gt;$S$4,(E1850*(Utgifter!$E$4+Utgifter!$E$5)/12),IF(E1850&gt; 0,$S$4,0))</f>
        <v>0</v>
      </c>
      <c r="I1850" s="27">
        <f>IF((I1849*(1+Utgifter!$E$5/12)-K1849)&gt;0,I1849*(1+Utgifter!$E$5/12)-K1849,0)</f>
        <v>0</v>
      </c>
      <c r="J1850" s="26"/>
      <c r="K1850" s="24">
        <f>IF((I1850*(Utgifter!$E$4+Utgifter!$E$5)/12)&gt;$S$4,(I1850*(Utgifter!$E$4+Utgifter!$E$5)/12),IF(I1850&gt; 0,$S$4,0))</f>
        <v>0</v>
      </c>
    </row>
    <row r="1851" spans="1:11" x14ac:dyDescent="0.35">
      <c r="A1851" s="47"/>
      <c r="D1851" s="28" t="str">
        <f t="shared" si="28"/>
        <v/>
      </c>
      <c r="E1851" s="27">
        <f>IF((E1850*(1+Utgifter!$E$5/12)-G1850)&gt;0,E1850*(1+Utgifter!$E$5/12)-G1850,0)</f>
        <v>0</v>
      </c>
      <c r="F1851" s="26"/>
      <c r="G1851" s="24">
        <f>IF((E1851*(Utgifter!$E$4+Utgifter!$E$5)/12)&gt;$S$4,(E1851*(Utgifter!$E$4+Utgifter!$E$5)/12),IF(E1851&gt; 0,$S$4,0))</f>
        <v>0</v>
      </c>
      <c r="I1851" s="27">
        <f>IF((I1850*(1+Utgifter!$E$5/12)-K1850)&gt;0,I1850*(1+Utgifter!$E$5/12)-K1850,0)</f>
        <v>0</v>
      </c>
      <c r="J1851" s="26"/>
      <c r="K1851" s="24">
        <f>IF((I1851*(Utgifter!$E$4+Utgifter!$E$5)/12)&gt;$S$4,(I1851*(Utgifter!$E$4+Utgifter!$E$5)/12),IF(I1851&gt; 0,$S$4,0))</f>
        <v>0</v>
      </c>
    </row>
    <row r="1852" spans="1:11" x14ac:dyDescent="0.35">
      <c r="A1852" s="47"/>
      <c r="D1852" s="28" t="str">
        <f t="shared" si="28"/>
        <v/>
      </c>
      <c r="E1852" s="27">
        <f>IF((E1851*(1+Utgifter!$E$5/12)-G1851)&gt;0,E1851*(1+Utgifter!$E$5/12)-G1851,0)</f>
        <v>0</v>
      </c>
      <c r="F1852" s="26"/>
      <c r="G1852" s="24">
        <f>IF((E1852*(Utgifter!$E$4+Utgifter!$E$5)/12)&gt;$S$4,(E1852*(Utgifter!$E$4+Utgifter!$E$5)/12),IF(E1852&gt; 0,$S$4,0))</f>
        <v>0</v>
      </c>
      <c r="I1852" s="27">
        <f>IF((I1851*(1+Utgifter!$E$5/12)-K1851)&gt;0,I1851*(1+Utgifter!$E$5/12)-K1851,0)</f>
        <v>0</v>
      </c>
      <c r="J1852" s="26"/>
      <c r="K1852" s="24">
        <f>IF((I1852*(Utgifter!$E$4+Utgifter!$E$5)/12)&gt;$S$4,(I1852*(Utgifter!$E$4+Utgifter!$E$5)/12),IF(I1852&gt; 0,$S$4,0))</f>
        <v>0</v>
      </c>
    </row>
    <row r="1853" spans="1:11" x14ac:dyDescent="0.35">
      <c r="A1853" s="47">
        <v>2172</v>
      </c>
      <c r="D1853" s="28" t="str">
        <f t="shared" si="28"/>
        <v/>
      </c>
      <c r="E1853" s="27">
        <f>IF((E1852*(1+Utgifter!$E$5/12)-G1852)&gt;0,E1852*(1+Utgifter!$E$5/12)-G1852,0)</f>
        <v>0</v>
      </c>
      <c r="F1853" s="26"/>
      <c r="G1853" s="24">
        <f>IF((E1853*(Utgifter!$E$4+Utgifter!$E$5)/12)&gt;$S$4,(E1853*(Utgifter!$E$4+Utgifter!$E$5)/12),IF(E1853&gt; 0,$S$4,0))</f>
        <v>0</v>
      </c>
      <c r="I1853" s="27">
        <f>IF((I1852*(1+Utgifter!$E$5/12)-K1852)&gt;0,I1852*(1+Utgifter!$E$5/12)-K1852,0)</f>
        <v>0</v>
      </c>
      <c r="J1853" s="26"/>
      <c r="K1853" s="24">
        <f>IF((I1853*(Utgifter!$E$4+Utgifter!$E$5)/12)&gt;$S$4,(I1853*(Utgifter!$E$4+Utgifter!$E$5)/12),IF(I1853&gt; 0,$S$4,0))</f>
        <v>0</v>
      </c>
    </row>
    <row r="1854" spans="1:11" x14ac:dyDescent="0.35">
      <c r="A1854" s="47"/>
      <c r="D1854" s="28" t="str">
        <f t="shared" si="28"/>
        <v/>
      </c>
      <c r="E1854" s="27">
        <f>IF((E1853*(1+Utgifter!$E$5/12)-G1853)&gt;0,E1853*(1+Utgifter!$E$5/12)-G1853,0)</f>
        <v>0</v>
      </c>
      <c r="F1854" s="26"/>
      <c r="G1854" s="24">
        <f>IF((E1854*(Utgifter!$E$4+Utgifter!$E$5)/12)&gt;$S$4,(E1854*(Utgifter!$E$4+Utgifter!$E$5)/12),IF(E1854&gt; 0,$S$4,0))</f>
        <v>0</v>
      </c>
      <c r="I1854" s="27">
        <f>IF((I1853*(1+Utgifter!$E$5/12)-K1853)&gt;0,I1853*(1+Utgifter!$E$5/12)-K1853,0)</f>
        <v>0</v>
      </c>
      <c r="J1854" s="26"/>
      <c r="K1854" s="24">
        <f>IF((I1854*(Utgifter!$E$4+Utgifter!$E$5)/12)&gt;$S$4,(I1854*(Utgifter!$E$4+Utgifter!$E$5)/12),IF(I1854&gt; 0,$S$4,0))</f>
        <v>0</v>
      </c>
    </row>
    <row r="1855" spans="1:11" x14ac:dyDescent="0.35">
      <c r="A1855" s="47"/>
      <c r="D1855" s="28" t="str">
        <f t="shared" si="28"/>
        <v/>
      </c>
      <c r="E1855" s="27">
        <f>IF((E1854*(1+Utgifter!$E$5/12)-G1854)&gt;0,E1854*(1+Utgifter!$E$5/12)-G1854,0)</f>
        <v>0</v>
      </c>
      <c r="F1855" s="26"/>
      <c r="G1855" s="24">
        <f>IF((E1855*(Utgifter!$E$4+Utgifter!$E$5)/12)&gt;$S$4,(E1855*(Utgifter!$E$4+Utgifter!$E$5)/12),IF(E1855&gt; 0,$S$4,0))</f>
        <v>0</v>
      </c>
      <c r="I1855" s="27">
        <f>IF((I1854*(1+Utgifter!$E$5/12)-K1854)&gt;0,I1854*(1+Utgifter!$E$5/12)-K1854,0)</f>
        <v>0</v>
      </c>
      <c r="J1855" s="26"/>
      <c r="K1855" s="24">
        <f>IF((I1855*(Utgifter!$E$4+Utgifter!$E$5)/12)&gt;$S$4,(I1855*(Utgifter!$E$4+Utgifter!$E$5)/12),IF(I1855&gt; 0,$S$4,0))</f>
        <v>0</v>
      </c>
    </row>
    <row r="1856" spans="1:11" x14ac:dyDescent="0.35">
      <c r="A1856" s="47"/>
      <c r="D1856" s="28" t="str">
        <f t="shared" si="28"/>
        <v/>
      </c>
      <c r="E1856" s="27">
        <f>IF((E1855*(1+Utgifter!$E$5/12)-G1855)&gt;0,E1855*(1+Utgifter!$E$5/12)-G1855,0)</f>
        <v>0</v>
      </c>
      <c r="F1856" s="26"/>
      <c r="G1856" s="24">
        <f>IF((E1856*(Utgifter!$E$4+Utgifter!$E$5)/12)&gt;$S$4,(E1856*(Utgifter!$E$4+Utgifter!$E$5)/12),IF(E1856&gt; 0,$S$4,0))</f>
        <v>0</v>
      </c>
      <c r="I1856" s="27">
        <f>IF((I1855*(1+Utgifter!$E$5/12)-K1855)&gt;0,I1855*(1+Utgifter!$E$5/12)-K1855,0)</f>
        <v>0</v>
      </c>
      <c r="J1856" s="26"/>
      <c r="K1856" s="24">
        <f>IF((I1856*(Utgifter!$E$4+Utgifter!$E$5)/12)&gt;$S$4,(I1856*(Utgifter!$E$4+Utgifter!$E$5)/12),IF(I1856&gt; 0,$S$4,0))</f>
        <v>0</v>
      </c>
    </row>
    <row r="1857" spans="1:11" x14ac:dyDescent="0.35">
      <c r="A1857" s="47"/>
      <c r="D1857" s="28" t="str">
        <f t="shared" si="28"/>
        <v/>
      </c>
      <c r="E1857" s="27">
        <f>IF((E1856*(1+Utgifter!$E$5/12)-G1856)&gt;0,E1856*(1+Utgifter!$E$5/12)-G1856,0)</f>
        <v>0</v>
      </c>
      <c r="F1857" s="26"/>
      <c r="G1857" s="24">
        <f>IF((E1857*(Utgifter!$E$4+Utgifter!$E$5)/12)&gt;$S$4,(E1857*(Utgifter!$E$4+Utgifter!$E$5)/12),IF(E1857&gt; 0,$S$4,0))</f>
        <v>0</v>
      </c>
      <c r="I1857" s="27">
        <f>IF((I1856*(1+Utgifter!$E$5/12)-K1856)&gt;0,I1856*(1+Utgifter!$E$5/12)-K1856,0)</f>
        <v>0</v>
      </c>
      <c r="J1857" s="26"/>
      <c r="K1857" s="24">
        <f>IF((I1857*(Utgifter!$E$4+Utgifter!$E$5)/12)&gt;$S$4,(I1857*(Utgifter!$E$4+Utgifter!$E$5)/12),IF(I1857&gt; 0,$S$4,0))</f>
        <v>0</v>
      </c>
    </row>
    <row r="1858" spans="1:11" x14ac:dyDescent="0.35">
      <c r="A1858" s="47"/>
      <c r="D1858" s="28" t="str">
        <f t="shared" si="28"/>
        <v/>
      </c>
      <c r="E1858" s="27">
        <f>IF((E1857*(1+Utgifter!$E$5/12)-G1857)&gt;0,E1857*(1+Utgifter!$E$5/12)-G1857,0)</f>
        <v>0</v>
      </c>
      <c r="F1858" s="26"/>
      <c r="G1858" s="24">
        <f>IF((E1858*(Utgifter!$E$4+Utgifter!$E$5)/12)&gt;$S$4,(E1858*(Utgifter!$E$4+Utgifter!$E$5)/12),IF(E1858&gt; 0,$S$4,0))</f>
        <v>0</v>
      </c>
      <c r="I1858" s="27">
        <f>IF((I1857*(1+Utgifter!$E$5/12)-K1857)&gt;0,I1857*(1+Utgifter!$E$5/12)-K1857,0)</f>
        <v>0</v>
      </c>
      <c r="J1858" s="26"/>
      <c r="K1858" s="24">
        <f>IF((I1858*(Utgifter!$E$4+Utgifter!$E$5)/12)&gt;$S$4,(I1858*(Utgifter!$E$4+Utgifter!$E$5)/12),IF(I1858&gt; 0,$S$4,0))</f>
        <v>0</v>
      </c>
    </row>
    <row r="1859" spans="1:11" x14ac:dyDescent="0.35">
      <c r="A1859" s="47"/>
      <c r="D1859" s="28" t="str">
        <f t="shared" si="28"/>
        <v/>
      </c>
      <c r="E1859" s="27">
        <f>IF((E1858*(1+Utgifter!$E$5/12)-G1858)&gt;0,E1858*(1+Utgifter!$E$5/12)-G1858,0)</f>
        <v>0</v>
      </c>
      <c r="F1859" s="26"/>
      <c r="G1859" s="24">
        <f>IF((E1859*(Utgifter!$E$4+Utgifter!$E$5)/12)&gt;$S$4,(E1859*(Utgifter!$E$4+Utgifter!$E$5)/12),IF(E1859&gt; 0,$S$4,0))</f>
        <v>0</v>
      </c>
      <c r="I1859" s="27">
        <f>IF((I1858*(1+Utgifter!$E$5/12)-K1858)&gt;0,I1858*(1+Utgifter!$E$5/12)-K1858,0)</f>
        <v>0</v>
      </c>
      <c r="J1859" s="26"/>
      <c r="K1859" s="24">
        <f>IF((I1859*(Utgifter!$E$4+Utgifter!$E$5)/12)&gt;$S$4,(I1859*(Utgifter!$E$4+Utgifter!$E$5)/12),IF(I1859&gt; 0,$S$4,0))</f>
        <v>0</v>
      </c>
    </row>
    <row r="1860" spans="1:11" x14ac:dyDescent="0.35">
      <c r="A1860" s="47"/>
      <c r="D1860" s="28" t="str">
        <f t="shared" si="28"/>
        <v/>
      </c>
      <c r="E1860" s="27">
        <f>IF((E1859*(1+Utgifter!$E$5/12)-G1859)&gt;0,E1859*(1+Utgifter!$E$5/12)-G1859,0)</f>
        <v>0</v>
      </c>
      <c r="F1860" s="26"/>
      <c r="G1860" s="24">
        <f>IF((E1860*(Utgifter!$E$4+Utgifter!$E$5)/12)&gt;$S$4,(E1860*(Utgifter!$E$4+Utgifter!$E$5)/12),IF(E1860&gt; 0,$S$4,0))</f>
        <v>0</v>
      </c>
      <c r="I1860" s="27">
        <f>IF((I1859*(1+Utgifter!$E$5/12)-K1859)&gt;0,I1859*(1+Utgifter!$E$5/12)-K1859,0)</f>
        <v>0</v>
      </c>
      <c r="J1860" s="26"/>
      <c r="K1860" s="24">
        <f>IF((I1860*(Utgifter!$E$4+Utgifter!$E$5)/12)&gt;$S$4,(I1860*(Utgifter!$E$4+Utgifter!$E$5)/12),IF(I1860&gt; 0,$S$4,0))</f>
        <v>0</v>
      </c>
    </row>
    <row r="1861" spans="1:11" x14ac:dyDescent="0.35">
      <c r="A1861" s="47"/>
      <c r="D1861" s="28" t="str">
        <f t="shared" si="28"/>
        <v/>
      </c>
      <c r="E1861" s="27">
        <f>IF((E1860*(1+Utgifter!$E$5/12)-G1860)&gt;0,E1860*(1+Utgifter!$E$5/12)-G1860,0)</f>
        <v>0</v>
      </c>
      <c r="F1861" s="26"/>
      <c r="G1861" s="24">
        <f>IF((E1861*(Utgifter!$E$4+Utgifter!$E$5)/12)&gt;$S$4,(E1861*(Utgifter!$E$4+Utgifter!$E$5)/12),IF(E1861&gt; 0,$S$4,0))</f>
        <v>0</v>
      </c>
      <c r="I1861" s="27">
        <f>IF((I1860*(1+Utgifter!$E$5/12)-K1860)&gt;0,I1860*(1+Utgifter!$E$5/12)-K1860,0)</f>
        <v>0</v>
      </c>
      <c r="J1861" s="26"/>
      <c r="K1861" s="24">
        <f>IF((I1861*(Utgifter!$E$4+Utgifter!$E$5)/12)&gt;$S$4,(I1861*(Utgifter!$E$4+Utgifter!$E$5)/12),IF(I1861&gt; 0,$S$4,0))</f>
        <v>0</v>
      </c>
    </row>
    <row r="1862" spans="1:11" x14ac:dyDescent="0.35">
      <c r="A1862" s="47"/>
      <c r="D1862" s="28" t="str">
        <f t="shared" si="28"/>
        <v/>
      </c>
      <c r="E1862" s="27">
        <f>IF((E1861*(1+Utgifter!$E$5/12)-G1861)&gt;0,E1861*(1+Utgifter!$E$5/12)-G1861,0)</f>
        <v>0</v>
      </c>
      <c r="F1862" s="26"/>
      <c r="G1862" s="24">
        <f>IF((E1862*(Utgifter!$E$4+Utgifter!$E$5)/12)&gt;$S$4,(E1862*(Utgifter!$E$4+Utgifter!$E$5)/12),IF(E1862&gt; 0,$S$4,0))</f>
        <v>0</v>
      </c>
      <c r="I1862" s="27">
        <f>IF((I1861*(1+Utgifter!$E$5/12)-K1861)&gt;0,I1861*(1+Utgifter!$E$5/12)-K1861,0)</f>
        <v>0</v>
      </c>
      <c r="J1862" s="26"/>
      <c r="K1862" s="24">
        <f>IF((I1862*(Utgifter!$E$4+Utgifter!$E$5)/12)&gt;$S$4,(I1862*(Utgifter!$E$4+Utgifter!$E$5)/12),IF(I1862&gt; 0,$S$4,0))</f>
        <v>0</v>
      </c>
    </row>
    <row r="1863" spans="1:11" x14ac:dyDescent="0.35">
      <c r="A1863" s="47"/>
      <c r="D1863" s="28" t="str">
        <f t="shared" ref="D1863:D1926" si="29">IF(OR(E1863&gt;0, I1863&gt;0),D1862+1,"")</f>
        <v/>
      </c>
      <c r="E1863" s="27">
        <f>IF((E1862*(1+Utgifter!$E$5/12)-G1862)&gt;0,E1862*(1+Utgifter!$E$5/12)-G1862,0)</f>
        <v>0</v>
      </c>
      <c r="F1863" s="26"/>
      <c r="G1863" s="24">
        <f>IF((E1863*(Utgifter!$E$4+Utgifter!$E$5)/12)&gt;$S$4,(E1863*(Utgifter!$E$4+Utgifter!$E$5)/12),IF(E1863&gt; 0,$S$4,0))</f>
        <v>0</v>
      </c>
      <c r="I1863" s="27">
        <f>IF((I1862*(1+Utgifter!$E$5/12)-K1862)&gt;0,I1862*(1+Utgifter!$E$5/12)-K1862,0)</f>
        <v>0</v>
      </c>
      <c r="J1863" s="26"/>
      <c r="K1863" s="24">
        <f>IF((I1863*(Utgifter!$E$4+Utgifter!$E$5)/12)&gt;$S$4,(I1863*(Utgifter!$E$4+Utgifter!$E$5)/12),IF(I1863&gt; 0,$S$4,0))</f>
        <v>0</v>
      </c>
    </row>
    <row r="1864" spans="1:11" x14ac:dyDescent="0.35">
      <c r="A1864" s="47"/>
      <c r="D1864" s="28" t="str">
        <f t="shared" si="29"/>
        <v/>
      </c>
      <c r="E1864" s="27">
        <f>IF((E1863*(1+Utgifter!$E$5/12)-G1863)&gt;0,E1863*(1+Utgifter!$E$5/12)-G1863,0)</f>
        <v>0</v>
      </c>
      <c r="F1864" s="26"/>
      <c r="G1864" s="24">
        <f>IF((E1864*(Utgifter!$E$4+Utgifter!$E$5)/12)&gt;$S$4,(E1864*(Utgifter!$E$4+Utgifter!$E$5)/12),IF(E1864&gt; 0,$S$4,0))</f>
        <v>0</v>
      </c>
      <c r="I1864" s="27">
        <f>IF((I1863*(1+Utgifter!$E$5/12)-K1863)&gt;0,I1863*(1+Utgifter!$E$5/12)-K1863,0)</f>
        <v>0</v>
      </c>
      <c r="J1864" s="26"/>
      <c r="K1864" s="24">
        <f>IF((I1864*(Utgifter!$E$4+Utgifter!$E$5)/12)&gt;$S$4,(I1864*(Utgifter!$E$4+Utgifter!$E$5)/12),IF(I1864&gt; 0,$S$4,0))</f>
        <v>0</v>
      </c>
    </row>
    <row r="1865" spans="1:11" x14ac:dyDescent="0.35">
      <c r="D1865" s="28" t="str">
        <f t="shared" si="29"/>
        <v/>
      </c>
      <c r="E1865" s="27">
        <f>IF((E1864*(1+Utgifter!$E$5/12)-G1864)&gt;0,E1864*(1+Utgifter!$E$5/12)-G1864,0)</f>
        <v>0</v>
      </c>
      <c r="F1865" s="26"/>
      <c r="G1865" s="24">
        <f>IF((E1865*(Utgifter!$E$4+Utgifter!$E$5)/12)&gt;$S$4,(E1865*(Utgifter!$E$4+Utgifter!$E$5)/12),IF(E1865&gt; 0,$S$4,0))</f>
        <v>0</v>
      </c>
      <c r="I1865" s="27">
        <f>IF((I1864*(1+Utgifter!$E$5/12)-K1864)&gt;0,I1864*(1+Utgifter!$E$5/12)-K1864,0)</f>
        <v>0</v>
      </c>
      <c r="J1865" s="26"/>
      <c r="K1865" s="24">
        <f>IF((I1865*(Utgifter!$E$4+Utgifter!$E$5)/12)&gt;$S$4,(I1865*(Utgifter!$E$4+Utgifter!$E$5)/12),IF(I1865&gt; 0,$S$4,0))</f>
        <v>0</v>
      </c>
    </row>
    <row r="1866" spans="1:11" x14ac:dyDescent="0.35">
      <c r="D1866" s="28" t="str">
        <f t="shared" si="29"/>
        <v/>
      </c>
      <c r="E1866" s="27">
        <f>IF((E1865*(1+Utgifter!$E$5/12)-G1865)&gt;0,E1865*(1+Utgifter!$E$5/12)-G1865,0)</f>
        <v>0</v>
      </c>
      <c r="F1866" s="26"/>
      <c r="G1866" s="24">
        <f>IF((E1866*(Utgifter!$E$4+Utgifter!$E$5)/12)&gt;$S$4,(E1866*(Utgifter!$E$4+Utgifter!$E$5)/12),IF(E1866&gt; 0,$S$4,0))</f>
        <v>0</v>
      </c>
      <c r="I1866" s="27">
        <f>IF((I1865*(1+Utgifter!$E$5/12)-K1865)&gt;0,I1865*(1+Utgifter!$E$5/12)-K1865,0)</f>
        <v>0</v>
      </c>
      <c r="J1866" s="26"/>
      <c r="K1866" s="24">
        <f>IF((I1866*(Utgifter!$E$4+Utgifter!$E$5)/12)&gt;$S$4,(I1866*(Utgifter!$E$4+Utgifter!$E$5)/12),IF(I1866&gt; 0,$S$4,0))</f>
        <v>0</v>
      </c>
    </row>
    <row r="1867" spans="1:11" x14ac:dyDescent="0.35">
      <c r="D1867" s="28" t="str">
        <f t="shared" si="29"/>
        <v/>
      </c>
      <c r="E1867" s="27">
        <f>IF((E1866*(1+Utgifter!$E$5/12)-G1866)&gt;0,E1866*(1+Utgifter!$E$5/12)-G1866,0)</f>
        <v>0</v>
      </c>
      <c r="F1867" s="26"/>
      <c r="G1867" s="24">
        <f>IF((E1867*(Utgifter!$E$4+Utgifter!$E$5)/12)&gt;$S$4,(E1867*(Utgifter!$E$4+Utgifter!$E$5)/12),IF(E1867&gt; 0,$S$4,0))</f>
        <v>0</v>
      </c>
      <c r="I1867" s="27">
        <f>IF((I1866*(1+Utgifter!$E$5/12)-K1866)&gt;0,I1866*(1+Utgifter!$E$5/12)-K1866,0)</f>
        <v>0</v>
      </c>
      <c r="J1867" s="26"/>
      <c r="K1867" s="24">
        <f>IF((I1867*(Utgifter!$E$4+Utgifter!$E$5)/12)&gt;$S$4,(I1867*(Utgifter!$E$4+Utgifter!$E$5)/12),IF(I1867&gt; 0,$S$4,0))</f>
        <v>0</v>
      </c>
    </row>
    <row r="1868" spans="1:11" x14ac:dyDescent="0.35">
      <c r="D1868" s="28" t="str">
        <f t="shared" si="29"/>
        <v/>
      </c>
      <c r="E1868" s="27">
        <f>IF((E1867*(1+Utgifter!$E$5/12)-G1867)&gt;0,E1867*(1+Utgifter!$E$5/12)-G1867,0)</f>
        <v>0</v>
      </c>
      <c r="F1868" s="26"/>
      <c r="G1868" s="24">
        <f>IF((E1868*(Utgifter!$E$4+Utgifter!$E$5)/12)&gt;$S$4,(E1868*(Utgifter!$E$4+Utgifter!$E$5)/12),IF(E1868&gt; 0,$S$4,0))</f>
        <v>0</v>
      </c>
      <c r="I1868" s="27">
        <f>IF((I1867*(1+Utgifter!$E$5/12)-K1867)&gt;0,I1867*(1+Utgifter!$E$5/12)-K1867,0)</f>
        <v>0</v>
      </c>
      <c r="J1868" s="26"/>
      <c r="K1868" s="24">
        <f>IF((I1868*(Utgifter!$E$4+Utgifter!$E$5)/12)&gt;$S$4,(I1868*(Utgifter!$E$4+Utgifter!$E$5)/12),IF(I1868&gt; 0,$S$4,0))</f>
        <v>0</v>
      </c>
    </row>
    <row r="1869" spans="1:11" x14ac:dyDescent="0.35">
      <c r="D1869" s="28" t="str">
        <f t="shared" si="29"/>
        <v/>
      </c>
      <c r="E1869" s="27">
        <f>IF((E1868*(1+Utgifter!$E$5/12)-G1868)&gt;0,E1868*(1+Utgifter!$E$5/12)-G1868,0)</f>
        <v>0</v>
      </c>
      <c r="F1869" s="26"/>
      <c r="G1869" s="24">
        <f>IF((E1869*(Utgifter!$E$4+Utgifter!$E$5)/12)&gt;$S$4,(E1869*(Utgifter!$E$4+Utgifter!$E$5)/12),IF(E1869&gt; 0,$S$4,0))</f>
        <v>0</v>
      </c>
      <c r="I1869" s="27">
        <f>IF((I1868*(1+Utgifter!$E$5/12)-K1868)&gt;0,I1868*(1+Utgifter!$E$5/12)-K1868,0)</f>
        <v>0</v>
      </c>
      <c r="J1869" s="26"/>
      <c r="K1869" s="24">
        <f>IF((I1869*(Utgifter!$E$4+Utgifter!$E$5)/12)&gt;$S$4,(I1869*(Utgifter!$E$4+Utgifter!$E$5)/12),IF(I1869&gt; 0,$S$4,0))</f>
        <v>0</v>
      </c>
    </row>
    <row r="1870" spans="1:11" x14ac:dyDescent="0.35">
      <c r="D1870" s="28" t="str">
        <f t="shared" si="29"/>
        <v/>
      </c>
      <c r="E1870" s="27">
        <f>IF((E1869*(1+Utgifter!$E$5/12)-G1869)&gt;0,E1869*(1+Utgifter!$E$5/12)-G1869,0)</f>
        <v>0</v>
      </c>
      <c r="F1870" s="26"/>
      <c r="G1870" s="24">
        <f>IF((E1870*(Utgifter!$E$4+Utgifter!$E$5)/12)&gt;$S$4,(E1870*(Utgifter!$E$4+Utgifter!$E$5)/12),IF(E1870&gt; 0,$S$4,0))</f>
        <v>0</v>
      </c>
      <c r="I1870" s="27">
        <f>IF((I1869*(1+Utgifter!$E$5/12)-K1869)&gt;0,I1869*(1+Utgifter!$E$5/12)-K1869,0)</f>
        <v>0</v>
      </c>
      <c r="J1870" s="26"/>
      <c r="K1870" s="24">
        <f>IF((I1870*(Utgifter!$E$4+Utgifter!$E$5)/12)&gt;$S$4,(I1870*(Utgifter!$E$4+Utgifter!$E$5)/12),IF(I1870&gt; 0,$S$4,0))</f>
        <v>0</v>
      </c>
    </row>
    <row r="1871" spans="1:11" x14ac:dyDescent="0.35">
      <c r="D1871" s="28" t="str">
        <f t="shared" si="29"/>
        <v/>
      </c>
      <c r="E1871" s="27">
        <f>IF((E1870*(1+Utgifter!$E$5/12)-G1870)&gt;0,E1870*(1+Utgifter!$E$5/12)-G1870,0)</f>
        <v>0</v>
      </c>
      <c r="F1871" s="26"/>
      <c r="G1871" s="24">
        <f>IF((E1871*(Utgifter!$E$4+Utgifter!$E$5)/12)&gt;$S$4,(E1871*(Utgifter!$E$4+Utgifter!$E$5)/12),IF(E1871&gt; 0,$S$4,0))</f>
        <v>0</v>
      </c>
      <c r="I1871" s="27">
        <f>IF((I1870*(1+Utgifter!$E$5/12)-K1870)&gt;0,I1870*(1+Utgifter!$E$5/12)-K1870,0)</f>
        <v>0</v>
      </c>
      <c r="J1871" s="26"/>
      <c r="K1871" s="24">
        <f>IF((I1871*(Utgifter!$E$4+Utgifter!$E$5)/12)&gt;$S$4,(I1871*(Utgifter!$E$4+Utgifter!$E$5)/12),IF(I1871&gt; 0,$S$4,0))</f>
        <v>0</v>
      </c>
    </row>
    <row r="1872" spans="1:11" x14ac:dyDescent="0.35">
      <c r="D1872" s="28" t="str">
        <f t="shared" si="29"/>
        <v/>
      </c>
      <c r="E1872" s="27">
        <f>IF((E1871*(1+Utgifter!$E$5/12)-G1871)&gt;0,E1871*(1+Utgifter!$E$5/12)-G1871,0)</f>
        <v>0</v>
      </c>
      <c r="F1872" s="26"/>
      <c r="G1872" s="24">
        <f>IF((E1872*(Utgifter!$E$4+Utgifter!$E$5)/12)&gt;$S$4,(E1872*(Utgifter!$E$4+Utgifter!$E$5)/12),IF(E1872&gt; 0,$S$4,0))</f>
        <v>0</v>
      </c>
      <c r="I1872" s="27">
        <f>IF((I1871*(1+Utgifter!$E$5/12)-K1871)&gt;0,I1871*(1+Utgifter!$E$5/12)-K1871,0)</f>
        <v>0</v>
      </c>
      <c r="J1872" s="26"/>
      <c r="K1872" s="24">
        <f>IF((I1872*(Utgifter!$E$4+Utgifter!$E$5)/12)&gt;$S$4,(I1872*(Utgifter!$E$4+Utgifter!$E$5)/12),IF(I1872&gt; 0,$S$4,0))</f>
        <v>0</v>
      </c>
    </row>
    <row r="1873" spans="4:11" x14ac:dyDescent="0.35">
      <c r="D1873" s="28" t="str">
        <f t="shared" si="29"/>
        <v/>
      </c>
      <c r="E1873" s="27">
        <f>IF((E1872*(1+Utgifter!$E$5/12)-G1872)&gt;0,E1872*(1+Utgifter!$E$5/12)-G1872,0)</f>
        <v>0</v>
      </c>
      <c r="F1873" s="26"/>
      <c r="G1873" s="24">
        <f>IF((E1873*(Utgifter!$E$4+Utgifter!$E$5)/12)&gt;$S$4,(E1873*(Utgifter!$E$4+Utgifter!$E$5)/12),IF(E1873&gt; 0,$S$4,0))</f>
        <v>0</v>
      </c>
      <c r="I1873" s="27">
        <f>IF((I1872*(1+Utgifter!$E$5/12)-K1872)&gt;0,I1872*(1+Utgifter!$E$5/12)-K1872,0)</f>
        <v>0</v>
      </c>
      <c r="J1873" s="26"/>
      <c r="K1873" s="24">
        <f>IF((I1873*(Utgifter!$E$4+Utgifter!$E$5)/12)&gt;$S$4,(I1873*(Utgifter!$E$4+Utgifter!$E$5)/12),IF(I1873&gt; 0,$S$4,0))</f>
        <v>0</v>
      </c>
    </row>
    <row r="1874" spans="4:11" x14ac:dyDescent="0.35">
      <c r="D1874" s="28" t="str">
        <f t="shared" si="29"/>
        <v/>
      </c>
      <c r="E1874" s="27">
        <f>IF((E1873*(1+Utgifter!$E$5/12)-G1873)&gt;0,E1873*(1+Utgifter!$E$5/12)-G1873,0)</f>
        <v>0</v>
      </c>
      <c r="F1874" s="26"/>
      <c r="G1874" s="24">
        <f>IF((E1874*(Utgifter!$E$4+Utgifter!$E$5)/12)&gt;$S$4,(E1874*(Utgifter!$E$4+Utgifter!$E$5)/12),IF(E1874&gt; 0,$S$4,0))</f>
        <v>0</v>
      </c>
      <c r="I1874" s="27">
        <f>IF((I1873*(1+Utgifter!$E$5/12)-K1873)&gt;0,I1873*(1+Utgifter!$E$5/12)-K1873,0)</f>
        <v>0</v>
      </c>
      <c r="J1874" s="26"/>
      <c r="K1874" s="24">
        <f>IF((I1874*(Utgifter!$E$4+Utgifter!$E$5)/12)&gt;$S$4,(I1874*(Utgifter!$E$4+Utgifter!$E$5)/12),IF(I1874&gt; 0,$S$4,0))</f>
        <v>0</v>
      </c>
    </row>
    <row r="1875" spans="4:11" x14ac:dyDescent="0.35">
      <c r="D1875" s="28" t="str">
        <f t="shared" si="29"/>
        <v/>
      </c>
      <c r="E1875" s="27">
        <f>IF((E1874*(1+Utgifter!$E$5/12)-G1874)&gt;0,E1874*(1+Utgifter!$E$5/12)-G1874,0)</f>
        <v>0</v>
      </c>
      <c r="F1875" s="26"/>
      <c r="G1875" s="24">
        <f>IF((E1875*(Utgifter!$E$4+Utgifter!$E$5)/12)&gt;$S$4,(E1875*(Utgifter!$E$4+Utgifter!$E$5)/12),IF(E1875&gt; 0,$S$4,0))</f>
        <v>0</v>
      </c>
      <c r="I1875" s="27">
        <f>IF((I1874*(1+Utgifter!$E$5/12)-K1874)&gt;0,I1874*(1+Utgifter!$E$5/12)-K1874,0)</f>
        <v>0</v>
      </c>
      <c r="J1875" s="26"/>
      <c r="K1875" s="24">
        <f>IF((I1875*(Utgifter!$E$4+Utgifter!$E$5)/12)&gt;$S$4,(I1875*(Utgifter!$E$4+Utgifter!$E$5)/12),IF(I1875&gt; 0,$S$4,0))</f>
        <v>0</v>
      </c>
    </row>
    <row r="1876" spans="4:11" x14ac:dyDescent="0.35">
      <c r="D1876" s="28" t="str">
        <f t="shared" si="29"/>
        <v/>
      </c>
      <c r="E1876" s="27">
        <f>IF((E1875*(1+Utgifter!$E$5/12)-G1875)&gt;0,E1875*(1+Utgifter!$E$5/12)-G1875,0)</f>
        <v>0</v>
      </c>
      <c r="F1876" s="26"/>
      <c r="G1876" s="24">
        <f>IF((E1876*(Utgifter!$E$4+Utgifter!$E$5)/12)&gt;$S$4,(E1876*(Utgifter!$E$4+Utgifter!$E$5)/12),IF(E1876&gt; 0,$S$4,0))</f>
        <v>0</v>
      </c>
      <c r="I1876" s="27">
        <f>IF((I1875*(1+Utgifter!$E$5/12)-K1875)&gt;0,I1875*(1+Utgifter!$E$5/12)-K1875,0)</f>
        <v>0</v>
      </c>
      <c r="J1876" s="26"/>
      <c r="K1876" s="24">
        <f>IF((I1876*(Utgifter!$E$4+Utgifter!$E$5)/12)&gt;$S$4,(I1876*(Utgifter!$E$4+Utgifter!$E$5)/12),IF(I1876&gt; 0,$S$4,0))</f>
        <v>0</v>
      </c>
    </row>
    <row r="1877" spans="4:11" x14ac:dyDescent="0.35">
      <c r="D1877" s="28" t="str">
        <f t="shared" si="29"/>
        <v/>
      </c>
      <c r="E1877" s="27">
        <f>IF((E1876*(1+Utgifter!$E$5/12)-G1876)&gt;0,E1876*(1+Utgifter!$E$5/12)-G1876,0)</f>
        <v>0</v>
      </c>
      <c r="F1877" s="26"/>
      <c r="G1877" s="24">
        <f>IF((E1877*(Utgifter!$E$4+Utgifter!$E$5)/12)&gt;$S$4,(E1877*(Utgifter!$E$4+Utgifter!$E$5)/12),IF(E1877&gt; 0,$S$4,0))</f>
        <v>0</v>
      </c>
      <c r="I1877" s="27">
        <f>IF((I1876*(1+Utgifter!$E$5/12)-K1876)&gt;0,I1876*(1+Utgifter!$E$5/12)-K1876,0)</f>
        <v>0</v>
      </c>
      <c r="J1877" s="26"/>
      <c r="K1877" s="24">
        <f>IF((I1877*(Utgifter!$E$4+Utgifter!$E$5)/12)&gt;$S$4,(I1877*(Utgifter!$E$4+Utgifter!$E$5)/12),IF(I1877&gt; 0,$S$4,0))</f>
        <v>0</v>
      </c>
    </row>
    <row r="1878" spans="4:11" x14ac:dyDescent="0.35">
      <c r="D1878" s="28" t="str">
        <f t="shared" si="29"/>
        <v/>
      </c>
      <c r="E1878" s="27">
        <f>IF((E1877*(1+Utgifter!$E$5/12)-G1877)&gt;0,E1877*(1+Utgifter!$E$5/12)-G1877,0)</f>
        <v>0</v>
      </c>
      <c r="F1878" s="26"/>
      <c r="G1878" s="24">
        <f>IF((E1878*(Utgifter!$E$4+Utgifter!$E$5)/12)&gt;$S$4,(E1878*(Utgifter!$E$4+Utgifter!$E$5)/12),IF(E1878&gt; 0,$S$4,0))</f>
        <v>0</v>
      </c>
      <c r="I1878" s="27">
        <f>IF((I1877*(1+Utgifter!$E$5/12)-K1877)&gt;0,I1877*(1+Utgifter!$E$5/12)-K1877,0)</f>
        <v>0</v>
      </c>
      <c r="J1878" s="26"/>
      <c r="K1878" s="24">
        <f>IF((I1878*(Utgifter!$E$4+Utgifter!$E$5)/12)&gt;$S$4,(I1878*(Utgifter!$E$4+Utgifter!$E$5)/12),IF(I1878&gt; 0,$S$4,0))</f>
        <v>0</v>
      </c>
    </row>
    <row r="1879" spans="4:11" x14ac:dyDescent="0.35">
      <c r="D1879" s="28" t="str">
        <f t="shared" si="29"/>
        <v/>
      </c>
      <c r="E1879" s="27">
        <f>IF((E1878*(1+Utgifter!$E$5/12)-G1878)&gt;0,E1878*(1+Utgifter!$E$5/12)-G1878,0)</f>
        <v>0</v>
      </c>
      <c r="F1879" s="26"/>
      <c r="G1879" s="24">
        <f>IF((E1879*(Utgifter!$E$4+Utgifter!$E$5)/12)&gt;$S$4,(E1879*(Utgifter!$E$4+Utgifter!$E$5)/12),IF(E1879&gt; 0,$S$4,0))</f>
        <v>0</v>
      </c>
      <c r="I1879" s="27">
        <f>IF((I1878*(1+Utgifter!$E$5/12)-K1878)&gt;0,I1878*(1+Utgifter!$E$5/12)-K1878,0)</f>
        <v>0</v>
      </c>
      <c r="J1879" s="26"/>
      <c r="K1879" s="24">
        <f>IF((I1879*(Utgifter!$E$4+Utgifter!$E$5)/12)&gt;$S$4,(I1879*(Utgifter!$E$4+Utgifter!$E$5)/12),IF(I1879&gt; 0,$S$4,0))</f>
        <v>0</v>
      </c>
    </row>
    <row r="1880" spans="4:11" x14ac:dyDescent="0.35">
      <c r="D1880" s="28" t="str">
        <f t="shared" si="29"/>
        <v/>
      </c>
      <c r="E1880" s="27">
        <f>IF((E1879*(1+Utgifter!$E$5/12)-G1879)&gt;0,E1879*(1+Utgifter!$E$5/12)-G1879,0)</f>
        <v>0</v>
      </c>
      <c r="F1880" s="26"/>
      <c r="G1880" s="24">
        <f>IF((E1880*(Utgifter!$E$4+Utgifter!$E$5)/12)&gt;$S$4,(E1880*(Utgifter!$E$4+Utgifter!$E$5)/12),IF(E1880&gt; 0,$S$4,0))</f>
        <v>0</v>
      </c>
      <c r="I1880" s="27">
        <f>IF((I1879*(1+Utgifter!$E$5/12)-K1879)&gt;0,I1879*(1+Utgifter!$E$5/12)-K1879,0)</f>
        <v>0</v>
      </c>
      <c r="J1880" s="26"/>
      <c r="K1880" s="24">
        <f>IF((I1880*(Utgifter!$E$4+Utgifter!$E$5)/12)&gt;$S$4,(I1880*(Utgifter!$E$4+Utgifter!$E$5)/12),IF(I1880&gt; 0,$S$4,0))</f>
        <v>0</v>
      </c>
    </row>
    <row r="1881" spans="4:11" x14ac:dyDescent="0.35">
      <c r="D1881" s="28" t="str">
        <f t="shared" si="29"/>
        <v/>
      </c>
      <c r="E1881" s="27">
        <f>IF((E1880*(1+Utgifter!$E$5/12)-G1880)&gt;0,E1880*(1+Utgifter!$E$5/12)-G1880,0)</f>
        <v>0</v>
      </c>
      <c r="F1881" s="26"/>
      <c r="G1881" s="24">
        <f>IF((E1881*(Utgifter!$E$4+Utgifter!$E$5)/12)&gt;$S$4,(E1881*(Utgifter!$E$4+Utgifter!$E$5)/12),IF(E1881&gt; 0,$S$4,0))</f>
        <v>0</v>
      </c>
      <c r="I1881" s="27">
        <f>IF((I1880*(1+Utgifter!$E$5/12)-K1880)&gt;0,I1880*(1+Utgifter!$E$5/12)-K1880,0)</f>
        <v>0</v>
      </c>
      <c r="J1881" s="26"/>
      <c r="K1881" s="24">
        <f>IF((I1881*(Utgifter!$E$4+Utgifter!$E$5)/12)&gt;$S$4,(I1881*(Utgifter!$E$4+Utgifter!$E$5)/12),IF(I1881&gt; 0,$S$4,0))</f>
        <v>0</v>
      </c>
    </row>
    <row r="1882" spans="4:11" x14ac:dyDescent="0.35">
      <c r="D1882" s="28" t="str">
        <f t="shared" si="29"/>
        <v/>
      </c>
      <c r="E1882" s="27">
        <f>IF((E1881*(1+Utgifter!$E$5/12)-G1881)&gt;0,E1881*(1+Utgifter!$E$5/12)-G1881,0)</f>
        <v>0</v>
      </c>
      <c r="F1882" s="26"/>
      <c r="G1882" s="24">
        <f>IF((E1882*(Utgifter!$E$4+Utgifter!$E$5)/12)&gt;$S$4,(E1882*(Utgifter!$E$4+Utgifter!$E$5)/12),IF(E1882&gt; 0,$S$4,0))</f>
        <v>0</v>
      </c>
      <c r="I1882" s="27">
        <f>IF((I1881*(1+Utgifter!$E$5/12)-K1881)&gt;0,I1881*(1+Utgifter!$E$5/12)-K1881,0)</f>
        <v>0</v>
      </c>
      <c r="J1882" s="26"/>
      <c r="K1882" s="24">
        <f>IF((I1882*(Utgifter!$E$4+Utgifter!$E$5)/12)&gt;$S$4,(I1882*(Utgifter!$E$4+Utgifter!$E$5)/12),IF(I1882&gt; 0,$S$4,0))</f>
        <v>0</v>
      </c>
    </row>
    <row r="1883" spans="4:11" x14ac:dyDescent="0.35">
      <c r="D1883" s="28" t="str">
        <f t="shared" si="29"/>
        <v/>
      </c>
      <c r="E1883" s="27">
        <f>IF((E1882*(1+Utgifter!$E$5/12)-G1882)&gt;0,E1882*(1+Utgifter!$E$5/12)-G1882,0)</f>
        <v>0</v>
      </c>
      <c r="F1883" s="26"/>
      <c r="G1883" s="24">
        <f>IF((E1883*(Utgifter!$E$4+Utgifter!$E$5)/12)&gt;$S$4,(E1883*(Utgifter!$E$4+Utgifter!$E$5)/12),IF(E1883&gt; 0,$S$4,0))</f>
        <v>0</v>
      </c>
      <c r="I1883" s="27">
        <f>IF((I1882*(1+Utgifter!$E$5/12)-K1882)&gt;0,I1882*(1+Utgifter!$E$5/12)-K1882,0)</f>
        <v>0</v>
      </c>
      <c r="J1883" s="26"/>
      <c r="K1883" s="24">
        <f>IF((I1883*(Utgifter!$E$4+Utgifter!$E$5)/12)&gt;$S$4,(I1883*(Utgifter!$E$4+Utgifter!$E$5)/12),IF(I1883&gt; 0,$S$4,0))</f>
        <v>0</v>
      </c>
    </row>
    <row r="1884" spans="4:11" x14ac:dyDescent="0.35">
      <c r="D1884" s="28" t="str">
        <f t="shared" si="29"/>
        <v/>
      </c>
      <c r="E1884" s="27">
        <f>IF((E1883*(1+Utgifter!$E$5/12)-G1883)&gt;0,E1883*(1+Utgifter!$E$5/12)-G1883,0)</f>
        <v>0</v>
      </c>
      <c r="F1884" s="26"/>
      <c r="G1884" s="24">
        <f>IF((E1884*(Utgifter!$E$4+Utgifter!$E$5)/12)&gt;$S$4,(E1884*(Utgifter!$E$4+Utgifter!$E$5)/12),IF(E1884&gt; 0,$S$4,0))</f>
        <v>0</v>
      </c>
      <c r="I1884" s="27">
        <f>IF((I1883*(1+Utgifter!$E$5/12)-K1883)&gt;0,I1883*(1+Utgifter!$E$5/12)-K1883,0)</f>
        <v>0</v>
      </c>
      <c r="J1884" s="26"/>
      <c r="K1884" s="24">
        <f>IF((I1884*(Utgifter!$E$4+Utgifter!$E$5)/12)&gt;$S$4,(I1884*(Utgifter!$E$4+Utgifter!$E$5)/12),IF(I1884&gt; 0,$S$4,0))</f>
        <v>0</v>
      </c>
    </row>
    <row r="1885" spans="4:11" x14ac:dyDescent="0.35">
      <c r="D1885" s="28" t="str">
        <f t="shared" si="29"/>
        <v/>
      </c>
      <c r="E1885" s="27">
        <f>IF((E1884*(1+Utgifter!$E$5/12)-G1884)&gt;0,E1884*(1+Utgifter!$E$5/12)-G1884,0)</f>
        <v>0</v>
      </c>
      <c r="F1885" s="26"/>
      <c r="G1885" s="24">
        <f>IF((E1885*(Utgifter!$E$4+Utgifter!$E$5)/12)&gt;$S$4,(E1885*(Utgifter!$E$4+Utgifter!$E$5)/12),IF(E1885&gt; 0,$S$4,0))</f>
        <v>0</v>
      </c>
      <c r="I1885" s="27">
        <f>IF((I1884*(1+Utgifter!$E$5/12)-K1884)&gt;0,I1884*(1+Utgifter!$E$5/12)-K1884,0)</f>
        <v>0</v>
      </c>
      <c r="J1885" s="26"/>
      <c r="K1885" s="24">
        <f>IF((I1885*(Utgifter!$E$4+Utgifter!$E$5)/12)&gt;$S$4,(I1885*(Utgifter!$E$4+Utgifter!$E$5)/12),IF(I1885&gt; 0,$S$4,0))</f>
        <v>0</v>
      </c>
    </row>
    <row r="1886" spans="4:11" x14ac:dyDescent="0.35">
      <c r="D1886" s="28" t="str">
        <f t="shared" si="29"/>
        <v/>
      </c>
      <c r="E1886" s="27">
        <f>IF((E1885*(1+Utgifter!$E$5/12)-G1885)&gt;0,E1885*(1+Utgifter!$E$5/12)-G1885,0)</f>
        <v>0</v>
      </c>
      <c r="F1886" s="26"/>
      <c r="G1886" s="24">
        <f>IF((E1886*(Utgifter!$E$4+Utgifter!$E$5)/12)&gt;$S$4,(E1886*(Utgifter!$E$4+Utgifter!$E$5)/12),IF(E1886&gt; 0,$S$4,0))</f>
        <v>0</v>
      </c>
      <c r="I1886" s="27">
        <f>IF((I1885*(1+Utgifter!$E$5/12)-K1885)&gt;0,I1885*(1+Utgifter!$E$5/12)-K1885,0)</f>
        <v>0</v>
      </c>
      <c r="J1886" s="26"/>
      <c r="K1886" s="24">
        <f>IF((I1886*(Utgifter!$E$4+Utgifter!$E$5)/12)&gt;$S$4,(I1886*(Utgifter!$E$4+Utgifter!$E$5)/12),IF(I1886&gt; 0,$S$4,0))</f>
        <v>0</v>
      </c>
    </row>
    <row r="1887" spans="4:11" x14ac:dyDescent="0.35">
      <c r="D1887" s="28" t="str">
        <f t="shared" si="29"/>
        <v/>
      </c>
      <c r="E1887" s="27">
        <f>IF((E1886*(1+Utgifter!$E$5/12)-G1886)&gt;0,E1886*(1+Utgifter!$E$5/12)-G1886,0)</f>
        <v>0</v>
      </c>
      <c r="F1887" s="26"/>
      <c r="G1887" s="24">
        <f>IF((E1887*(Utgifter!$E$4+Utgifter!$E$5)/12)&gt;$S$4,(E1887*(Utgifter!$E$4+Utgifter!$E$5)/12),IF(E1887&gt; 0,$S$4,0))</f>
        <v>0</v>
      </c>
      <c r="I1887" s="27">
        <f>IF((I1886*(1+Utgifter!$E$5/12)-K1886)&gt;0,I1886*(1+Utgifter!$E$5/12)-K1886,0)</f>
        <v>0</v>
      </c>
      <c r="J1887" s="26"/>
      <c r="K1887" s="24">
        <f>IF((I1887*(Utgifter!$E$4+Utgifter!$E$5)/12)&gt;$S$4,(I1887*(Utgifter!$E$4+Utgifter!$E$5)/12),IF(I1887&gt; 0,$S$4,0))</f>
        <v>0</v>
      </c>
    </row>
    <row r="1888" spans="4:11" x14ac:dyDescent="0.35">
      <c r="D1888" s="28" t="str">
        <f t="shared" si="29"/>
        <v/>
      </c>
      <c r="E1888" s="27">
        <f>IF((E1887*(1+Utgifter!$E$5/12)-G1887)&gt;0,E1887*(1+Utgifter!$E$5/12)-G1887,0)</f>
        <v>0</v>
      </c>
      <c r="F1888" s="26"/>
      <c r="G1888" s="24">
        <f>IF((E1888*(Utgifter!$E$4+Utgifter!$E$5)/12)&gt;$S$4,(E1888*(Utgifter!$E$4+Utgifter!$E$5)/12),IF(E1888&gt; 0,$S$4,0))</f>
        <v>0</v>
      </c>
      <c r="I1888" s="27">
        <f>IF((I1887*(1+Utgifter!$E$5/12)-K1887)&gt;0,I1887*(1+Utgifter!$E$5/12)-K1887,0)</f>
        <v>0</v>
      </c>
      <c r="J1888" s="26"/>
      <c r="K1888" s="24">
        <f>IF((I1888*(Utgifter!$E$4+Utgifter!$E$5)/12)&gt;$S$4,(I1888*(Utgifter!$E$4+Utgifter!$E$5)/12),IF(I1888&gt; 0,$S$4,0))</f>
        <v>0</v>
      </c>
    </row>
    <row r="1889" spans="4:11" x14ac:dyDescent="0.35">
      <c r="D1889" s="28" t="str">
        <f t="shared" si="29"/>
        <v/>
      </c>
      <c r="E1889" s="27">
        <f>IF((E1888*(1+Utgifter!$E$5/12)-G1888)&gt;0,E1888*(1+Utgifter!$E$5/12)-G1888,0)</f>
        <v>0</v>
      </c>
      <c r="F1889" s="26"/>
      <c r="G1889" s="24">
        <f>IF((E1889*(Utgifter!$E$4+Utgifter!$E$5)/12)&gt;$S$4,(E1889*(Utgifter!$E$4+Utgifter!$E$5)/12),IF(E1889&gt; 0,$S$4,0))</f>
        <v>0</v>
      </c>
      <c r="I1889" s="27">
        <f>IF((I1888*(1+Utgifter!$E$5/12)-K1888)&gt;0,I1888*(1+Utgifter!$E$5/12)-K1888,0)</f>
        <v>0</v>
      </c>
      <c r="J1889" s="26"/>
      <c r="K1889" s="24">
        <f>IF((I1889*(Utgifter!$E$4+Utgifter!$E$5)/12)&gt;$S$4,(I1889*(Utgifter!$E$4+Utgifter!$E$5)/12),IF(I1889&gt; 0,$S$4,0))</f>
        <v>0</v>
      </c>
    </row>
    <row r="1890" spans="4:11" x14ac:dyDescent="0.35">
      <c r="D1890" s="28" t="str">
        <f t="shared" si="29"/>
        <v/>
      </c>
      <c r="E1890" s="27">
        <f>IF((E1889*(1+Utgifter!$E$5/12)-G1889)&gt;0,E1889*(1+Utgifter!$E$5/12)-G1889,0)</f>
        <v>0</v>
      </c>
      <c r="F1890" s="26"/>
      <c r="G1890" s="24">
        <f>IF((E1890*(Utgifter!$E$4+Utgifter!$E$5)/12)&gt;$S$4,(E1890*(Utgifter!$E$4+Utgifter!$E$5)/12),IF(E1890&gt; 0,$S$4,0))</f>
        <v>0</v>
      </c>
      <c r="I1890" s="27">
        <f>IF((I1889*(1+Utgifter!$E$5/12)-K1889)&gt;0,I1889*(1+Utgifter!$E$5/12)-K1889,0)</f>
        <v>0</v>
      </c>
      <c r="J1890" s="26"/>
      <c r="K1890" s="24">
        <f>IF((I1890*(Utgifter!$E$4+Utgifter!$E$5)/12)&gt;$S$4,(I1890*(Utgifter!$E$4+Utgifter!$E$5)/12),IF(I1890&gt; 0,$S$4,0))</f>
        <v>0</v>
      </c>
    </row>
    <row r="1891" spans="4:11" x14ac:dyDescent="0.35">
      <c r="D1891" s="28" t="str">
        <f t="shared" si="29"/>
        <v/>
      </c>
      <c r="E1891" s="27">
        <f>IF((E1890*(1+Utgifter!$E$5/12)-G1890)&gt;0,E1890*(1+Utgifter!$E$5/12)-G1890,0)</f>
        <v>0</v>
      </c>
      <c r="F1891" s="26"/>
      <c r="G1891" s="24">
        <f>IF((E1891*(Utgifter!$E$4+Utgifter!$E$5)/12)&gt;$S$4,(E1891*(Utgifter!$E$4+Utgifter!$E$5)/12),IF(E1891&gt; 0,$S$4,0))</f>
        <v>0</v>
      </c>
      <c r="I1891" s="27">
        <f>IF((I1890*(1+Utgifter!$E$5/12)-K1890)&gt;0,I1890*(1+Utgifter!$E$5/12)-K1890,0)</f>
        <v>0</v>
      </c>
      <c r="J1891" s="26"/>
      <c r="K1891" s="24">
        <f>IF((I1891*(Utgifter!$E$4+Utgifter!$E$5)/12)&gt;$S$4,(I1891*(Utgifter!$E$4+Utgifter!$E$5)/12),IF(I1891&gt; 0,$S$4,0))</f>
        <v>0</v>
      </c>
    </row>
    <row r="1892" spans="4:11" x14ac:dyDescent="0.35">
      <c r="D1892" s="28" t="str">
        <f t="shared" si="29"/>
        <v/>
      </c>
      <c r="E1892" s="27">
        <f>IF((E1891*(1+Utgifter!$E$5/12)-G1891)&gt;0,E1891*(1+Utgifter!$E$5/12)-G1891,0)</f>
        <v>0</v>
      </c>
      <c r="F1892" s="26"/>
      <c r="G1892" s="24">
        <f>IF((E1892*(Utgifter!$E$4+Utgifter!$E$5)/12)&gt;$S$4,(E1892*(Utgifter!$E$4+Utgifter!$E$5)/12),IF(E1892&gt; 0,$S$4,0))</f>
        <v>0</v>
      </c>
      <c r="I1892" s="27">
        <f>IF((I1891*(1+Utgifter!$E$5/12)-K1891)&gt;0,I1891*(1+Utgifter!$E$5/12)-K1891,0)</f>
        <v>0</v>
      </c>
      <c r="J1892" s="26"/>
      <c r="K1892" s="24">
        <f>IF((I1892*(Utgifter!$E$4+Utgifter!$E$5)/12)&gt;$S$4,(I1892*(Utgifter!$E$4+Utgifter!$E$5)/12),IF(I1892&gt; 0,$S$4,0))</f>
        <v>0</v>
      </c>
    </row>
    <row r="1893" spans="4:11" x14ac:dyDescent="0.35">
      <c r="D1893" s="28" t="str">
        <f t="shared" si="29"/>
        <v/>
      </c>
      <c r="E1893" s="27">
        <f>IF((E1892*(1+Utgifter!$E$5/12)-G1892)&gt;0,E1892*(1+Utgifter!$E$5/12)-G1892,0)</f>
        <v>0</v>
      </c>
      <c r="F1893" s="26"/>
      <c r="G1893" s="24">
        <f>IF((E1893*(Utgifter!$E$4+Utgifter!$E$5)/12)&gt;$S$4,(E1893*(Utgifter!$E$4+Utgifter!$E$5)/12),IF(E1893&gt; 0,$S$4,0))</f>
        <v>0</v>
      </c>
      <c r="I1893" s="27">
        <f>IF((I1892*(1+Utgifter!$E$5/12)-K1892)&gt;0,I1892*(1+Utgifter!$E$5/12)-K1892,0)</f>
        <v>0</v>
      </c>
      <c r="J1893" s="26"/>
      <c r="K1893" s="24">
        <f>IF((I1893*(Utgifter!$E$4+Utgifter!$E$5)/12)&gt;$S$4,(I1893*(Utgifter!$E$4+Utgifter!$E$5)/12),IF(I1893&gt; 0,$S$4,0))</f>
        <v>0</v>
      </c>
    </row>
    <row r="1894" spans="4:11" x14ac:dyDescent="0.35">
      <c r="D1894" s="28" t="str">
        <f t="shared" si="29"/>
        <v/>
      </c>
      <c r="E1894" s="27">
        <f>IF((E1893*(1+Utgifter!$E$5/12)-G1893)&gt;0,E1893*(1+Utgifter!$E$5/12)-G1893,0)</f>
        <v>0</v>
      </c>
      <c r="F1894" s="26"/>
      <c r="G1894" s="24">
        <f>IF((E1894*(Utgifter!$E$4+Utgifter!$E$5)/12)&gt;$S$4,(E1894*(Utgifter!$E$4+Utgifter!$E$5)/12),IF(E1894&gt; 0,$S$4,0))</f>
        <v>0</v>
      </c>
      <c r="I1894" s="27">
        <f>IF((I1893*(1+Utgifter!$E$5/12)-K1893)&gt;0,I1893*(1+Utgifter!$E$5/12)-K1893,0)</f>
        <v>0</v>
      </c>
      <c r="J1894" s="26"/>
      <c r="K1894" s="24">
        <f>IF((I1894*(Utgifter!$E$4+Utgifter!$E$5)/12)&gt;$S$4,(I1894*(Utgifter!$E$4+Utgifter!$E$5)/12),IF(I1894&gt; 0,$S$4,0))</f>
        <v>0</v>
      </c>
    </row>
    <row r="1895" spans="4:11" x14ac:dyDescent="0.35">
      <c r="D1895" s="28" t="str">
        <f t="shared" si="29"/>
        <v/>
      </c>
      <c r="E1895" s="27">
        <f>IF((E1894*(1+Utgifter!$E$5/12)-G1894)&gt;0,E1894*(1+Utgifter!$E$5/12)-G1894,0)</f>
        <v>0</v>
      </c>
      <c r="F1895" s="26"/>
      <c r="G1895" s="24">
        <f>IF((E1895*(Utgifter!$E$4+Utgifter!$E$5)/12)&gt;$S$4,(E1895*(Utgifter!$E$4+Utgifter!$E$5)/12),IF(E1895&gt; 0,$S$4,0))</f>
        <v>0</v>
      </c>
      <c r="I1895" s="27">
        <f>IF((I1894*(1+Utgifter!$E$5/12)-K1894)&gt;0,I1894*(1+Utgifter!$E$5/12)-K1894,0)</f>
        <v>0</v>
      </c>
      <c r="J1895" s="26"/>
      <c r="K1895" s="24">
        <f>IF((I1895*(Utgifter!$E$4+Utgifter!$E$5)/12)&gt;$S$4,(I1895*(Utgifter!$E$4+Utgifter!$E$5)/12),IF(I1895&gt; 0,$S$4,0))</f>
        <v>0</v>
      </c>
    </row>
    <row r="1896" spans="4:11" x14ac:dyDescent="0.35">
      <c r="D1896" s="28" t="str">
        <f t="shared" si="29"/>
        <v/>
      </c>
      <c r="E1896" s="27">
        <f>IF((E1895*(1+Utgifter!$E$5/12)-G1895)&gt;0,E1895*(1+Utgifter!$E$5/12)-G1895,0)</f>
        <v>0</v>
      </c>
      <c r="F1896" s="26"/>
      <c r="G1896" s="24">
        <f>IF((E1896*(Utgifter!$E$4+Utgifter!$E$5)/12)&gt;$S$4,(E1896*(Utgifter!$E$4+Utgifter!$E$5)/12),IF(E1896&gt; 0,$S$4,0))</f>
        <v>0</v>
      </c>
      <c r="I1896" s="27">
        <f>IF((I1895*(1+Utgifter!$E$5/12)-K1895)&gt;0,I1895*(1+Utgifter!$E$5/12)-K1895,0)</f>
        <v>0</v>
      </c>
      <c r="J1896" s="26"/>
      <c r="K1896" s="24">
        <f>IF((I1896*(Utgifter!$E$4+Utgifter!$E$5)/12)&gt;$S$4,(I1896*(Utgifter!$E$4+Utgifter!$E$5)/12),IF(I1896&gt; 0,$S$4,0))</f>
        <v>0</v>
      </c>
    </row>
    <row r="1897" spans="4:11" x14ac:dyDescent="0.35">
      <c r="D1897" s="28" t="str">
        <f t="shared" si="29"/>
        <v/>
      </c>
      <c r="E1897" s="27">
        <f>IF((E1896*(1+Utgifter!$E$5/12)-G1896)&gt;0,E1896*(1+Utgifter!$E$5/12)-G1896,0)</f>
        <v>0</v>
      </c>
      <c r="F1897" s="26"/>
      <c r="G1897" s="24">
        <f>IF((E1897*(Utgifter!$E$4+Utgifter!$E$5)/12)&gt;$S$4,(E1897*(Utgifter!$E$4+Utgifter!$E$5)/12),IF(E1897&gt; 0,$S$4,0))</f>
        <v>0</v>
      </c>
      <c r="I1897" s="27">
        <f>IF((I1896*(1+Utgifter!$E$5/12)-K1896)&gt;0,I1896*(1+Utgifter!$E$5/12)-K1896,0)</f>
        <v>0</v>
      </c>
      <c r="J1897" s="26"/>
      <c r="K1897" s="24">
        <f>IF((I1897*(Utgifter!$E$4+Utgifter!$E$5)/12)&gt;$S$4,(I1897*(Utgifter!$E$4+Utgifter!$E$5)/12),IF(I1897&gt; 0,$S$4,0))</f>
        <v>0</v>
      </c>
    </row>
    <row r="1898" spans="4:11" x14ac:dyDescent="0.35">
      <c r="D1898" s="28" t="str">
        <f t="shared" si="29"/>
        <v/>
      </c>
      <c r="E1898" s="27">
        <f>IF((E1897*(1+Utgifter!$E$5/12)-G1897)&gt;0,E1897*(1+Utgifter!$E$5/12)-G1897,0)</f>
        <v>0</v>
      </c>
      <c r="F1898" s="26"/>
      <c r="G1898" s="24">
        <f>IF((E1898*(Utgifter!$E$4+Utgifter!$E$5)/12)&gt;$S$4,(E1898*(Utgifter!$E$4+Utgifter!$E$5)/12),IF(E1898&gt; 0,$S$4,0))</f>
        <v>0</v>
      </c>
      <c r="I1898" s="27">
        <f>IF((I1897*(1+Utgifter!$E$5/12)-K1897)&gt;0,I1897*(1+Utgifter!$E$5/12)-K1897,0)</f>
        <v>0</v>
      </c>
      <c r="J1898" s="26"/>
      <c r="K1898" s="24">
        <f>IF((I1898*(Utgifter!$E$4+Utgifter!$E$5)/12)&gt;$S$4,(I1898*(Utgifter!$E$4+Utgifter!$E$5)/12),IF(I1898&gt; 0,$S$4,0))</f>
        <v>0</v>
      </c>
    </row>
    <row r="1899" spans="4:11" x14ac:dyDescent="0.35">
      <c r="D1899" s="28" t="str">
        <f t="shared" si="29"/>
        <v/>
      </c>
      <c r="E1899" s="27">
        <f>IF((E1898*(1+Utgifter!$E$5/12)-G1898)&gt;0,E1898*(1+Utgifter!$E$5/12)-G1898,0)</f>
        <v>0</v>
      </c>
      <c r="F1899" s="26"/>
      <c r="G1899" s="24">
        <f>IF((E1899*(Utgifter!$E$4+Utgifter!$E$5)/12)&gt;$S$4,(E1899*(Utgifter!$E$4+Utgifter!$E$5)/12),IF(E1899&gt; 0,$S$4,0))</f>
        <v>0</v>
      </c>
      <c r="I1899" s="27">
        <f>IF((I1898*(1+Utgifter!$E$5/12)-K1898)&gt;0,I1898*(1+Utgifter!$E$5/12)-K1898,0)</f>
        <v>0</v>
      </c>
      <c r="J1899" s="26"/>
      <c r="K1899" s="24">
        <f>IF((I1899*(Utgifter!$E$4+Utgifter!$E$5)/12)&gt;$S$4,(I1899*(Utgifter!$E$4+Utgifter!$E$5)/12),IF(I1899&gt; 0,$S$4,0))</f>
        <v>0</v>
      </c>
    </row>
    <row r="1900" spans="4:11" x14ac:dyDescent="0.35">
      <c r="D1900" s="28" t="str">
        <f t="shared" si="29"/>
        <v/>
      </c>
      <c r="E1900" s="27">
        <f>IF((E1899*(1+Utgifter!$E$5/12)-G1899)&gt;0,E1899*(1+Utgifter!$E$5/12)-G1899,0)</f>
        <v>0</v>
      </c>
      <c r="F1900" s="26"/>
      <c r="G1900" s="24">
        <f>IF((E1900*(Utgifter!$E$4+Utgifter!$E$5)/12)&gt;$S$4,(E1900*(Utgifter!$E$4+Utgifter!$E$5)/12),IF(E1900&gt; 0,$S$4,0))</f>
        <v>0</v>
      </c>
      <c r="I1900" s="27">
        <f>IF((I1899*(1+Utgifter!$E$5/12)-K1899)&gt;0,I1899*(1+Utgifter!$E$5/12)-K1899,0)</f>
        <v>0</v>
      </c>
      <c r="J1900" s="26"/>
      <c r="K1900" s="24">
        <f>IF((I1900*(Utgifter!$E$4+Utgifter!$E$5)/12)&gt;$S$4,(I1900*(Utgifter!$E$4+Utgifter!$E$5)/12),IF(I1900&gt; 0,$S$4,0))</f>
        <v>0</v>
      </c>
    </row>
    <row r="1901" spans="4:11" x14ac:dyDescent="0.35">
      <c r="D1901" s="28" t="str">
        <f t="shared" si="29"/>
        <v/>
      </c>
      <c r="E1901" s="27">
        <f>IF((E1900*(1+Utgifter!$E$5/12)-G1900)&gt;0,E1900*(1+Utgifter!$E$5/12)-G1900,0)</f>
        <v>0</v>
      </c>
      <c r="F1901" s="26"/>
      <c r="G1901" s="24">
        <f>IF((E1901*(Utgifter!$E$4+Utgifter!$E$5)/12)&gt;$S$4,(E1901*(Utgifter!$E$4+Utgifter!$E$5)/12),IF(E1901&gt; 0,$S$4,0))</f>
        <v>0</v>
      </c>
      <c r="I1901" s="27">
        <f>IF((I1900*(1+Utgifter!$E$5/12)-K1900)&gt;0,I1900*(1+Utgifter!$E$5/12)-K1900,0)</f>
        <v>0</v>
      </c>
      <c r="J1901" s="26"/>
      <c r="K1901" s="24">
        <f>IF((I1901*(Utgifter!$E$4+Utgifter!$E$5)/12)&gt;$S$4,(I1901*(Utgifter!$E$4+Utgifter!$E$5)/12),IF(I1901&gt; 0,$S$4,0))</f>
        <v>0</v>
      </c>
    </row>
    <row r="1902" spans="4:11" x14ac:dyDescent="0.35">
      <c r="D1902" s="28" t="str">
        <f t="shared" si="29"/>
        <v/>
      </c>
      <c r="E1902" s="27">
        <f>IF((E1901*(1+Utgifter!$E$5/12)-G1901)&gt;0,E1901*(1+Utgifter!$E$5/12)-G1901,0)</f>
        <v>0</v>
      </c>
      <c r="F1902" s="26"/>
      <c r="G1902" s="24">
        <f>IF((E1902*(Utgifter!$E$4+Utgifter!$E$5)/12)&gt;$S$4,(E1902*(Utgifter!$E$4+Utgifter!$E$5)/12),IF(E1902&gt; 0,$S$4,0))</f>
        <v>0</v>
      </c>
      <c r="I1902" s="27">
        <f>IF((I1901*(1+Utgifter!$E$5/12)-K1901)&gt;0,I1901*(1+Utgifter!$E$5/12)-K1901,0)</f>
        <v>0</v>
      </c>
      <c r="J1902" s="26"/>
      <c r="K1902" s="24">
        <f>IF((I1902*(Utgifter!$E$4+Utgifter!$E$5)/12)&gt;$S$4,(I1902*(Utgifter!$E$4+Utgifter!$E$5)/12),IF(I1902&gt; 0,$S$4,0))</f>
        <v>0</v>
      </c>
    </row>
    <row r="1903" spans="4:11" x14ac:dyDescent="0.35">
      <c r="D1903" s="28" t="str">
        <f t="shared" si="29"/>
        <v/>
      </c>
      <c r="E1903" s="27">
        <f>IF((E1902*(1+Utgifter!$E$5/12)-G1902)&gt;0,E1902*(1+Utgifter!$E$5/12)-G1902,0)</f>
        <v>0</v>
      </c>
      <c r="F1903" s="26"/>
      <c r="G1903" s="24">
        <f>IF((E1903*(Utgifter!$E$4+Utgifter!$E$5)/12)&gt;$S$4,(E1903*(Utgifter!$E$4+Utgifter!$E$5)/12),IF(E1903&gt; 0,$S$4,0))</f>
        <v>0</v>
      </c>
      <c r="I1903" s="27">
        <f>IF((I1902*(1+Utgifter!$E$5/12)-K1902)&gt;0,I1902*(1+Utgifter!$E$5/12)-K1902,0)</f>
        <v>0</v>
      </c>
      <c r="J1903" s="26"/>
      <c r="K1903" s="24">
        <f>IF((I1903*(Utgifter!$E$4+Utgifter!$E$5)/12)&gt;$S$4,(I1903*(Utgifter!$E$4+Utgifter!$E$5)/12),IF(I1903&gt; 0,$S$4,0))</f>
        <v>0</v>
      </c>
    </row>
    <row r="1904" spans="4:11" x14ac:dyDescent="0.35">
      <c r="D1904" s="28" t="str">
        <f t="shared" si="29"/>
        <v/>
      </c>
      <c r="E1904" s="27">
        <f>IF((E1903*(1+Utgifter!$E$5/12)-G1903)&gt;0,E1903*(1+Utgifter!$E$5/12)-G1903,0)</f>
        <v>0</v>
      </c>
      <c r="F1904" s="26"/>
      <c r="G1904" s="24">
        <f>IF((E1904*(Utgifter!$E$4+Utgifter!$E$5)/12)&gt;$S$4,(E1904*(Utgifter!$E$4+Utgifter!$E$5)/12),IF(E1904&gt; 0,$S$4,0))</f>
        <v>0</v>
      </c>
      <c r="I1904" s="27">
        <f>IF((I1903*(1+Utgifter!$E$5/12)-K1903)&gt;0,I1903*(1+Utgifter!$E$5/12)-K1903,0)</f>
        <v>0</v>
      </c>
      <c r="J1904" s="26"/>
      <c r="K1904" s="24">
        <f>IF((I1904*(Utgifter!$E$4+Utgifter!$E$5)/12)&gt;$S$4,(I1904*(Utgifter!$E$4+Utgifter!$E$5)/12),IF(I1904&gt; 0,$S$4,0))</f>
        <v>0</v>
      </c>
    </row>
    <row r="1905" spans="4:11" x14ac:dyDescent="0.35">
      <c r="D1905" s="28" t="str">
        <f t="shared" si="29"/>
        <v/>
      </c>
      <c r="E1905" s="27">
        <f>IF((E1904*(1+Utgifter!$E$5/12)-G1904)&gt;0,E1904*(1+Utgifter!$E$5/12)-G1904,0)</f>
        <v>0</v>
      </c>
      <c r="F1905" s="26"/>
      <c r="G1905" s="24">
        <f>IF((E1905*(Utgifter!$E$4+Utgifter!$E$5)/12)&gt;$S$4,(E1905*(Utgifter!$E$4+Utgifter!$E$5)/12),IF(E1905&gt; 0,$S$4,0))</f>
        <v>0</v>
      </c>
      <c r="I1905" s="27">
        <f>IF((I1904*(1+Utgifter!$E$5/12)-K1904)&gt;0,I1904*(1+Utgifter!$E$5/12)-K1904,0)</f>
        <v>0</v>
      </c>
      <c r="J1905" s="26"/>
      <c r="K1905" s="24">
        <f>IF((I1905*(Utgifter!$E$4+Utgifter!$E$5)/12)&gt;$S$4,(I1905*(Utgifter!$E$4+Utgifter!$E$5)/12),IF(I1905&gt; 0,$S$4,0))</f>
        <v>0</v>
      </c>
    </row>
    <row r="1906" spans="4:11" x14ac:dyDescent="0.35">
      <c r="D1906" s="28" t="str">
        <f t="shared" si="29"/>
        <v/>
      </c>
      <c r="E1906" s="27">
        <f>IF((E1905*(1+Utgifter!$E$5/12)-G1905)&gt;0,E1905*(1+Utgifter!$E$5/12)-G1905,0)</f>
        <v>0</v>
      </c>
      <c r="F1906" s="26"/>
      <c r="G1906" s="24">
        <f>IF((E1906*(Utgifter!$E$4+Utgifter!$E$5)/12)&gt;$S$4,(E1906*(Utgifter!$E$4+Utgifter!$E$5)/12),IF(E1906&gt; 0,$S$4,0))</f>
        <v>0</v>
      </c>
      <c r="I1906" s="27">
        <f>IF((I1905*(1+Utgifter!$E$5/12)-K1905)&gt;0,I1905*(1+Utgifter!$E$5/12)-K1905,0)</f>
        <v>0</v>
      </c>
      <c r="J1906" s="26"/>
      <c r="K1906" s="24">
        <f>IF((I1906*(Utgifter!$E$4+Utgifter!$E$5)/12)&gt;$S$4,(I1906*(Utgifter!$E$4+Utgifter!$E$5)/12),IF(I1906&gt; 0,$S$4,0))</f>
        <v>0</v>
      </c>
    </row>
    <row r="1907" spans="4:11" x14ac:dyDescent="0.35">
      <c r="D1907" s="28" t="str">
        <f t="shared" si="29"/>
        <v/>
      </c>
      <c r="E1907" s="27">
        <f>IF((E1906*(1+Utgifter!$E$5/12)-G1906)&gt;0,E1906*(1+Utgifter!$E$5/12)-G1906,0)</f>
        <v>0</v>
      </c>
      <c r="F1907" s="26"/>
      <c r="G1907" s="24">
        <f>IF((E1907*(Utgifter!$E$4+Utgifter!$E$5)/12)&gt;$S$4,(E1907*(Utgifter!$E$4+Utgifter!$E$5)/12),IF(E1907&gt; 0,$S$4,0))</f>
        <v>0</v>
      </c>
      <c r="I1907" s="27">
        <f>IF((I1906*(1+Utgifter!$E$5/12)-K1906)&gt;0,I1906*(1+Utgifter!$E$5/12)-K1906,0)</f>
        <v>0</v>
      </c>
      <c r="J1907" s="26"/>
      <c r="K1907" s="24">
        <f>IF((I1907*(Utgifter!$E$4+Utgifter!$E$5)/12)&gt;$S$4,(I1907*(Utgifter!$E$4+Utgifter!$E$5)/12),IF(I1907&gt; 0,$S$4,0))</f>
        <v>0</v>
      </c>
    </row>
    <row r="1908" spans="4:11" x14ac:dyDescent="0.35">
      <c r="D1908" s="28" t="str">
        <f t="shared" si="29"/>
        <v/>
      </c>
      <c r="E1908" s="27">
        <f>IF((E1907*(1+Utgifter!$E$5/12)-G1907)&gt;0,E1907*(1+Utgifter!$E$5/12)-G1907,0)</f>
        <v>0</v>
      </c>
      <c r="F1908" s="26"/>
      <c r="G1908" s="24">
        <f>IF((E1908*(Utgifter!$E$4+Utgifter!$E$5)/12)&gt;$S$4,(E1908*(Utgifter!$E$4+Utgifter!$E$5)/12),IF(E1908&gt; 0,$S$4,0))</f>
        <v>0</v>
      </c>
      <c r="I1908" s="27">
        <f>IF((I1907*(1+Utgifter!$E$5/12)-K1907)&gt;0,I1907*(1+Utgifter!$E$5/12)-K1907,0)</f>
        <v>0</v>
      </c>
      <c r="J1908" s="26"/>
      <c r="K1908" s="24">
        <f>IF((I1908*(Utgifter!$E$4+Utgifter!$E$5)/12)&gt;$S$4,(I1908*(Utgifter!$E$4+Utgifter!$E$5)/12),IF(I1908&gt; 0,$S$4,0))</f>
        <v>0</v>
      </c>
    </row>
    <row r="1909" spans="4:11" x14ac:dyDescent="0.35">
      <c r="D1909" s="28" t="str">
        <f t="shared" si="29"/>
        <v/>
      </c>
      <c r="E1909" s="27">
        <f>IF((E1908*(1+Utgifter!$E$5/12)-G1908)&gt;0,E1908*(1+Utgifter!$E$5/12)-G1908,0)</f>
        <v>0</v>
      </c>
      <c r="F1909" s="26"/>
      <c r="G1909" s="24">
        <f>IF((E1909*(Utgifter!$E$4+Utgifter!$E$5)/12)&gt;$S$4,(E1909*(Utgifter!$E$4+Utgifter!$E$5)/12),IF(E1909&gt; 0,$S$4,0))</f>
        <v>0</v>
      </c>
      <c r="I1909" s="27">
        <f>IF((I1908*(1+Utgifter!$E$5/12)-K1908)&gt;0,I1908*(1+Utgifter!$E$5/12)-K1908,0)</f>
        <v>0</v>
      </c>
      <c r="J1909" s="26"/>
      <c r="K1909" s="24">
        <f>IF((I1909*(Utgifter!$E$4+Utgifter!$E$5)/12)&gt;$S$4,(I1909*(Utgifter!$E$4+Utgifter!$E$5)/12),IF(I1909&gt; 0,$S$4,0))</f>
        <v>0</v>
      </c>
    </row>
    <row r="1910" spans="4:11" x14ac:dyDescent="0.35">
      <c r="D1910" s="28" t="str">
        <f t="shared" si="29"/>
        <v/>
      </c>
      <c r="E1910" s="27">
        <f>IF((E1909*(1+Utgifter!$E$5/12)-G1909)&gt;0,E1909*(1+Utgifter!$E$5/12)-G1909,0)</f>
        <v>0</v>
      </c>
      <c r="F1910" s="26"/>
      <c r="G1910" s="24">
        <f>IF((E1910*(Utgifter!$E$4+Utgifter!$E$5)/12)&gt;$S$4,(E1910*(Utgifter!$E$4+Utgifter!$E$5)/12),IF(E1910&gt; 0,$S$4,0))</f>
        <v>0</v>
      </c>
      <c r="I1910" s="27">
        <f>IF((I1909*(1+Utgifter!$E$5/12)-K1909)&gt;0,I1909*(1+Utgifter!$E$5/12)-K1909,0)</f>
        <v>0</v>
      </c>
      <c r="J1910" s="26"/>
      <c r="K1910" s="24">
        <f>IF((I1910*(Utgifter!$E$4+Utgifter!$E$5)/12)&gt;$S$4,(I1910*(Utgifter!$E$4+Utgifter!$E$5)/12),IF(I1910&gt; 0,$S$4,0))</f>
        <v>0</v>
      </c>
    </row>
    <row r="1911" spans="4:11" x14ac:dyDescent="0.35">
      <c r="D1911" s="28" t="str">
        <f t="shared" si="29"/>
        <v/>
      </c>
      <c r="E1911" s="27">
        <f>IF((E1910*(1+Utgifter!$E$5/12)-G1910)&gt;0,E1910*(1+Utgifter!$E$5/12)-G1910,0)</f>
        <v>0</v>
      </c>
      <c r="F1911" s="26"/>
      <c r="G1911" s="24">
        <f>IF((E1911*(Utgifter!$E$4+Utgifter!$E$5)/12)&gt;$S$4,(E1911*(Utgifter!$E$4+Utgifter!$E$5)/12),IF(E1911&gt; 0,$S$4,0))</f>
        <v>0</v>
      </c>
      <c r="I1911" s="27">
        <f>IF((I1910*(1+Utgifter!$E$5/12)-K1910)&gt;0,I1910*(1+Utgifter!$E$5/12)-K1910,0)</f>
        <v>0</v>
      </c>
      <c r="J1911" s="26"/>
      <c r="K1911" s="24">
        <f>IF((I1911*(Utgifter!$E$4+Utgifter!$E$5)/12)&gt;$S$4,(I1911*(Utgifter!$E$4+Utgifter!$E$5)/12),IF(I1911&gt; 0,$S$4,0))</f>
        <v>0</v>
      </c>
    </row>
    <row r="1912" spans="4:11" x14ac:dyDescent="0.35">
      <c r="D1912" s="28" t="str">
        <f t="shared" si="29"/>
        <v/>
      </c>
      <c r="E1912" s="27">
        <f>IF((E1911*(1+Utgifter!$E$5/12)-G1911)&gt;0,E1911*(1+Utgifter!$E$5/12)-G1911,0)</f>
        <v>0</v>
      </c>
      <c r="F1912" s="26"/>
      <c r="G1912" s="24">
        <f>IF((E1912*(Utgifter!$E$4+Utgifter!$E$5)/12)&gt;$S$4,(E1912*(Utgifter!$E$4+Utgifter!$E$5)/12),IF(E1912&gt; 0,$S$4,0))</f>
        <v>0</v>
      </c>
      <c r="I1912" s="27">
        <f>IF((I1911*(1+Utgifter!$E$5/12)-K1911)&gt;0,I1911*(1+Utgifter!$E$5/12)-K1911,0)</f>
        <v>0</v>
      </c>
      <c r="J1912" s="26"/>
      <c r="K1912" s="24">
        <f>IF((I1912*(Utgifter!$E$4+Utgifter!$E$5)/12)&gt;$S$4,(I1912*(Utgifter!$E$4+Utgifter!$E$5)/12),IF(I1912&gt; 0,$S$4,0))</f>
        <v>0</v>
      </c>
    </row>
    <row r="1913" spans="4:11" x14ac:dyDescent="0.35">
      <c r="D1913" s="28" t="str">
        <f t="shared" si="29"/>
        <v/>
      </c>
      <c r="E1913" s="27">
        <f>IF((E1912*(1+Utgifter!$E$5/12)-G1912)&gt;0,E1912*(1+Utgifter!$E$5/12)-G1912,0)</f>
        <v>0</v>
      </c>
      <c r="F1913" s="26"/>
      <c r="G1913" s="24">
        <f>IF((E1913*(Utgifter!$E$4+Utgifter!$E$5)/12)&gt;$S$4,(E1913*(Utgifter!$E$4+Utgifter!$E$5)/12),IF(E1913&gt; 0,$S$4,0))</f>
        <v>0</v>
      </c>
      <c r="I1913" s="27">
        <f>IF((I1912*(1+Utgifter!$E$5/12)-K1912)&gt;0,I1912*(1+Utgifter!$E$5/12)-K1912,0)</f>
        <v>0</v>
      </c>
      <c r="J1913" s="26"/>
      <c r="K1913" s="24">
        <f>IF((I1913*(Utgifter!$E$4+Utgifter!$E$5)/12)&gt;$S$4,(I1913*(Utgifter!$E$4+Utgifter!$E$5)/12),IF(I1913&gt; 0,$S$4,0))</f>
        <v>0</v>
      </c>
    </row>
    <row r="1914" spans="4:11" x14ac:dyDescent="0.35">
      <c r="D1914" s="28" t="str">
        <f t="shared" si="29"/>
        <v/>
      </c>
      <c r="E1914" s="27">
        <f>IF((E1913*(1+Utgifter!$E$5/12)-G1913)&gt;0,E1913*(1+Utgifter!$E$5/12)-G1913,0)</f>
        <v>0</v>
      </c>
      <c r="F1914" s="26"/>
      <c r="G1914" s="24">
        <f>IF((E1914*(Utgifter!$E$4+Utgifter!$E$5)/12)&gt;$S$4,(E1914*(Utgifter!$E$4+Utgifter!$E$5)/12),IF(E1914&gt; 0,$S$4,0))</f>
        <v>0</v>
      </c>
      <c r="I1914" s="27">
        <f>IF((I1913*(1+Utgifter!$E$5/12)-K1913)&gt;0,I1913*(1+Utgifter!$E$5/12)-K1913,0)</f>
        <v>0</v>
      </c>
      <c r="J1914" s="26"/>
      <c r="K1914" s="24">
        <f>IF((I1914*(Utgifter!$E$4+Utgifter!$E$5)/12)&gt;$S$4,(I1914*(Utgifter!$E$4+Utgifter!$E$5)/12),IF(I1914&gt; 0,$S$4,0))</f>
        <v>0</v>
      </c>
    </row>
    <row r="1915" spans="4:11" x14ac:dyDescent="0.35">
      <c r="D1915" s="28" t="str">
        <f t="shared" si="29"/>
        <v/>
      </c>
      <c r="E1915" s="27">
        <f>IF((E1914*(1+Utgifter!$E$5/12)-G1914)&gt;0,E1914*(1+Utgifter!$E$5/12)-G1914,0)</f>
        <v>0</v>
      </c>
      <c r="F1915" s="26"/>
      <c r="G1915" s="24">
        <f>IF((E1915*(Utgifter!$E$4+Utgifter!$E$5)/12)&gt;$S$4,(E1915*(Utgifter!$E$4+Utgifter!$E$5)/12),IF(E1915&gt; 0,$S$4,0))</f>
        <v>0</v>
      </c>
      <c r="I1915" s="27">
        <f>IF((I1914*(1+Utgifter!$E$5/12)-K1914)&gt;0,I1914*(1+Utgifter!$E$5/12)-K1914,0)</f>
        <v>0</v>
      </c>
      <c r="J1915" s="26"/>
      <c r="K1915" s="24">
        <f>IF((I1915*(Utgifter!$E$4+Utgifter!$E$5)/12)&gt;$S$4,(I1915*(Utgifter!$E$4+Utgifter!$E$5)/12),IF(I1915&gt; 0,$S$4,0))</f>
        <v>0</v>
      </c>
    </row>
    <row r="1916" spans="4:11" x14ac:dyDescent="0.35">
      <c r="D1916" s="28" t="str">
        <f t="shared" si="29"/>
        <v/>
      </c>
      <c r="E1916" s="27">
        <f>IF((E1915*(1+Utgifter!$E$5/12)-G1915)&gt;0,E1915*(1+Utgifter!$E$5/12)-G1915,0)</f>
        <v>0</v>
      </c>
      <c r="F1916" s="26"/>
      <c r="G1916" s="24">
        <f>IF((E1916*(Utgifter!$E$4+Utgifter!$E$5)/12)&gt;$S$4,(E1916*(Utgifter!$E$4+Utgifter!$E$5)/12),IF(E1916&gt; 0,$S$4,0))</f>
        <v>0</v>
      </c>
      <c r="I1916" s="27">
        <f>IF((I1915*(1+Utgifter!$E$5/12)-K1915)&gt;0,I1915*(1+Utgifter!$E$5/12)-K1915,0)</f>
        <v>0</v>
      </c>
      <c r="J1916" s="26"/>
      <c r="K1916" s="24">
        <f>IF((I1916*(Utgifter!$E$4+Utgifter!$E$5)/12)&gt;$S$4,(I1916*(Utgifter!$E$4+Utgifter!$E$5)/12),IF(I1916&gt; 0,$S$4,0))</f>
        <v>0</v>
      </c>
    </row>
    <row r="1917" spans="4:11" x14ac:dyDescent="0.35">
      <c r="D1917" s="28" t="str">
        <f t="shared" si="29"/>
        <v/>
      </c>
      <c r="E1917" s="27">
        <f>IF((E1916*(1+Utgifter!$E$5/12)-G1916)&gt;0,E1916*(1+Utgifter!$E$5/12)-G1916,0)</f>
        <v>0</v>
      </c>
      <c r="F1917" s="26"/>
      <c r="G1917" s="24">
        <f>IF((E1917*(Utgifter!$E$4+Utgifter!$E$5)/12)&gt;$S$4,(E1917*(Utgifter!$E$4+Utgifter!$E$5)/12),IF(E1917&gt; 0,$S$4,0))</f>
        <v>0</v>
      </c>
      <c r="I1917" s="27">
        <f>IF((I1916*(1+Utgifter!$E$5/12)-K1916)&gt;0,I1916*(1+Utgifter!$E$5/12)-K1916,0)</f>
        <v>0</v>
      </c>
      <c r="J1917" s="26"/>
      <c r="K1917" s="24">
        <f>IF((I1917*(Utgifter!$E$4+Utgifter!$E$5)/12)&gt;$S$4,(I1917*(Utgifter!$E$4+Utgifter!$E$5)/12),IF(I1917&gt; 0,$S$4,0))</f>
        <v>0</v>
      </c>
    </row>
    <row r="1918" spans="4:11" x14ac:dyDescent="0.35">
      <c r="D1918" s="28" t="str">
        <f t="shared" si="29"/>
        <v/>
      </c>
      <c r="E1918" s="27">
        <f>IF((E1917*(1+Utgifter!$E$5/12)-G1917)&gt;0,E1917*(1+Utgifter!$E$5/12)-G1917,0)</f>
        <v>0</v>
      </c>
      <c r="F1918" s="26"/>
      <c r="G1918" s="24">
        <f>IF((E1918*(Utgifter!$E$4+Utgifter!$E$5)/12)&gt;$S$4,(E1918*(Utgifter!$E$4+Utgifter!$E$5)/12),IF(E1918&gt; 0,$S$4,0))</f>
        <v>0</v>
      </c>
      <c r="I1918" s="27">
        <f>IF((I1917*(1+Utgifter!$E$5/12)-K1917)&gt;0,I1917*(1+Utgifter!$E$5/12)-K1917,0)</f>
        <v>0</v>
      </c>
      <c r="J1918" s="26"/>
      <c r="K1918" s="24">
        <f>IF((I1918*(Utgifter!$E$4+Utgifter!$E$5)/12)&gt;$S$4,(I1918*(Utgifter!$E$4+Utgifter!$E$5)/12),IF(I1918&gt; 0,$S$4,0))</f>
        <v>0</v>
      </c>
    </row>
    <row r="1919" spans="4:11" x14ac:dyDescent="0.35">
      <c r="D1919" s="28" t="str">
        <f t="shared" si="29"/>
        <v/>
      </c>
      <c r="E1919" s="27">
        <f>IF((E1918*(1+Utgifter!$E$5/12)-G1918)&gt;0,E1918*(1+Utgifter!$E$5/12)-G1918,0)</f>
        <v>0</v>
      </c>
      <c r="F1919" s="26"/>
      <c r="G1919" s="24">
        <f>IF((E1919*(Utgifter!$E$4+Utgifter!$E$5)/12)&gt;$S$4,(E1919*(Utgifter!$E$4+Utgifter!$E$5)/12),IF(E1919&gt; 0,$S$4,0))</f>
        <v>0</v>
      </c>
      <c r="I1919" s="27">
        <f>IF((I1918*(1+Utgifter!$E$5/12)-K1918)&gt;0,I1918*(1+Utgifter!$E$5/12)-K1918,0)</f>
        <v>0</v>
      </c>
      <c r="J1919" s="26"/>
      <c r="K1919" s="24">
        <f>IF((I1919*(Utgifter!$E$4+Utgifter!$E$5)/12)&gt;$S$4,(I1919*(Utgifter!$E$4+Utgifter!$E$5)/12),IF(I1919&gt; 0,$S$4,0))</f>
        <v>0</v>
      </c>
    </row>
    <row r="1920" spans="4:11" x14ac:dyDescent="0.35">
      <c r="D1920" s="28" t="str">
        <f t="shared" si="29"/>
        <v/>
      </c>
      <c r="E1920" s="27">
        <f>IF((E1919*(1+Utgifter!$E$5/12)-G1919)&gt;0,E1919*(1+Utgifter!$E$5/12)-G1919,0)</f>
        <v>0</v>
      </c>
      <c r="F1920" s="26"/>
      <c r="G1920" s="24">
        <f>IF((E1920*(Utgifter!$E$4+Utgifter!$E$5)/12)&gt;$S$4,(E1920*(Utgifter!$E$4+Utgifter!$E$5)/12),IF(E1920&gt; 0,$S$4,0))</f>
        <v>0</v>
      </c>
      <c r="I1920" s="27">
        <f>IF((I1919*(1+Utgifter!$E$5/12)-K1919)&gt;0,I1919*(1+Utgifter!$E$5/12)-K1919,0)</f>
        <v>0</v>
      </c>
      <c r="J1920" s="26"/>
      <c r="K1920" s="24">
        <f>IF((I1920*(Utgifter!$E$4+Utgifter!$E$5)/12)&gt;$S$4,(I1920*(Utgifter!$E$4+Utgifter!$E$5)/12),IF(I1920&gt; 0,$S$4,0))</f>
        <v>0</v>
      </c>
    </row>
    <row r="1921" spans="4:11" x14ac:dyDescent="0.35">
      <c r="D1921" s="28" t="str">
        <f t="shared" si="29"/>
        <v/>
      </c>
      <c r="E1921" s="27">
        <f>IF((E1920*(1+Utgifter!$E$5/12)-G1920)&gt;0,E1920*(1+Utgifter!$E$5/12)-G1920,0)</f>
        <v>0</v>
      </c>
      <c r="F1921" s="26"/>
      <c r="G1921" s="24">
        <f>IF((E1921*(Utgifter!$E$4+Utgifter!$E$5)/12)&gt;$S$4,(E1921*(Utgifter!$E$4+Utgifter!$E$5)/12),IF(E1921&gt; 0,$S$4,0))</f>
        <v>0</v>
      </c>
      <c r="I1921" s="27">
        <f>IF((I1920*(1+Utgifter!$E$5/12)-K1920)&gt;0,I1920*(1+Utgifter!$E$5/12)-K1920,0)</f>
        <v>0</v>
      </c>
      <c r="J1921" s="26"/>
      <c r="K1921" s="24">
        <f>IF((I1921*(Utgifter!$E$4+Utgifter!$E$5)/12)&gt;$S$4,(I1921*(Utgifter!$E$4+Utgifter!$E$5)/12),IF(I1921&gt; 0,$S$4,0))</f>
        <v>0</v>
      </c>
    </row>
    <row r="1922" spans="4:11" x14ac:dyDescent="0.35">
      <c r="D1922" s="28" t="str">
        <f t="shared" si="29"/>
        <v/>
      </c>
      <c r="E1922" s="27">
        <f>IF((E1921*(1+Utgifter!$E$5/12)-G1921)&gt;0,E1921*(1+Utgifter!$E$5/12)-G1921,0)</f>
        <v>0</v>
      </c>
      <c r="F1922" s="26"/>
      <c r="G1922" s="24">
        <f>IF((E1922*(Utgifter!$E$4+Utgifter!$E$5)/12)&gt;$S$4,(E1922*(Utgifter!$E$4+Utgifter!$E$5)/12),IF(E1922&gt; 0,$S$4,0))</f>
        <v>0</v>
      </c>
      <c r="I1922" s="27">
        <f>IF((I1921*(1+Utgifter!$E$5/12)-K1921)&gt;0,I1921*(1+Utgifter!$E$5/12)-K1921,0)</f>
        <v>0</v>
      </c>
      <c r="J1922" s="26"/>
      <c r="K1922" s="24">
        <f>IF((I1922*(Utgifter!$E$4+Utgifter!$E$5)/12)&gt;$S$4,(I1922*(Utgifter!$E$4+Utgifter!$E$5)/12),IF(I1922&gt; 0,$S$4,0))</f>
        <v>0</v>
      </c>
    </row>
    <row r="1923" spans="4:11" x14ac:dyDescent="0.35">
      <c r="D1923" s="28" t="str">
        <f t="shared" si="29"/>
        <v/>
      </c>
      <c r="E1923" s="27">
        <f>IF((E1922*(1+Utgifter!$E$5/12)-G1922)&gt;0,E1922*(1+Utgifter!$E$5/12)-G1922,0)</f>
        <v>0</v>
      </c>
      <c r="F1923" s="26"/>
      <c r="G1923" s="24">
        <f>IF((E1923*(Utgifter!$E$4+Utgifter!$E$5)/12)&gt;$S$4,(E1923*(Utgifter!$E$4+Utgifter!$E$5)/12),IF(E1923&gt; 0,$S$4,0))</f>
        <v>0</v>
      </c>
      <c r="I1923" s="27">
        <f>IF((I1922*(1+Utgifter!$E$5/12)-K1922)&gt;0,I1922*(1+Utgifter!$E$5/12)-K1922,0)</f>
        <v>0</v>
      </c>
      <c r="J1923" s="26"/>
      <c r="K1923" s="24">
        <f>IF((I1923*(Utgifter!$E$4+Utgifter!$E$5)/12)&gt;$S$4,(I1923*(Utgifter!$E$4+Utgifter!$E$5)/12),IF(I1923&gt; 0,$S$4,0))</f>
        <v>0</v>
      </c>
    </row>
    <row r="1924" spans="4:11" x14ac:dyDescent="0.35">
      <c r="D1924" s="28" t="str">
        <f t="shared" si="29"/>
        <v/>
      </c>
      <c r="E1924" s="27">
        <f>IF((E1923*(1+Utgifter!$E$5/12)-G1923)&gt;0,E1923*(1+Utgifter!$E$5/12)-G1923,0)</f>
        <v>0</v>
      </c>
      <c r="F1924" s="26"/>
      <c r="G1924" s="24">
        <f>IF((E1924*(Utgifter!$E$4+Utgifter!$E$5)/12)&gt;$S$4,(E1924*(Utgifter!$E$4+Utgifter!$E$5)/12),IF(E1924&gt; 0,$S$4,0))</f>
        <v>0</v>
      </c>
      <c r="I1924" s="27">
        <f>IF((I1923*(1+Utgifter!$E$5/12)-K1923)&gt;0,I1923*(1+Utgifter!$E$5/12)-K1923,0)</f>
        <v>0</v>
      </c>
      <c r="J1924" s="26"/>
      <c r="K1924" s="24">
        <f>IF((I1924*(Utgifter!$E$4+Utgifter!$E$5)/12)&gt;$S$4,(I1924*(Utgifter!$E$4+Utgifter!$E$5)/12),IF(I1924&gt; 0,$S$4,0))</f>
        <v>0</v>
      </c>
    </row>
    <row r="1925" spans="4:11" x14ac:dyDescent="0.35">
      <c r="D1925" s="28" t="str">
        <f t="shared" si="29"/>
        <v/>
      </c>
      <c r="E1925" s="27">
        <f>IF((E1924*(1+Utgifter!$E$5/12)-G1924)&gt;0,E1924*(1+Utgifter!$E$5/12)-G1924,0)</f>
        <v>0</v>
      </c>
      <c r="F1925" s="26"/>
      <c r="G1925" s="24">
        <f>IF((E1925*(Utgifter!$E$4+Utgifter!$E$5)/12)&gt;$S$4,(E1925*(Utgifter!$E$4+Utgifter!$E$5)/12),IF(E1925&gt; 0,$S$4,0))</f>
        <v>0</v>
      </c>
      <c r="I1925" s="27">
        <f>IF((I1924*(1+Utgifter!$E$5/12)-K1924)&gt;0,I1924*(1+Utgifter!$E$5/12)-K1924,0)</f>
        <v>0</v>
      </c>
      <c r="J1925" s="26"/>
      <c r="K1925" s="24">
        <f>IF((I1925*(Utgifter!$E$4+Utgifter!$E$5)/12)&gt;$S$4,(I1925*(Utgifter!$E$4+Utgifter!$E$5)/12),IF(I1925&gt; 0,$S$4,0))</f>
        <v>0</v>
      </c>
    </row>
    <row r="1926" spans="4:11" x14ac:dyDescent="0.35">
      <c r="D1926" s="28" t="str">
        <f t="shared" si="29"/>
        <v/>
      </c>
      <c r="E1926" s="27">
        <f>IF((E1925*(1+Utgifter!$E$5/12)-G1925)&gt;0,E1925*(1+Utgifter!$E$5/12)-G1925,0)</f>
        <v>0</v>
      </c>
      <c r="F1926" s="26"/>
      <c r="G1926" s="24">
        <f>IF((E1926*(Utgifter!$E$4+Utgifter!$E$5)/12)&gt;$S$4,(E1926*(Utgifter!$E$4+Utgifter!$E$5)/12),IF(E1926&gt; 0,$S$4,0))</f>
        <v>0</v>
      </c>
      <c r="I1926" s="27">
        <f>IF((I1925*(1+Utgifter!$E$5/12)-K1925)&gt;0,I1925*(1+Utgifter!$E$5/12)-K1925,0)</f>
        <v>0</v>
      </c>
      <c r="J1926" s="26"/>
      <c r="K1926" s="24">
        <f>IF((I1926*(Utgifter!$E$4+Utgifter!$E$5)/12)&gt;$S$4,(I1926*(Utgifter!$E$4+Utgifter!$E$5)/12),IF(I1926&gt; 0,$S$4,0))</f>
        <v>0</v>
      </c>
    </row>
    <row r="1927" spans="4:11" x14ac:dyDescent="0.35">
      <c r="D1927" s="28" t="str">
        <f t="shared" ref="D1927:D1990" si="30">IF(OR(E1927&gt;0, I1927&gt;0),D1926+1,"")</f>
        <v/>
      </c>
      <c r="E1927" s="27">
        <f>IF((E1926*(1+Utgifter!$E$5/12)-G1926)&gt;0,E1926*(1+Utgifter!$E$5/12)-G1926,0)</f>
        <v>0</v>
      </c>
      <c r="F1927" s="26"/>
      <c r="G1927" s="24">
        <f>IF((E1927*(Utgifter!$E$4+Utgifter!$E$5)/12)&gt;$S$4,(E1927*(Utgifter!$E$4+Utgifter!$E$5)/12),IF(E1927&gt; 0,$S$4,0))</f>
        <v>0</v>
      </c>
      <c r="I1927" s="27">
        <f>IF((I1926*(1+Utgifter!$E$5/12)-K1926)&gt;0,I1926*(1+Utgifter!$E$5/12)-K1926,0)</f>
        <v>0</v>
      </c>
      <c r="J1927" s="26"/>
      <c r="K1927" s="24">
        <f>IF((I1927*(Utgifter!$E$4+Utgifter!$E$5)/12)&gt;$S$4,(I1927*(Utgifter!$E$4+Utgifter!$E$5)/12),IF(I1927&gt; 0,$S$4,0))</f>
        <v>0</v>
      </c>
    </row>
    <row r="1928" spans="4:11" x14ac:dyDescent="0.35">
      <c r="D1928" s="28" t="str">
        <f t="shared" si="30"/>
        <v/>
      </c>
      <c r="E1928" s="27">
        <f>IF((E1927*(1+Utgifter!$E$5/12)-G1927)&gt;0,E1927*(1+Utgifter!$E$5/12)-G1927,0)</f>
        <v>0</v>
      </c>
      <c r="F1928" s="26"/>
      <c r="G1928" s="24">
        <f>IF((E1928*(Utgifter!$E$4+Utgifter!$E$5)/12)&gt;$S$4,(E1928*(Utgifter!$E$4+Utgifter!$E$5)/12),IF(E1928&gt; 0,$S$4,0))</f>
        <v>0</v>
      </c>
      <c r="I1928" s="27">
        <f>IF((I1927*(1+Utgifter!$E$5/12)-K1927)&gt;0,I1927*(1+Utgifter!$E$5/12)-K1927,0)</f>
        <v>0</v>
      </c>
      <c r="J1928" s="26"/>
      <c r="K1928" s="24">
        <f>IF((I1928*(Utgifter!$E$4+Utgifter!$E$5)/12)&gt;$S$4,(I1928*(Utgifter!$E$4+Utgifter!$E$5)/12),IF(I1928&gt; 0,$S$4,0))</f>
        <v>0</v>
      </c>
    </row>
    <row r="1929" spans="4:11" x14ac:dyDescent="0.35">
      <c r="D1929" s="28" t="str">
        <f t="shared" si="30"/>
        <v/>
      </c>
      <c r="E1929" s="27">
        <f>IF((E1928*(1+Utgifter!$E$5/12)-G1928)&gt;0,E1928*(1+Utgifter!$E$5/12)-G1928,0)</f>
        <v>0</v>
      </c>
      <c r="F1929" s="26"/>
      <c r="G1929" s="24">
        <f>IF((E1929*(Utgifter!$E$4+Utgifter!$E$5)/12)&gt;$S$4,(E1929*(Utgifter!$E$4+Utgifter!$E$5)/12),IF(E1929&gt; 0,$S$4,0))</f>
        <v>0</v>
      </c>
      <c r="I1929" s="27">
        <f>IF((I1928*(1+Utgifter!$E$5/12)-K1928)&gt;0,I1928*(1+Utgifter!$E$5/12)-K1928,0)</f>
        <v>0</v>
      </c>
      <c r="J1929" s="26"/>
      <c r="K1929" s="24">
        <f>IF((I1929*(Utgifter!$E$4+Utgifter!$E$5)/12)&gt;$S$4,(I1929*(Utgifter!$E$4+Utgifter!$E$5)/12),IF(I1929&gt; 0,$S$4,0))</f>
        <v>0</v>
      </c>
    </row>
    <row r="1930" spans="4:11" x14ac:dyDescent="0.35">
      <c r="D1930" s="28" t="str">
        <f t="shared" si="30"/>
        <v/>
      </c>
      <c r="E1930" s="27">
        <f>IF((E1929*(1+Utgifter!$E$5/12)-G1929)&gt;0,E1929*(1+Utgifter!$E$5/12)-G1929,0)</f>
        <v>0</v>
      </c>
      <c r="F1930" s="26"/>
      <c r="G1930" s="24">
        <f>IF((E1930*(Utgifter!$E$4+Utgifter!$E$5)/12)&gt;$S$4,(E1930*(Utgifter!$E$4+Utgifter!$E$5)/12),IF(E1930&gt; 0,$S$4,0))</f>
        <v>0</v>
      </c>
      <c r="I1930" s="27">
        <f>IF((I1929*(1+Utgifter!$E$5/12)-K1929)&gt;0,I1929*(1+Utgifter!$E$5/12)-K1929,0)</f>
        <v>0</v>
      </c>
      <c r="J1930" s="26"/>
      <c r="K1930" s="24">
        <f>IF((I1930*(Utgifter!$E$4+Utgifter!$E$5)/12)&gt;$S$4,(I1930*(Utgifter!$E$4+Utgifter!$E$5)/12),IF(I1930&gt; 0,$S$4,0))</f>
        <v>0</v>
      </c>
    </row>
    <row r="1931" spans="4:11" x14ac:dyDescent="0.35">
      <c r="D1931" s="28" t="str">
        <f t="shared" si="30"/>
        <v/>
      </c>
      <c r="E1931" s="27">
        <f>IF((E1930*(1+Utgifter!$E$5/12)-G1930)&gt;0,E1930*(1+Utgifter!$E$5/12)-G1930,0)</f>
        <v>0</v>
      </c>
      <c r="F1931" s="26"/>
      <c r="G1931" s="24">
        <f>IF((E1931*(Utgifter!$E$4+Utgifter!$E$5)/12)&gt;$S$4,(E1931*(Utgifter!$E$4+Utgifter!$E$5)/12),IF(E1931&gt; 0,$S$4,0))</f>
        <v>0</v>
      </c>
      <c r="I1931" s="27">
        <f>IF((I1930*(1+Utgifter!$E$5/12)-K1930)&gt;0,I1930*(1+Utgifter!$E$5/12)-K1930,0)</f>
        <v>0</v>
      </c>
      <c r="J1931" s="26"/>
      <c r="K1931" s="24">
        <f>IF((I1931*(Utgifter!$E$4+Utgifter!$E$5)/12)&gt;$S$4,(I1931*(Utgifter!$E$4+Utgifter!$E$5)/12),IF(I1931&gt; 0,$S$4,0))</f>
        <v>0</v>
      </c>
    </row>
    <row r="1932" spans="4:11" x14ac:dyDescent="0.35">
      <c r="D1932" s="28" t="str">
        <f t="shared" si="30"/>
        <v/>
      </c>
      <c r="E1932" s="27">
        <f>IF((E1931*(1+Utgifter!$E$5/12)-G1931)&gt;0,E1931*(1+Utgifter!$E$5/12)-G1931,0)</f>
        <v>0</v>
      </c>
      <c r="F1932" s="26"/>
      <c r="G1932" s="24">
        <f>IF((E1932*(Utgifter!$E$4+Utgifter!$E$5)/12)&gt;$S$4,(E1932*(Utgifter!$E$4+Utgifter!$E$5)/12),IF(E1932&gt; 0,$S$4,0))</f>
        <v>0</v>
      </c>
      <c r="I1932" s="27">
        <f>IF((I1931*(1+Utgifter!$E$5/12)-K1931)&gt;0,I1931*(1+Utgifter!$E$5/12)-K1931,0)</f>
        <v>0</v>
      </c>
      <c r="J1932" s="26"/>
      <c r="K1932" s="24">
        <f>IF((I1932*(Utgifter!$E$4+Utgifter!$E$5)/12)&gt;$S$4,(I1932*(Utgifter!$E$4+Utgifter!$E$5)/12),IF(I1932&gt; 0,$S$4,0))</f>
        <v>0</v>
      </c>
    </row>
    <row r="1933" spans="4:11" x14ac:dyDescent="0.35">
      <c r="D1933" s="28" t="str">
        <f t="shared" si="30"/>
        <v/>
      </c>
      <c r="E1933" s="27">
        <f>IF((E1932*(1+Utgifter!$E$5/12)-G1932)&gt;0,E1932*(1+Utgifter!$E$5/12)-G1932,0)</f>
        <v>0</v>
      </c>
      <c r="F1933" s="26"/>
      <c r="G1933" s="24">
        <f>IF((E1933*(Utgifter!$E$4+Utgifter!$E$5)/12)&gt;$S$4,(E1933*(Utgifter!$E$4+Utgifter!$E$5)/12),IF(E1933&gt; 0,$S$4,0))</f>
        <v>0</v>
      </c>
      <c r="I1933" s="27">
        <f>IF((I1932*(1+Utgifter!$E$5/12)-K1932)&gt;0,I1932*(1+Utgifter!$E$5/12)-K1932,0)</f>
        <v>0</v>
      </c>
      <c r="J1933" s="26"/>
      <c r="K1933" s="24">
        <f>IF((I1933*(Utgifter!$E$4+Utgifter!$E$5)/12)&gt;$S$4,(I1933*(Utgifter!$E$4+Utgifter!$E$5)/12),IF(I1933&gt; 0,$S$4,0))</f>
        <v>0</v>
      </c>
    </row>
    <row r="1934" spans="4:11" x14ac:dyDescent="0.35">
      <c r="D1934" s="28" t="str">
        <f t="shared" si="30"/>
        <v/>
      </c>
      <c r="E1934" s="27">
        <f>IF((E1933*(1+Utgifter!$E$5/12)-G1933)&gt;0,E1933*(1+Utgifter!$E$5/12)-G1933,0)</f>
        <v>0</v>
      </c>
      <c r="F1934" s="26"/>
      <c r="G1934" s="24">
        <f>IF((E1934*(Utgifter!$E$4+Utgifter!$E$5)/12)&gt;$S$4,(E1934*(Utgifter!$E$4+Utgifter!$E$5)/12),IF(E1934&gt; 0,$S$4,0))</f>
        <v>0</v>
      </c>
      <c r="I1934" s="27">
        <f>IF((I1933*(1+Utgifter!$E$5/12)-K1933)&gt;0,I1933*(1+Utgifter!$E$5/12)-K1933,0)</f>
        <v>0</v>
      </c>
      <c r="J1934" s="26"/>
      <c r="K1934" s="24">
        <f>IF((I1934*(Utgifter!$E$4+Utgifter!$E$5)/12)&gt;$S$4,(I1934*(Utgifter!$E$4+Utgifter!$E$5)/12),IF(I1934&gt; 0,$S$4,0))</f>
        <v>0</v>
      </c>
    </row>
    <row r="1935" spans="4:11" x14ac:dyDescent="0.35">
      <c r="D1935" s="28" t="str">
        <f t="shared" si="30"/>
        <v/>
      </c>
      <c r="E1935" s="27">
        <f>IF((E1934*(1+Utgifter!$E$5/12)-G1934)&gt;0,E1934*(1+Utgifter!$E$5/12)-G1934,0)</f>
        <v>0</v>
      </c>
      <c r="F1935" s="26"/>
      <c r="G1935" s="24">
        <f>IF((E1935*(Utgifter!$E$4+Utgifter!$E$5)/12)&gt;$S$4,(E1935*(Utgifter!$E$4+Utgifter!$E$5)/12),IF(E1935&gt; 0,$S$4,0))</f>
        <v>0</v>
      </c>
      <c r="I1935" s="27">
        <f>IF((I1934*(1+Utgifter!$E$5/12)-K1934)&gt;0,I1934*(1+Utgifter!$E$5/12)-K1934,0)</f>
        <v>0</v>
      </c>
      <c r="J1935" s="26"/>
      <c r="K1935" s="24">
        <f>IF((I1935*(Utgifter!$E$4+Utgifter!$E$5)/12)&gt;$S$4,(I1935*(Utgifter!$E$4+Utgifter!$E$5)/12),IF(I1935&gt; 0,$S$4,0))</f>
        <v>0</v>
      </c>
    </row>
    <row r="1936" spans="4:11" x14ac:dyDescent="0.35">
      <c r="D1936" s="28" t="str">
        <f t="shared" si="30"/>
        <v/>
      </c>
      <c r="E1936" s="27">
        <f>IF((E1935*(1+Utgifter!$E$5/12)-G1935)&gt;0,E1935*(1+Utgifter!$E$5/12)-G1935,0)</f>
        <v>0</v>
      </c>
      <c r="F1936" s="26"/>
      <c r="G1936" s="24">
        <f>IF((E1936*(Utgifter!$E$4+Utgifter!$E$5)/12)&gt;$S$4,(E1936*(Utgifter!$E$4+Utgifter!$E$5)/12),IF(E1936&gt; 0,$S$4,0))</f>
        <v>0</v>
      </c>
      <c r="I1936" s="27">
        <f>IF((I1935*(1+Utgifter!$E$5/12)-K1935)&gt;0,I1935*(1+Utgifter!$E$5/12)-K1935,0)</f>
        <v>0</v>
      </c>
      <c r="J1936" s="26"/>
      <c r="K1936" s="24">
        <f>IF((I1936*(Utgifter!$E$4+Utgifter!$E$5)/12)&gt;$S$4,(I1936*(Utgifter!$E$4+Utgifter!$E$5)/12),IF(I1936&gt; 0,$S$4,0))</f>
        <v>0</v>
      </c>
    </row>
    <row r="1937" spans="4:11" x14ac:dyDescent="0.35">
      <c r="D1937" s="28" t="str">
        <f t="shared" si="30"/>
        <v/>
      </c>
      <c r="E1937" s="27">
        <f>IF((E1936*(1+Utgifter!$E$5/12)-G1936)&gt;0,E1936*(1+Utgifter!$E$5/12)-G1936,0)</f>
        <v>0</v>
      </c>
      <c r="F1937" s="26"/>
      <c r="G1937" s="24">
        <f>IF((E1937*(Utgifter!$E$4+Utgifter!$E$5)/12)&gt;$S$4,(E1937*(Utgifter!$E$4+Utgifter!$E$5)/12),IF(E1937&gt; 0,$S$4,0))</f>
        <v>0</v>
      </c>
      <c r="I1937" s="27">
        <f>IF((I1936*(1+Utgifter!$E$5/12)-K1936)&gt;0,I1936*(1+Utgifter!$E$5/12)-K1936,0)</f>
        <v>0</v>
      </c>
      <c r="J1937" s="26"/>
      <c r="K1937" s="24">
        <f>IF((I1937*(Utgifter!$E$4+Utgifter!$E$5)/12)&gt;$S$4,(I1937*(Utgifter!$E$4+Utgifter!$E$5)/12),IF(I1937&gt; 0,$S$4,0))</f>
        <v>0</v>
      </c>
    </row>
    <row r="1938" spans="4:11" x14ac:dyDescent="0.35">
      <c r="D1938" s="28" t="str">
        <f t="shared" si="30"/>
        <v/>
      </c>
      <c r="E1938" s="27">
        <f>IF((E1937*(1+Utgifter!$E$5/12)-G1937)&gt;0,E1937*(1+Utgifter!$E$5/12)-G1937,0)</f>
        <v>0</v>
      </c>
      <c r="F1938" s="26"/>
      <c r="G1938" s="24">
        <f>IF((E1938*(Utgifter!$E$4+Utgifter!$E$5)/12)&gt;$S$4,(E1938*(Utgifter!$E$4+Utgifter!$E$5)/12),IF(E1938&gt; 0,$S$4,0))</f>
        <v>0</v>
      </c>
      <c r="I1938" s="27">
        <f>IF((I1937*(1+Utgifter!$E$5/12)-K1937)&gt;0,I1937*(1+Utgifter!$E$5/12)-K1937,0)</f>
        <v>0</v>
      </c>
      <c r="J1938" s="26"/>
      <c r="K1938" s="24">
        <f>IF((I1938*(Utgifter!$E$4+Utgifter!$E$5)/12)&gt;$S$4,(I1938*(Utgifter!$E$4+Utgifter!$E$5)/12),IF(I1938&gt; 0,$S$4,0))</f>
        <v>0</v>
      </c>
    </row>
    <row r="1939" spans="4:11" x14ac:dyDescent="0.35">
      <c r="D1939" s="28" t="str">
        <f t="shared" si="30"/>
        <v/>
      </c>
      <c r="E1939" s="27">
        <f>IF((E1938*(1+Utgifter!$E$5/12)-G1938)&gt;0,E1938*(1+Utgifter!$E$5/12)-G1938,0)</f>
        <v>0</v>
      </c>
      <c r="F1939" s="26"/>
      <c r="G1939" s="24">
        <f>IF((E1939*(Utgifter!$E$4+Utgifter!$E$5)/12)&gt;$S$4,(E1939*(Utgifter!$E$4+Utgifter!$E$5)/12),IF(E1939&gt; 0,$S$4,0))</f>
        <v>0</v>
      </c>
      <c r="I1939" s="27">
        <f>IF((I1938*(1+Utgifter!$E$5/12)-K1938)&gt;0,I1938*(1+Utgifter!$E$5/12)-K1938,0)</f>
        <v>0</v>
      </c>
      <c r="J1939" s="26"/>
      <c r="K1939" s="24">
        <f>IF((I1939*(Utgifter!$E$4+Utgifter!$E$5)/12)&gt;$S$4,(I1939*(Utgifter!$E$4+Utgifter!$E$5)/12),IF(I1939&gt; 0,$S$4,0))</f>
        <v>0</v>
      </c>
    </row>
    <row r="1940" spans="4:11" x14ac:dyDescent="0.35">
      <c r="D1940" s="28" t="str">
        <f t="shared" si="30"/>
        <v/>
      </c>
      <c r="E1940" s="27">
        <f>IF((E1939*(1+Utgifter!$E$5/12)-G1939)&gt;0,E1939*(1+Utgifter!$E$5/12)-G1939,0)</f>
        <v>0</v>
      </c>
      <c r="F1940" s="26"/>
      <c r="G1940" s="24">
        <f>IF((E1940*(Utgifter!$E$4+Utgifter!$E$5)/12)&gt;$S$4,(E1940*(Utgifter!$E$4+Utgifter!$E$5)/12),IF(E1940&gt; 0,$S$4,0))</f>
        <v>0</v>
      </c>
      <c r="I1940" s="27">
        <f>IF((I1939*(1+Utgifter!$E$5/12)-K1939)&gt;0,I1939*(1+Utgifter!$E$5/12)-K1939,0)</f>
        <v>0</v>
      </c>
      <c r="J1940" s="26"/>
      <c r="K1940" s="24">
        <f>IF((I1940*(Utgifter!$E$4+Utgifter!$E$5)/12)&gt;$S$4,(I1940*(Utgifter!$E$4+Utgifter!$E$5)/12),IF(I1940&gt; 0,$S$4,0))</f>
        <v>0</v>
      </c>
    </row>
    <row r="1941" spans="4:11" x14ac:dyDescent="0.35">
      <c r="D1941" s="28" t="str">
        <f t="shared" si="30"/>
        <v/>
      </c>
      <c r="E1941" s="27">
        <f>IF((E1940*(1+Utgifter!$E$5/12)-G1940)&gt;0,E1940*(1+Utgifter!$E$5/12)-G1940,0)</f>
        <v>0</v>
      </c>
      <c r="F1941" s="26"/>
      <c r="G1941" s="24">
        <f>IF((E1941*(Utgifter!$E$4+Utgifter!$E$5)/12)&gt;$S$4,(E1941*(Utgifter!$E$4+Utgifter!$E$5)/12),IF(E1941&gt; 0,$S$4,0))</f>
        <v>0</v>
      </c>
      <c r="I1941" s="27">
        <f>IF((I1940*(1+Utgifter!$E$5/12)-K1940)&gt;0,I1940*(1+Utgifter!$E$5/12)-K1940,0)</f>
        <v>0</v>
      </c>
      <c r="J1941" s="26"/>
      <c r="K1941" s="24">
        <f>IF((I1941*(Utgifter!$E$4+Utgifter!$E$5)/12)&gt;$S$4,(I1941*(Utgifter!$E$4+Utgifter!$E$5)/12),IF(I1941&gt; 0,$S$4,0))</f>
        <v>0</v>
      </c>
    </row>
    <row r="1942" spans="4:11" x14ac:dyDescent="0.35">
      <c r="D1942" s="28" t="str">
        <f t="shared" si="30"/>
        <v/>
      </c>
      <c r="E1942" s="27">
        <f>IF((E1941*(1+Utgifter!$E$5/12)-G1941)&gt;0,E1941*(1+Utgifter!$E$5/12)-G1941,0)</f>
        <v>0</v>
      </c>
      <c r="F1942" s="26"/>
      <c r="G1942" s="24">
        <f>IF((E1942*(Utgifter!$E$4+Utgifter!$E$5)/12)&gt;$S$4,(E1942*(Utgifter!$E$4+Utgifter!$E$5)/12),IF(E1942&gt; 0,$S$4,0))</f>
        <v>0</v>
      </c>
      <c r="I1942" s="27">
        <f>IF((I1941*(1+Utgifter!$E$5/12)-K1941)&gt;0,I1941*(1+Utgifter!$E$5/12)-K1941,0)</f>
        <v>0</v>
      </c>
      <c r="J1942" s="26"/>
      <c r="K1942" s="24">
        <f>IF((I1942*(Utgifter!$E$4+Utgifter!$E$5)/12)&gt;$S$4,(I1942*(Utgifter!$E$4+Utgifter!$E$5)/12),IF(I1942&gt; 0,$S$4,0))</f>
        <v>0</v>
      </c>
    </row>
    <row r="1943" spans="4:11" x14ac:dyDescent="0.35">
      <c r="D1943" s="28" t="str">
        <f t="shared" si="30"/>
        <v/>
      </c>
      <c r="E1943" s="27">
        <f>IF((E1942*(1+Utgifter!$E$5/12)-G1942)&gt;0,E1942*(1+Utgifter!$E$5/12)-G1942,0)</f>
        <v>0</v>
      </c>
      <c r="F1943" s="26"/>
      <c r="G1943" s="24">
        <f>IF((E1943*(Utgifter!$E$4+Utgifter!$E$5)/12)&gt;$S$4,(E1943*(Utgifter!$E$4+Utgifter!$E$5)/12),IF(E1943&gt; 0,$S$4,0))</f>
        <v>0</v>
      </c>
      <c r="I1943" s="27">
        <f>IF((I1942*(1+Utgifter!$E$5/12)-K1942)&gt;0,I1942*(1+Utgifter!$E$5/12)-K1942,0)</f>
        <v>0</v>
      </c>
      <c r="J1943" s="26"/>
      <c r="K1943" s="24">
        <f>IF((I1943*(Utgifter!$E$4+Utgifter!$E$5)/12)&gt;$S$4,(I1943*(Utgifter!$E$4+Utgifter!$E$5)/12),IF(I1943&gt; 0,$S$4,0))</f>
        <v>0</v>
      </c>
    </row>
    <row r="1944" spans="4:11" x14ac:dyDescent="0.35">
      <c r="D1944" s="28" t="str">
        <f t="shared" si="30"/>
        <v/>
      </c>
      <c r="E1944" s="27">
        <f>IF((E1943*(1+Utgifter!$E$5/12)-G1943)&gt;0,E1943*(1+Utgifter!$E$5/12)-G1943,0)</f>
        <v>0</v>
      </c>
      <c r="F1944" s="26"/>
      <c r="G1944" s="24">
        <f>IF((E1944*(Utgifter!$E$4+Utgifter!$E$5)/12)&gt;$S$4,(E1944*(Utgifter!$E$4+Utgifter!$E$5)/12),IF(E1944&gt; 0,$S$4,0))</f>
        <v>0</v>
      </c>
      <c r="I1944" s="27">
        <f>IF((I1943*(1+Utgifter!$E$5/12)-K1943)&gt;0,I1943*(1+Utgifter!$E$5/12)-K1943,0)</f>
        <v>0</v>
      </c>
      <c r="J1944" s="26"/>
      <c r="K1944" s="24">
        <f>IF((I1944*(Utgifter!$E$4+Utgifter!$E$5)/12)&gt;$S$4,(I1944*(Utgifter!$E$4+Utgifter!$E$5)/12),IF(I1944&gt; 0,$S$4,0))</f>
        <v>0</v>
      </c>
    </row>
    <row r="1945" spans="4:11" x14ac:dyDescent="0.35">
      <c r="D1945" s="28" t="str">
        <f t="shared" si="30"/>
        <v/>
      </c>
      <c r="E1945" s="27">
        <f>IF((E1944*(1+Utgifter!$E$5/12)-G1944)&gt;0,E1944*(1+Utgifter!$E$5/12)-G1944,0)</f>
        <v>0</v>
      </c>
      <c r="F1945" s="26"/>
      <c r="G1945" s="24">
        <f>IF((E1945*(Utgifter!$E$4+Utgifter!$E$5)/12)&gt;$S$4,(E1945*(Utgifter!$E$4+Utgifter!$E$5)/12),IF(E1945&gt; 0,$S$4,0))</f>
        <v>0</v>
      </c>
      <c r="I1945" s="27">
        <f>IF((I1944*(1+Utgifter!$E$5/12)-K1944)&gt;0,I1944*(1+Utgifter!$E$5/12)-K1944,0)</f>
        <v>0</v>
      </c>
      <c r="J1945" s="26"/>
      <c r="K1945" s="24">
        <f>IF((I1945*(Utgifter!$E$4+Utgifter!$E$5)/12)&gt;$S$4,(I1945*(Utgifter!$E$4+Utgifter!$E$5)/12),IF(I1945&gt; 0,$S$4,0))</f>
        <v>0</v>
      </c>
    </row>
    <row r="1946" spans="4:11" x14ac:dyDescent="0.35">
      <c r="D1946" s="28" t="str">
        <f t="shared" si="30"/>
        <v/>
      </c>
      <c r="E1946" s="27">
        <f>IF((E1945*(1+Utgifter!$E$5/12)-G1945)&gt;0,E1945*(1+Utgifter!$E$5/12)-G1945,0)</f>
        <v>0</v>
      </c>
      <c r="F1946" s="26"/>
      <c r="G1946" s="24">
        <f>IF((E1946*(Utgifter!$E$4+Utgifter!$E$5)/12)&gt;$S$4,(E1946*(Utgifter!$E$4+Utgifter!$E$5)/12),IF(E1946&gt; 0,$S$4,0))</f>
        <v>0</v>
      </c>
      <c r="I1946" s="27">
        <f>IF((I1945*(1+Utgifter!$E$5/12)-K1945)&gt;0,I1945*(1+Utgifter!$E$5/12)-K1945,0)</f>
        <v>0</v>
      </c>
      <c r="J1946" s="26"/>
      <c r="K1946" s="24">
        <f>IF((I1946*(Utgifter!$E$4+Utgifter!$E$5)/12)&gt;$S$4,(I1946*(Utgifter!$E$4+Utgifter!$E$5)/12),IF(I1946&gt; 0,$S$4,0))</f>
        <v>0</v>
      </c>
    </row>
    <row r="1947" spans="4:11" x14ac:dyDescent="0.35">
      <c r="D1947" s="28" t="str">
        <f t="shared" si="30"/>
        <v/>
      </c>
      <c r="E1947" s="27">
        <f>IF((E1946*(1+Utgifter!$E$5/12)-G1946)&gt;0,E1946*(1+Utgifter!$E$5/12)-G1946,0)</f>
        <v>0</v>
      </c>
      <c r="F1947" s="26"/>
      <c r="G1947" s="24">
        <f>IF((E1947*(Utgifter!$E$4+Utgifter!$E$5)/12)&gt;$S$4,(E1947*(Utgifter!$E$4+Utgifter!$E$5)/12),IF(E1947&gt; 0,$S$4,0))</f>
        <v>0</v>
      </c>
      <c r="I1947" s="27">
        <f>IF((I1946*(1+Utgifter!$E$5/12)-K1946)&gt;0,I1946*(1+Utgifter!$E$5/12)-K1946,0)</f>
        <v>0</v>
      </c>
      <c r="J1947" s="26"/>
      <c r="K1947" s="24">
        <f>IF((I1947*(Utgifter!$E$4+Utgifter!$E$5)/12)&gt;$S$4,(I1947*(Utgifter!$E$4+Utgifter!$E$5)/12),IF(I1947&gt; 0,$S$4,0))</f>
        <v>0</v>
      </c>
    </row>
    <row r="1948" spans="4:11" x14ac:dyDescent="0.35">
      <c r="D1948" s="28" t="str">
        <f t="shared" si="30"/>
        <v/>
      </c>
      <c r="E1948" s="27">
        <f>IF((E1947*(1+Utgifter!$E$5/12)-G1947)&gt;0,E1947*(1+Utgifter!$E$5/12)-G1947,0)</f>
        <v>0</v>
      </c>
      <c r="F1948" s="26"/>
      <c r="G1948" s="24">
        <f>IF((E1948*(Utgifter!$E$4+Utgifter!$E$5)/12)&gt;$S$4,(E1948*(Utgifter!$E$4+Utgifter!$E$5)/12),IF(E1948&gt; 0,$S$4,0))</f>
        <v>0</v>
      </c>
      <c r="I1948" s="27">
        <f>IF((I1947*(1+Utgifter!$E$5/12)-K1947)&gt;0,I1947*(1+Utgifter!$E$5/12)-K1947,0)</f>
        <v>0</v>
      </c>
      <c r="J1948" s="26"/>
      <c r="K1948" s="24">
        <f>IF((I1948*(Utgifter!$E$4+Utgifter!$E$5)/12)&gt;$S$4,(I1948*(Utgifter!$E$4+Utgifter!$E$5)/12),IF(I1948&gt; 0,$S$4,0))</f>
        <v>0</v>
      </c>
    </row>
    <row r="1949" spans="4:11" x14ac:dyDescent="0.35">
      <c r="D1949" s="28" t="str">
        <f t="shared" si="30"/>
        <v/>
      </c>
      <c r="E1949" s="27">
        <f>IF((E1948*(1+Utgifter!$E$5/12)-G1948)&gt;0,E1948*(1+Utgifter!$E$5/12)-G1948,0)</f>
        <v>0</v>
      </c>
      <c r="F1949" s="26"/>
      <c r="G1949" s="24">
        <f>IF((E1949*(Utgifter!$E$4+Utgifter!$E$5)/12)&gt;$S$4,(E1949*(Utgifter!$E$4+Utgifter!$E$5)/12),IF(E1949&gt; 0,$S$4,0))</f>
        <v>0</v>
      </c>
      <c r="I1949" s="27">
        <f>IF((I1948*(1+Utgifter!$E$5/12)-K1948)&gt;0,I1948*(1+Utgifter!$E$5/12)-K1948,0)</f>
        <v>0</v>
      </c>
      <c r="J1949" s="26"/>
      <c r="K1949" s="24">
        <f>IF((I1949*(Utgifter!$E$4+Utgifter!$E$5)/12)&gt;$S$4,(I1949*(Utgifter!$E$4+Utgifter!$E$5)/12),IF(I1949&gt; 0,$S$4,0))</f>
        <v>0</v>
      </c>
    </row>
    <row r="1950" spans="4:11" x14ac:dyDescent="0.35">
      <c r="D1950" s="28" t="str">
        <f t="shared" si="30"/>
        <v/>
      </c>
      <c r="E1950" s="27">
        <f>IF((E1949*(1+Utgifter!$E$5/12)-G1949)&gt;0,E1949*(1+Utgifter!$E$5/12)-G1949,0)</f>
        <v>0</v>
      </c>
      <c r="F1950" s="26"/>
      <c r="G1950" s="24">
        <f>IF((E1950*(Utgifter!$E$4+Utgifter!$E$5)/12)&gt;$S$4,(E1950*(Utgifter!$E$4+Utgifter!$E$5)/12),IF(E1950&gt; 0,$S$4,0))</f>
        <v>0</v>
      </c>
      <c r="I1950" s="27">
        <f>IF((I1949*(1+Utgifter!$E$5/12)-K1949)&gt;0,I1949*(1+Utgifter!$E$5/12)-K1949,0)</f>
        <v>0</v>
      </c>
      <c r="J1950" s="26"/>
      <c r="K1950" s="24">
        <f>IF((I1950*(Utgifter!$E$4+Utgifter!$E$5)/12)&gt;$S$4,(I1950*(Utgifter!$E$4+Utgifter!$E$5)/12),IF(I1950&gt; 0,$S$4,0))</f>
        <v>0</v>
      </c>
    </row>
    <row r="1951" spans="4:11" x14ac:dyDescent="0.35">
      <c r="D1951" s="28" t="str">
        <f t="shared" si="30"/>
        <v/>
      </c>
      <c r="E1951" s="27">
        <f>IF((E1950*(1+Utgifter!$E$5/12)-G1950)&gt;0,E1950*(1+Utgifter!$E$5/12)-G1950,0)</f>
        <v>0</v>
      </c>
      <c r="F1951" s="26"/>
      <c r="G1951" s="24">
        <f>IF((E1951*(Utgifter!$E$4+Utgifter!$E$5)/12)&gt;$S$4,(E1951*(Utgifter!$E$4+Utgifter!$E$5)/12),IF(E1951&gt; 0,$S$4,0))</f>
        <v>0</v>
      </c>
      <c r="I1951" s="27">
        <f>IF((I1950*(1+Utgifter!$E$5/12)-K1950)&gt;0,I1950*(1+Utgifter!$E$5/12)-K1950,0)</f>
        <v>0</v>
      </c>
      <c r="J1951" s="26"/>
      <c r="K1951" s="24">
        <f>IF((I1951*(Utgifter!$E$4+Utgifter!$E$5)/12)&gt;$S$4,(I1951*(Utgifter!$E$4+Utgifter!$E$5)/12),IF(I1951&gt; 0,$S$4,0))</f>
        <v>0</v>
      </c>
    </row>
    <row r="1952" spans="4:11" x14ac:dyDescent="0.35">
      <c r="D1952" s="28" t="str">
        <f t="shared" si="30"/>
        <v/>
      </c>
      <c r="E1952" s="27">
        <f>IF((E1951*(1+Utgifter!$E$5/12)-G1951)&gt;0,E1951*(1+Utgifter!$E$5/12)-G1951,0)</f>
        <v>0</v>
      </c>
      <c r="F1952" s="26"/>
      <c r="G1952" s="24">
        <f>IF((E1952*(Utgifter!$E$4+Utgifter!$E$5)/12)&gt;$S$4,(E1952*(Utgifter!$E$4+Utgifter!$E$5)/12),IF(E1952&gt; 0,$S$4,0))</f>
        <v>0</v>
      </c>
      <c r="I1952" s="27">
        <f>IF((I1951*(1+Utgifter!$E$5/12)-K1951)&gt;0,I1951*(1+Utgifter!$E$5/12)-K1951,0)</f>
        <v>0</v>
      </c>
      <c r="J1952" s="26"/>
      <c r="K1952" s="24">
        <f>IF((I1952*(Utgifter!$E$4+Utgifter!$E$5)/12)&gt;$S$4,(I1952*(Utgifter!$E$4+Utgifter!$E$5)/12),IF(I1952&gt; 0,$S$4,0))</f>
        <v>0</v>
      </c>
    </row>
    <row r="1953" spans="4:11" x14ac:dyDescent="0.35">
      <c r="D1953" s="28" t="str">
        <f t="shared" si="30"/>
        <v/>
      </c>
      <c r="E1953" s="27">
        <f>IF((E1952*(1+Utgifter!$E$5/12)-G1952)&gt;0,E1952*(1+Utgifter!$E$5/12)-G1952,0)</f>
        <v>0</v>
      </c>
      <c r="F1953" s="26"/>
      <c r="G1953" s="24">
        <f>IF((E1953*(Utgifter!$E$4+Utgifter!$E$5)/12)&gt;$S$4,(E1953*(Utgifter!$E$4+Utgifter!$E$5)/12),IF(E1953&gt; 0,$S$4,0))</f>
        <v>0</v>
      </c>
      <c r="I1953" s="27">
        <f>IF((I1952*(1+Utgifter!$E$5/12)-K1952)&gt;0,I1952*(1+Utgifter!$E$5/12)-K1952,0)</f>
        <v>0</v>
      </c>
      <c r="J1953" s="26"/>
      <c r="K1953" s="24">
        <f>IF((I1953*(Utgifter!$E$4+Utgifter!$E$5)/12)&gt;$S$4,(I1953*(Utgifter!$E$4+Utgifter!$E$5)/12),IF(I1953&gt; 0,$S$4,0))</f>
        <v>0</v>
      </c>
    </row>
    <row r="1954" spans="4:11" x14ac:dyDescent="0.35">
      <c r="D1954" s="28" t="str">
        <f t="shared" si="30"/>
        <v/>
      </c>
      <c r="E1954" s="27">
        <f>IF((E1953*(1+Utgifter!$E$5/12)-G1953)&gt;0,E1953*(1+Utgifter!$E$5/12)-G1953,0)</f>
        <v>0</v>
      </c>
      <c r="F1954" s="26"/>
      <c r="G1954" s="24">
        <f>IF((E1954*(Utgifter!$E$4+Utgifter!$E$5)/12)&gt;$S$4,(E1954*(Utgifter!$E$4+Utgifter!$E$5)/12),IF(E1954&gt; 0,$S$4,0))</f>
        <v>0</v>
      </c>
      <c r="I1954" s="27">
        <f>IF((I1953*(1+Utgifter!$E$5/12)-K1953)&gt;0,I1953*(1+Utgifter!$E$5/12)-K1953,0)</f>
        <v>0</v>
      </c>
      <c r="J1954" s="26"/>
      <c r="K1954" s="24">
        <f>IF((I1954*(Utgifter!$E$4+Utgifter!$E$5)/12)&gt;$S$4,(I1954*(Utgifter!$E$4+Utgifter!$E$5)/12),IF(I1954&gt; 0,$S$4,0))</f>
        <v>0</v>
      </c>
    </row>
    <row r="1955" spans="4:11" x14ac:dyDescent="0.35">
      <c r="D1955" s="28" t="str">
        <f t="shared" si="30"/>
        <v/>
      </c>
      <c r="E1955" s="27">
        <f>IF((E1954*(1+Utgifter!$E$5/12)-G1954)&gt;0,E1954*(1+Utgifter!$E$5/12)-G1954,0)</f>
        <v>0</v>
      </c>
      <c r="F1955" s="26"/>
      <c r="G1955" s="24">
        <f>IF((E1955*(Utgifter!$E$4+Utgifter!$E$5)/12)&gt;$S$4,(E1955*(Utgifter!$E$4+Utgifter!$E$5)/12),IF(E1955&gt; 0,$S$4,0))</f>
        <v>0</v>
      </c>
      <c r="I1955" s="27">
        <f>IF((I1954*(1+Utgifter!$E$5/12)-K1954)&gt;0,I1954*(1+Utgifter!$E$5/12)-K1954,0)</f>
        <v>0</v>
      </c>
      <c r="J1955" s="26"/>
      <c r="K1955" s="24">
        <f>IF((I1955*(Utgifter!$E$4+Utgifter!$E$5)/12)&gt;$S$4,(I1955*(Utgifter!$E$4+Utgifter!$E$5)/12),IF(I1955&gt; 0,$S$4,0))</f>
        <v>0</v>
      </c>
    </row>
    <row r="1956" spans="4:11" x14ac:dyDescent="0.35">
      <c r="D1956" s="28" t="str">
        <f t="shared" si="30"/>
        <v/>
      </c>
      <c r="E1956" s="27">
        <f>IF((E1955*(1+Utgifter!$E$5/12)-G1955)&gt;0,E1955*(1+Utgifter!$E$5/12)-G1955,0)</f>
        <v>0</v>
      </c>
      <c r="F1956" s="26"/>
      <c r="G1956" s="24">
        <f>IF((E1956*(Utgifter!$E$4+Utgifter!$E$5)/12)&gt;$S$4,(E1956*(Utgifter!$E$4+Utgifter!$E$5)/12),IF(E1956&gt; 0,$S$4,0))</f>
        <v>0</v>
      </c>
      <c r="I1956" s="27">
        <f>IF((I1955*(1+Utgifter!$E$5/12)-K1955)&gt;0,I1955*(1+Utgifter!$E$5/12)-K1955,0)</f>
        <v>0</v>
      </c>
      <c r="J1956" s="26"/>
      <c r="K1956" s="24">
        <f>IF((I1956*(Utgifter!$E$4+Utgifter!$E$5)/12)&gt;$S$4,(I1956*(Utgifter!$E$4+Utgifter!$E$5)/12),IF(I1956&gt; 0,$S$4,0))</f>
        <v>0</v>
      </c>
    </row>
    <row r="1957" spans="4:11" x14ac:dyDescent="0.35">
      <c r="D1957" s="28" t="str">
        <f t="shared" si="30"/>
        <v/>
      </c>
      <c r="E1957" s="27">
        <f>IF((E1956*(1+Utgifter!$E$5/12)-G1956)&gt;0,E1956*(1+Utgifter!$E$5/12)-G1956,0)</f>
        <v>0</v>
      </c>
      <c r="F1957" s="26"/>
      <c r="G1957" s="24">
        <f>IF((E1957*(Utgifter!$E$4+Utgifter!$E$5)/12)&gt;$S$4,(E1957*(Utgifter!$E$4+Utgifter!$E$5)/12),IF(E1957&gt; 0,$S$4,0))</f>
        <v>0</v>
      </c>
      <c r="I1957" s="27">
        <f>IF((I1956*(1+Utgifter!$E$5/12)-K1956)&gt;0,I1956*(1+Utgifter!$E$5/12)-K1956,0)</f>
        <v>0</v>
      </c>
      <c r="J1957" s="26"/>
      <c r="K1957" s="24">
        <f>IF((I1957*(Utgifter!$E$4+Utgifter!$E$5)/12)&gt;$S$4,(I1957*(Utgifter!$E$4+Utgifter!$E$5)/12),IF(I1957&gt; 0,$S$4,0))</f>
        <v>0</v>
      </c>
    </row>
    <row r="1958" spans="4:11" x14ac:dyDescent="0.35">
      <c r="D1958" s="28" t="str">
        <f t="shared" si="30"/>
        <v/>
      </c>
      <c r="E1958" s="27">
        <f>IF((E1957*(1+Utgifter!$E$5/12)-G1957)&gt;0,E1957*(1+Utgifter!$E$5/12)-G1957,0)</f>
        <v>0</v>
      </c>
      <c r="F1958" s="26"/>
      <c r="G1958" s="24">
        <f>IF((E1958*(Utgifter!$E$4+Utgifter!$E$5)/12)&gt;$S$4,(E1958*(Utgifter!$E$4+Utgifter!$E$5)/12),IF(E1958&gt; 0,$S$4,0))</f>
        <v>0</v>
      </c>
      <c r="I1958" s="27">
        <f>IF((I1957*(1+Utgifter!$E$5/12)-K1957)&gt;0,I1957*(1+Utgifter!$E$5/12)-K1957,0)</f>
        <v>0</v>
      </c>
      <c r="J1958" s="26"/>
      <c r="K1958" s="24">
        <f>IF((I1958*(Utgifter!$E$4+Utgifter!$E$5)/12)&gt;$S$4,(I1958*(Utgifter!$E$4+Utgifter!$E$5)/12),IF(I1958&gt; 0,$S$4,0))</f>
        <v>0</v>
      </c>
    </row>
    <row r="1959" spans="4:11" x14ac:dyDescent="0.35">
      <c r="D1959" s="28" t="str">
        <f t="shared" si="30"/>
        <v/>
      </c>
      <c r="E1959" s="27">
        <f>IF((E1958*(1+Utgifter!$E$5/12)-G1958)&gt;0,E1958*(1+Utgifter!$E$5/12)-G1958,0)</f>
        <v>0</v>
      </c>
      <c r="F1959" s="26"/>
      <c r="G1959" s="24">
        <f>IF((E1959*(Utgifter!$E$4+Utgifter!$E$5)/12)&gt;$S$4,(E1959*(Utgifter!$E$4+Utgifter!$E$5)/12),IF(E1959&gt; 0,$S$4,0))</f>
        <v>0</v>
      </c>
      <c r="I1959" s="27">
        <f>IF((I1958*(1+Utgifter!$E$5/12)-K1958)&gt;0,I1958*(1+Utgifter!$E$5/12)-K1958,0)</f>
        <v>0</v>
      </c>
      <c r="J1959" s="26"/>
      <c r="K1959" s="24">
        <f>IF((I1959*(Utgifter!$E$4+Utgifter!$E$5)/12)&gt;$S$4,(I1959*(Utgifter!$E$4+Utgifter!$E$5)/12),IF(I1959&gt; 0,$S$4,0))</f>
        <v>0</v>
      </c>
    </row>
    <row r="1960" spans="4:11" x14ac:dyDescent="0.35">
      <c r="D1960" s="28" t="str">
        <f t="shared" si="30"/>
        <v/>
      </c>
      <c r="E1960" s="27">
        <f>IF((E1959*(1+Utgifter!$E$5/12)-G1959)&gt;0,E1959*(1+Utgifter!$E$5/12)-G1959,0)</f>
        <v>0</v>
      </c>
      <c r="F1960" s="26"/>
      <c r="G1960" s="24">
        <f>IF((E1960*(Utgifter!$E$4+Utgifter!$E$5)/12)&gt;$S$4,(E1960*(Utgifter!$E$4+Utgifter!$E$5)/12),IF(E1960&gt; 0,$S$4,0))</f>
        <v>0</v>
      </c>
      <c r="I1960" s="27">
        <f>IF((I1959*(1+Utgifter!$E$5/12)-K1959)&gt;0,I1959*(1+Utgifter!$E$5/12)-K1959,0)</f>
        <v>0</v>
      </c>
      <c r="J1960" s="26"/>
      <c r="K1960" s="24">
        <f>IF((I1960*(Utgifter!$E$4+Utgifter!$E$5)/12)&gt;$S$4,(I1960*(Utgifter!$E$4+Utgifter!$E$5)/12),IF(I1960&gt; 0,$S$4,0))</f>
        <v>0</v>
      </c>
    </row>
    <row r="1961" spans="4:11" x14ac:dyDescent="0.35">
      <c r="D1961" s="28" t="str">
        <f t="shared" si="30"/>
        <v/>
      </c>
      <c r="E1961" s="27">
        <f>IF((E1960*(1+Utgifter!$E$5/12)-G1960)&gt;0,E1960*(1+Utgifter!$E$5/12)-G1960,0)</f>
        <v>0</v>
      </c>
      <c r="F1961" s="26"/>
      <c r="G1961" s="24">
        <f>IF((E1961*(Utgifter!$E$4+Utgifter!$E$5)/12)&gt;$S$4,(E1961*(Utgifter!$E$4+Utgifter!$E$5)/12),IF(E1961&gt; 0,$S$4,0))</f>
        <v>0</v>
      </c>
      <c r="I1961" s="27">
        <f>IF((I1960*(1+Utgifter!$E$5/12)-K1960)&gt;0,I1960*(1+Utgifter!$E$5/12)-K1960,0)</f>
        <v>0</v>
      </c>
      <c r="J1961" s="26"/>
      <c r="K1961" s="24">
        <f>IF((I1961*(Utgifter!$E$4+Utgifter!$E$5)/12)&gt;$S$4,(I1961*(Utgifter!$E$4+Utgifter!$E$5)/12),IF(I1961&gt; 0,$S$4,0))</f>
        <v>0</v>
      </c>
    </row>
    <row r="1962" spans="4:11" x14ac:dyDescent="0.35">
      <c r="D1962" s="28" t="str">
        <f t="shared" si="30"/>
        <v/>
      </c>
      <c r="E1962" s="27">
        <f>IF((E1961*(1+Utgifter!$E$5/12)-G1961)&gt;0,E1961*(1+Utgifter!$E$5/12)-G1961,0)</f>
        <v>0</v>
      </c>
      <c r="F1962" s="26"/>
      <c r="G1962" s="24">
        <f>IF((E1962*(Utgifter!$E$4+Utgifter!$E$5)/12)&gt;$S$4,(E1962*(Utgifter!$E$4+Utgifter!$E$5)/12),IF(E1962&gt; 0,$S$4,0))</f>
        <v>0</v>
      </c>
      <c r="I1962" s="27">
        <f>IF((I1961*(1+Utgifter!$E$5/12)-K1961)&gt;0,I1961*(1+Utgifter!$E$5/12)-K1961,0)</f>
        <v>0</v>
      </c>
      <c r="J1962" s="26"/>
      <c r="K1962" s="24">
        <f>IF((I1962*(Utgifter!$E$4+Utgifter!$E$5)/12)&gt;$S$4,(I1962*(Utgifter!$E$4+Utgifter!$E$5)/12),IF(I1962&gt; 0,$S$4,0))</f>
        <v>0</v>
      </c>
    </row>
    <row r="1963" spans="4:11" x14ac:dyDescent="0.35">
      <c r="D1963" s="28" t="str">
        <f t="shared" si="30"/>
        <v/>
      </c>
      <c r="E1963" s="27">
        <f>IF((E1962*(1+Utgifter!$E$5/12)-G1962)&gt;0,E1962*(1+Utgifter!$E$5/12)-G1962,0)</f>
        <v>0</v>
      </c>
      <c r="F1963" s="26"/>
      <c r="G1963" s="24">
        <f>IF((E1963*(Utgifter!$E$4+Utgifter!$E$5)/12)&gt;$S$4,(E1963*(Utgifter!$E$4+Utgifter!$E$5)/12),IF(E1963&gt; 0,$S$4,0))</f>
        <v>0</v>
      </c>
      <c r="I1963" s="27">
        <f>IF((I1962*(1+Utgifter!$E$5/12)-K1962)&gt;0,I1962*(1+Utgifter!$E$5/12)-K1962,0)</f>
        <v>0</v>
      </c>
      <c r="J1963" s="26"/>
      <c r="K1963" s="24">
        <f>IF((I1963*(Utgifter!$E$4+Utgifter!$E$5)/12)&gt;$S$4,(I1963*(Utgifter!$E$4+Utgifter!$E$5)/12),IF(I1963&gt; 0,$S$4,0))</f>
        <v>0</v>
      </c>
    </row>
    <row r="1964" spans="4:11" x14ac:dyDescent="0.35">
      <c r="D1964" s="28" t="str">
        <f t="shared" si="30"/>
        <v/>
      </c>
      <c r="E1964" s="27">
        <f>IF((E1963*(1+Utgifter!$E$5/12)-G1963)&gt;0,E1963*(1+Utgifter!$E$5/12)-G1963,0)</f>
        <v>0</v>
      </c>
      <c r="F1964" s="26"/>
      <c r="G1964" s="24">
        <f>IF((E1964*(Utgifter!$E$4+Utgifter!$E$5)/12)&gt;$S$4,(E1964*(Utgifter!$E$4+Utgifter!$E$5)/12),IF(E1964&gt; 0,$S$4,0))</f>
        <v>0</v>
      </c>
      <c r="I1964" s="27">
        <f>IF((I1963*(1+Utgifter!$E$5/12)-K1963)&gt;0,I1963*(1+Utgifter!$E$5/12)-K1963,0)</f>
        <v>0</v>
      </c>
      <c r="J1964" s="26"/>
      <c r="K1964" s="24">
        <f>IF((I1964*(Utgifter!$E$4+Utgifter!$E$5)/12)&gt;$S$4,(I1964*(Utgifter!$E$4+Utgifter!$E$5)/12),IF(I1964&gt; 0,$S$4,0))</f>
        <v>0</v>
      </c>
    </row>
    <row r="1965" spans="4:11" x14ac:dyDescent="0.35">
      <c r="D1965" s="28" t="str">
        <f t="shared" si="30"/>
        <v/>
      </c>
      <c r="E1965" s="27">
        <f>IF((E1964*(1+Utgifter!$E$5/12)-G1964)&gt;0,E1964*(1+Utgifter!$E$5/12)-G1964,0)</f>
        <v>0</v>
      </c>
      <c r="F1965" s="26"/>
      <c r="G1965" s="24">
        <f>IF((E1965*(Utgifter!$E$4+Utgifter!$E$5)/12)&gt;$S$4,(E1965*(Utgifter!$E$4+Utgifter!$E$5)/12),IF(E1965&gt; 0,$S$4,0))</f>
        <v>0</v>
      </c>
      <c r="I1965" s="27">
        <f>IF((I1964*(1+Utgifter!$E$5/12)-K1964)&gt;0,I1964*(1+Utgifter!$E$5/12)-K1964,0)</f>
        <v>0</v>
      </c>
      <c r="J1965" s="26"/>
      <c r="K1965" s="24">
        <f>IF((I1965*(Utgifter!$E$4+Utgifter!$E$5)/12)&gt;$S$4,(I1965*(Utgifter!$E$4+Utgifter!$E$5)/12),IF(I1965&gt; 0,$S$4,0))</f>
        <v>0</v>
      </c>
    </row>
    <row r="1966" spans="4:11" x14ac:dyDescent="0.35">
      <c r="D1966" s="28" t="str">
        <f t="shared" si="30"/>
        <v/>
      </c>
      <c r="E1966" s="27">
        <f>IF((E1965*(1+Utgifter!$E$5/12)-G1965)&gt;0,E1965*(1+Utgifter!$E$5/12)-G1965,0)</f>
        <v>0</v>
      </c>
      <c r="F1966" s="26"/>
      <c r="G1966" s="24">
        <f>IF((E1966*(Utgifter!$E$4+Utgifter!$E$5)/12)&gt;$S$4,(E1966*(Utgifter!$E$4+Utgifter!$E$5)/12),IF(E1966&gt; 0,$S$4,0))</f>
        <v>0</v>
      </c>
      <c r="I1966" s="27">
        <f>IF((I1965*(1+Utgifter!$E$5/12)-K1965)&gt;0,I1965*(1+Utgifter!$E$5/12)-K1965,0)</f>
        <v>0</v>
      </c>
      <c r="J1966" s="26"/>
      <c r="K1966" s="24">
        <f>IF((I1966*(Utgifter!$E$4+Utgifter!$E$5)/12)&gt;$S$4,(I1966*(Utgifter!$E$4+Utgifter!$E$5)/12),IF(I1966&gt; 0,$S$4,0))</f>
        <v>0</v>
      </c>
    </row>
    <row r="1967" spans="4:11" x14ac:dyDescent="0.35">
      <c r="D1967" s="28" t="str">
        <f t="shared" si="30"/>
        <v/>
      </c>
      <c r="E1967" s="27">
        <f>IF((E1966*(1+Utgifter!$E$5/12)-G1966)&gt;0,E1966*(1+Utgifter!$E$5/12)-G1966,0)</f>
        <v>0</v>
      </c>
      <c r="F1967" s="26"/>
      <c r="G1967" s="24">
        <f>IF((E1967*(Utgifter!$E$4+Utgifter!$E$5)/12)&gt;$S$4,(E1967*(Utgifter!$E$4+Utgifter!$E$5)/12),IF(E1967&gt; 0,$S$4,0))</f>
        <v>0</v>
      </c>
      <c r="I1967" s="27">
        <f>IF((I1966*(1+Utgifter!$E$5/12)-K1966)&gt;0,I1966*(1+Utgifter!$E$5/12)-K1966,0)</f>
        <v>0</v>
      </c>
      <c r="J1967" s="26"/>
      <c r="K1967" s="24">
        <f>IF((I1967*(Utgifter!$E$4+Utgifter!$E$5)/12)&gt;$S$4,(I1967*(Utgifter!$E$4+Utgifter!$E$5)/12),IF(I1967&gt; 0,$S$4,0))</f>
        <v>0</v>
      </c>
    </row>
    <row r="1968" spans="4:11" x14ac:dyDescent="0.35">
      <c r="D1968" s="28" t="str">
        <f t="shared" si="30"/>
        <v/>
      </c>
      <c r="E1968" s="27">
        <f>IF((E1967*(1+Utgifter!$E$5/12)-G1967)&gt;0,E1967*(1+Utgifter!$E$5/12)-G1967,0)</f>
        <v>0</v>
      </c>
      <c r="F1968" s="26"/>
      <c r="G1968" s="24">
        <f>IF((E1968*(Utgifter!$E$4+Utgifter!$E$5)/12)&gt;$S$4,(E1968*(Utgifter!$E$4+Utgifter!$E$5)/12),IF(E1968&gt; 0,$S$4,0))</f>
        <v>0</v>
      </c>
      <c r="I1968" s="27">
        <f>IF((I1967*(1+Utgifter!$E$5/12)-K1967)&gt;0,I1967*(1+Utgifter!$E$5/12)-K1967,0)</f>
        <v>0</v>
      </c>
      <c r="J1968" s="26"/>
      <c r="K1968" s="24">
        <f>IF((I1968*(Utgifter!$E$4+Utgifter!$E$5)/12)&gt;$S$4,(I1968*(Utgifter!$E$4+Utgifter!$E$5)/12),IF(I1968&gt; 0,$S$4,0))</f>
        <v>0</v>
      </c>
    </row>
    <row r="1969" spans="4:11" x14ac:dyDescent="0.35">
      <c r="D1969" s="28" t="str">
        <f t="shared" si="30"/>
        <v/>
      </c>
      <c r="E1969" s="27">
        <f>IF((E1968*(1+Utgifter!$E$5/12)-G1968)&gt;0,E1968*(1+Utgifter!$E$5/12)-G1968,0)</f>
        <v>0</v>
      </c>
      <c r="F1969" s="26"/>
      <c r="G1969" s="24">
        <f>IF((E1969*(Utgifter!$E$4+Utgifter!$E$5)/12)&gt;$S$4,(E1969*(Utgifter!$E$4+Utgifter!$E$5)/12),IF(E1969&gt; 0,$S$4,0))</f>
        <v>0</v>
      </c>
      <c r="I1969" s="27">
        <f>IF((I1968*(1+Utgifter!$E$5/12)-K1968)&gt;0,I1968*(1+Utgifter!$E$5/12)-K1968,0)</f>
        <v>0</v>
      </c>
      <c r="J1969" s="26"/>
      <c r="K1969" s="24">
        <f>IF((I1969*(Utgifter!$E$4+Utgifter!$E$5)/12)&gt;$S$4,(I1969*(Utgifter!$E$4+Utgifter!$E$5)/12),IF(I1969&gt; 0,$S$4,0))</f>
        <v>0</v>
      </c>
    </row>
    <row r="1970" spans="4:11" x14ac:dyDescent="0.35">
      <c r="D1970" s="28" t="str">
        <f t="shared" si="30"/>
        <v/>
      </c>
      <c r="E1970" s="27">
        <f>IF((E1969*(1+Utgifter!$E$5/12)-G1969)&gt;0,E1969*(1+Utgifter!$E$5/12)-G1969,0)</f>
        <v>0</v>
      </c>
      <c r="F1970" s="26"/>
      <c r="G1970" s="24">
        <f>IF((E1970*(Utgifter!$E$4+Utgifter!$E$5)/12)&gt;$S$4,(E1970*(Utgifter!$E$4+Utgifter!$E$5)/12),IF(E1970&gt; 0,$S$4,0))</f>
        <v>0</v>
      </c>
      <c r="I1970" s="27">
        <f>IF((I1969*(1+Utgifter!$E$5/12)-K1969)&gt;0,I1969*(1+Utgifter!$E$5/12)-K1969,0)</f>
        <v>0</v>
      </c>
      <c r="J1970" s="26"/>
      <c r="K1970" s="24">
        <f>IF((I1970*(Utgifter!$E$4+Utgifter!$E$5)/12)&gt;$S$4,(I1970*(Utgifter!$E$4+Utgifter!$E$5)/12),IF(I1970&gt; 0,$S$4,0))</f>
        <v>0</v>
      </c>
    </row>
    <row r="1971" spans="4:11" x14ac:dyDescent="0.35">
      <c r="D1971" s="28" t="str">
        <f t="shared" si="30"/>
        <v/>
      </c>
      <c r="E1971" s="27">
        <f>IF((E1970*(1+Utgifter!$E$5/12)-G1970)&gt;0,E1970*(1+Utgifter!$E$5/12)-G1970,0)</f>
        <v>0</v>
      </c>
      <c r="F1971" s="26"/>
      <c r="G1971" s="24">
        <f>IF((E1971*(Utgifter!$E$4+Utgifter!$E$5)/12)&gt;$S$4,(E1971*(Utgifter!$E$4+Utgifter!$E$5)/12),IF(E1971&gt; 0,$S$4,0))</f>
        <v>0</v>
      </c>
      <c r="I1971" s="27">
        <f>IF((I1970*(1+Utgifter!$E$5/12)-K1970)&gt;0,I1970*(1+Utgifter!$E$5/12)-K1970,0)</f>
        <v>0</v>
      </c>
      <c r="J1971" s="26"/>
      <c r="K1971" s="24">
        <f>IF((I1971*(Utgifter!$E$4+Utgifter!$E$5)/12)&gt;$S$4,(I1971*(Utgifter!$E$4+Utgifter!$E$5)/12),IF(I1971&gt; 0,$S$4,0))</f>
        <v>0</v>
      </c>
    </row>
    <row r="1972" spans="4:11" x14ac:dyDescent="0.35">
      <c r="D1972" s="28" t="str">
        <f t="shared" si="30"/>
        <v/>
      </c>
      <c r="E1972" s="27">
        <f>IF((E1971*(1+Utgifter!$E$5/12)-G1971)&gt;0,E1971*(1+Utgifter!$E$5/12)-G1971,0)</f>
        <v>0</v>
      </c>
      <c r="F1972" s="26"/>
      <c r="G1972" s="24">
        <f>IF((E1972*(Utgifter!$E$4+Utgifter!$E$5)/12)&gt;$S$4,(E1972*(Utgifter!$E$4+Utgifter!$E$5)/12),IF(E1972&gt; 0,$S$4,0))</f>
        <v>0</v>
      </c>
      <c r="I1972" s="27">
        <f>IF((I1971*(1+Utgifter!$E$5/12)-K1971)&gt;0,I1971*(1+Utgifter!$E$5/12)-K1971,0)</f>
        <v>0</v>
      </c>
      <c r="J1972" s="26"/>
      <c r="K1972" s="24">
        <f>IF((I1972*(Utgifter!$E$4+Utgifter!$E$5)/12)&gt;$S$4,(I1972*(Utgifter!$E$4+Utgifter!$E$5)/12),IF(I1972&gt; 0,$S$4,0))</f>
        <v>0</v>
      </c>
    </row>
    <row r="1973" spans="4:11" x14ac:dyDescent="0.35">
      <c r="D1973" s="28" t="str">
        <f t="shared" si="30"/>
        <v/>
      </c>
      <c r="E1973" s="27">
        <f>IF((E1972*(1+Utgifter!$E$5/12)-G1972)&gt;0,E1972*(1+Utgifter!$E$5/12)-G1972,0)</f>
        <v>0</v>
      </c>
      <c r="F1973" s="26"/>
      <c r="G1973" s="24">
        <f>IF((E1973*(Utgifter!$E$4+Utgifter!$E$5)/12)&gt;$S$4,(E1973*(Utgifter!$E$4+Utgifter!$E$5)/12),IF(E1973&gt; 0,$S$4,0))</f>
        <v>0</v>
      </c>
      <c r="I1973" s="27">
        <f>IF((I1972*(1+Utgifter!$E$5/12)-K1972)&gt;0,I1972*(1+Utgifter!$E$5/12)-K1972,0)</f>
        <v>0</v>
      </c>
      <c r="J1973" s="26"/>
      <c r="K1973" s="24">
        <f>IF((I1973*(Utgifter!$E$4+Utgifter!$E$5)/12)&gt;$S$4,(I1973*(Utgifter!$E$4+Utgifter!$E$5)/12),IF(I1973&gt; 0,$S$4,0))</f>
        <v>0</v>
      </c>
    </row>
    <row r="1974" spans="4:11" x14ac:dyDescent="0.35">
      <c r="D1974" s="28" t="str">
        <f t="shared" si="30"/>
        <v/>
      </c>
      <c r="E1974" s="27">
        <f>IF((E1973*(1+Utgifter!$E$5/12)-G1973)&gt;0,E1973*(1+Utgifter!$E$5/12)-G1973,0)</f>
        <v>0</v>
      </c>
      <c r="F1974" s="26"/>
      <c r="G1974" s="24">
        <f>IF((E1974*(Utgifter!$E$4+Utgifter!$E$5)/12)&gt;$S$4,(E1974*(Utgifter!$E$4+Utgifter!$E$5)/12),IF(E1974&gt; 0,$S$4,0))</f>
        <v>0</v>
      </c>
      <c r="I1974" s="27">
        <f>IF((I1973*(1+Utgifter!$E$5/12)-K1973)&gt;0,I1973*(1+Utgifter!$E$5/12)-K1973,0)</f>
        <v>0</v>
      </c>
      <c r="J1974" s="26"/>
      <c r="K1974" s="24">
        <f>IF((I1974*(Utgifter!$E$4+Utgifter!$E$5)/12)&gt;$S$4,(I1974*(Utgifter!$E$4+Utgifter!$E$5)/12),IF(I1974&gt; 0,$S$4,0))</f>
        <v>0</v>
      </c>
    </row>
    <row r="1975" spans="4:11" x14ac:dyDescent="0.35">
      <c r="D1975" s="28" t="str">
        <f t="shared" si="30"/>
        <v/>
      </c>
      <c r="E1975" s="27">
        <f>IF((E1974*(1+Utgifter!$E$5/12)-G1974)&gt;0,E1974*(1+Utgifter!$E$5/12)-G1974,0)</f>
        <v>0</v>
      </c>
      <c r="F1975" s="26"/>
      <c r="G1975" s="24">
        <f>IF((E1975*(Utgifter!$E$4+Utgifter!$E$5)/12)&gt;$S$4,(E1975*(Utgifter!$E$4+Utgifter!$E$5)/12),IF(E1975&gt; 0,$S$4,0))</f>
        <v>0</v>
      </c>
      <c r="I1975" s="27">
        <f>IF((I1974*(1+Utgifter!$E$5/12)-K1974)&gt;0,I1974*(1+Utgifter!$E$5/12)-K1974,0)</f>
        <v>0</v>
      </c>
      <c r="J1975" s="26"/>
      <c r="K1975" s="24">
        <f>IF((I1975*(Utgifter!$E$4+Utgifter!$E$5)/12)&gt;$S$4,(I1975*(Utgifter!$E$4+Utgifter!$E$5)/12),IF(I1975&gt; 0,$S$4,0))</f>
        <v>0</v>
      </c>
    </row>
    <row r="1976" spans="4:11" x14ac:dyDescent="0.35">
      <c r="D1976" s="28" t="str">
        <f t="shared" si="30"/>
        <v/>
      </c>
      <c r="E1976" s="27">
        <f>IF((E1975*(1+Utgifter!$E$5/12)-G1975)&gt;0,E1975*(1+Utgifter!$E$5/12)-G1975,0)</f>
        <v>0</v>
      </c>
      <c r="F1976" s="26"/>
      <c r="G1976" s="24">
        <f>IF((E1976*(Utgifter!$E$4+Utgifter!$E$5)/12)&gt;$S$4,(E1976*(Utgifter!$E$4+Utgifter!$E$5)/12),IF(E1976&gt; 0,$S$4,0))</f>
        <v>0</v>
      </c>
      <c r="I1976" s="27">
        <f>IF((I1975*(1+Utgifter!$E$5/12)-K1975)&gt;0,I1975*(1+Utgifter!$E$5/12)-K1975,0)</f>
        <v>0</v>
      </c>
      <c r="J1976" s="26"/>
      <c r="K1976" s="24">
        <f>IF((I1976*(Utgifter!$E$4+Utgifter!$E$5)/12)&gt;$S$4,(I1976*(Utgifter!$E$4+Utgifter!$E$5)/12),IF(I1976&gt; 0,$S$4,0))</f>
        <v>0</v>
      </c>
    </row>
    <row r="1977" spans="4:11" x14ac:dyDescent="0.35">
      <c r="D1977" s="28" t="str">
        <f t="shared" si="30"/>
        <v/>
      </c>
      <c r="E1977" s="27">
        <f>IF((E1976*(1+Utgifter!$E$5/12)-G1976)&gt;0,E1976*(1+Utgifter!$E$5/12)-G1976,0)</f>
        <v>0</v>
      </c>
      <c r="F1977" s="26"/>
      <c r="G1977" s="24">
        <f>IF((E1977*(Utgifter!$E$4+Utgifter!$E$5)/12)&gt;$S$4,(E1977*(Utgifter!$E$4+Utgifter!$E$5)/12),IF(E1977&gt; 0,$S$4,0))</f>
        <v>0</v>
      </c>
      <c r="I1977" s="27">
        <f>IF((I1976*(1+Utgifter!$E$5/12)-K1976)&gt;0,I1976*(1+Utgifter!$E$5/12)-K1976,0)</f>
        <v>0</v>
      </c>
      <c r="J1977" s="26"/>
      <c r="K1977" s="24">
        <f>IF((I1977*(Utgifter!$E$4+Utgifter!$E$5)/12)&gt;$S$4,(I1977*(Utgifter!$E$4+Utgifter!$E$5)/12),IF(I1977&gt; 0,$S$4,0))</f>
        <v>0</v>
      </c>
    </row>
    <row r="1978" spans="4:11" x14ac:dyDescent="0.35">
      <c r="D1978" s="28" t="str">
        <f t="shared" si="30"/>
        <v/>
      </c>
      <c r="E1978" s="27">
        <f>IF((E1977*(1+Utgifter!$E$5/12)-G1977)&gt;0,E1977*(1+Utgifter!$E$5/12)-G1977,0)</f>
        <v>0</v>
      </c>
      <c r="F1978" s="26"/>
      <c r="G1978" s="24">
        <f>IF((E1978*(Utgifter!$E$4+Utgifter!$E$5)/12)&gt;$S$4,(E1978*(Utgifter!$E$4+Utgifter!$E$5)/12),IF(E1978&gt; 0,$S$4,0))</f>
        <v>0</v>
      </c>
      <c r="I1978" s="27">
        <f>IF((I1977*(1+Utgifter!$E$5/12)-K1977)&gt;0,I1977*(1+Utgifter!$E$5/12)-K1977,0)</f>
        <v>0</v>
      </c>
      <c r="J1978" s="26"/>
      <c r="K1978" s="24">
        <f>IF((I1978*(Utgifter!$E$4+Utgifter!$E$5)/12)&gt;$S$4,(I1978*(Utgifter!$E$4+Utgifter!$E$5)/12),IF(I1978&gt; 0,$S$4,0))</f>
        <v>0</v>
      </c>
    </row>
    <row r="1979" spans="4:11" x14ac:dyDescent="0.35">
      <c r="D1979" s="28" t="str">
        <f t="shared" si="30"/>
        <v/>
      </c>
      <c r="E1979" s="27">
        <f>IF((E1978*(1+Utgifter!$E$5/12)-G1978)&gt;0,E1978*(1+Utgifter!$E$5/12)-G1978,0)</f>
        <v>0</v>
      </c>
      <c r="F1979" s="26"/>
      <c r="G1979" s="24">
        <f>IF((E1979*(Utgifter!$E$4+Utgifter!$E$5)/12)&gt;$S$4,(E1979*(Utgifter!$E$4+Utgifter!$E$5)/12),IF(E1979&gt; 0,$S$4,0))</f>
        <v>0</v>
      </c>
      <c r="I1979" s="27">
        <f>IF((I1978*(1+Utgifter!$E$5/12)-K1978)&gt;0,I1978*(1+Utgifter!$E$5/12)-K1978,0)</f>
        <v>0</v>
      </c>
      <c r="J1979" s="26"/>
      <c r="K1979" s="24">
        <f>IF((I1979*(Utgifter!$E$4+Utgifter!$E$5)/12)&gt;$S$4,(I1979*(Utgifter!$E$4+Utgifter!$E$5)/12),IF(I1979&gt; 0,$S$4,0))</f>
        <v>0</v>
      </c>
    </row>
    <row r="1980" spans="4:11" x14ac:dyDescent="0.35">
      <c r="D1980" s="28" t="str">
        <f t="shared" si="30"/>
        <v/>
      </c>
      <c r="E1980" s="27">
        <f>IF((E1979*(1+Utgifter!$E$5/12)-G1979)&gt;0,E1979*(1+Utgifter!$E$5/12)-G1979,0)</f>
        <v>0</v>
      </c>
      <c r="F1980" s="26"/>
      <c r="G1980" s="24">
        <f>IF((E1980*(Utgifter!$E$4+Utgifter!$E$5)/12)&gt;$S$4,(E1980*(Utgifter!$E$4+Utgifter!$E$5)/12),IF(E1980&gt; 0,$S$4,0))</f>
        <v>0</v>
      </c>
      <c r="I1980" s="27">
        <f>IF((I1979*(1+Utgifter!$E$5/12)-K1979)&gt;0,I1979*(1+Utgifter!$E$5/12)-K1979,0)</f>
        <v>0</v>
      </c>
      <c r="J1980" s="26"/>
      <c r="K1980" s="24">
        <f>IF((I1980*(Utgifter!$E$4+Utgifter!$E$5)/12)&gt;$S$4,(I1980*(Utgifter!$E$4+Utgifter!$E$5)/12),IF(I1980&gt; 0,$S$4,0))</f>
        <v>0</v>
      </c>
    </row>
    <row r="1981" spans="4:11" x14ac:dyDescent="0.35">
      <c r="D1981" s="28" t="str">
        <f t="shared" si="30"/>
        <v/>
      </c>
      <c r="E1981" s="27">
        <f>IF((E1980*(1+Utgifter!$E$5/12)-G1980)&gt;0,E1980*(1+Utgifter!$E$5/12)-G1980,0)</f>
        <v>0</v>
      </c>
      <c r="F1981" s="26"/>
      <c r="G1981" s="24">
        <f>IF((E1981*(Utgifter!$E$4+Utgifter!$E$5)/12)&gt;$S$4,(E1981*(Utgifter!$E$4+Utgifter!$E$5)/12),IF(E1981&gt; 0,$S$4,0))</f>
        <v>0</v>
      </c>
      <c r="I1981" s="27">
        <f>IF((I1980*(1+Utgifter!$E$5/12)-K1980)&gt;0,I1980*(1+Utgifter!$E$5/12)-K1980,0)</f>
        <v>0</v>
      </c>
      <c r="J1981" s="26"/>
      <c r="K1981" s="24">
        <f>IF((I1981*(Utgifter!$E$4+Utgifter!$E$5)/12)&gt;$S$4,(I1981*(Utgifter!$E$4+Utgifter!$E$5)/12),IF(I1981&gt; 0,$S$4,0))</f>
        <v>0</v>
      </c>
    </row>
    <row r="1982" spans="4:11" x14ac:dyDescent="0.35">
      <c r="D1982" s="28" t="str">
        <f t="shared" si="30"/>
        <v/>
      </c>
      <c r="E1982" s="27">
        <f>IF((E1981*(1+Utgifter!$E$5/12)-G1981)&gt;0,E1981*(1+Utgifter!$E$5/12)-G1981,0)</f>
        <v>0</v>
      </c>
      <c r="F1982" s="26"/>
      <c r="G1982" s="24">
        <f>IF((E1982*(Utgifter!$E$4+Utgifter!$E$5)/12)&gt;$S$4,(E1982*(Utgifter!$E$4+Utgifter!$E$5)/12),IF(E1982&gt; 0,$S$4,0))</f>
        <v>0</v>
      </c>
      <c r="I1982" s="27">
        <f>IF((I1981*(1+Utgifter!$E$5/12)-K1981)&gt;0,I1981*(1+Utgifter!$E$5/12)-K1981,0)</f>
        <v>0</v>
      </c>
      <c r="J1982" s="26"/>
      <c r="K1982" s="24">
        <f>IF((I1982*(Utgifter!$E$4+Utgifter!$E$5)/12)&gt;$S$4,(I1982*(Utgifter!$E$4+Utgifter!$E$5)/12),IF(I1982&gt; 0,$S$4,0))</f>
        <v>0</v>
      </c>
    </row>
    <row r="1983" spans="4:11" x14ac:dyDescent="0.35">
      <c r="D1983" s="28" t="str">
        <f t="shared" si="30"/>
        <v/>
      </c>
      <c r="E1983" s="27">
        <f>IF((E1982*(1+Utgifter!$E$5/12)-G1982)&gt;0,E1982*(1+Utgifter!$E$5/12)-G1982,0)</f>
        <v>0</v>
      </c>
      <c r="F1983" s="26"/>
      <c r="G1983" s="24">
        <f>IF((E1983*(Utgifter!$E$4+Utgifter!$E$5)/12)&gt;$S$4,(E1983*(Utgifter!$E$4+Utgifter!$E$5)/12),IF(E1983&gt; 0,$S$4,0))</f>
        <v>0</v>
      </c>
      <c r="I1983" s="27">
        <f>IF((I1982*(1+Utgifter!$E$5/12)-K1982)&gt;0,I1982*(1+Utgifter!$E$5/12)-K1982,0)</f>
        <v>0</v>
      </c>
      <c r="J1983" s="26"/>
      <c r="K1983" s="24">
        <f>IF((I1983*(Utgifter!$E$4+Utgifter!$E$5)/12)&gt;$S$4,(I1983*(Utgifter!$E$4+Utgifter!$E$5)/12),IF(I1983&gt; 0,$S$4,0))</f>
        <v>0</v>
      </c>
    </row>
    <row r="1984" spans="4:11" x14ac:dyDescent="0.35">
      <c r="D1984" s="28" t="str">
        <f t="shared" si="30"/>
        <v/>
      </c>
      <c r="E1984" s="27">
        <f>IF((E1983*(1+Utgifter!$E$5/12)-G1983)&gt;0,E1983*(1+Utgifter!$E$5/12)-G1983,0)</f>
        <v>0</v>
      </c>
      <c r="F1984" s="26"/>
      <c r="G1984" s="24">
        <f>IF((E1984*(Utgifter!$E$4+Utgifter!$E$5)/12)&gt;$S$4,(E1984*(Utgifter!$E$4+Utgifter!$E$5)/12),IF(E1984&gt; 0,$S$4,0))</f>
        <v>0</v>
      </c>
      <c r="I1984" s="27">
        <f>IF((I1983*(1+Utgifter!$E$5/12)-K1983)&gt;0,I1983*(1+Utgifter!$E$5/12)-K1983,0)</f>
        <v>0</v>
      </c>
      <c r="J1984" s="26"/>
      <c r="K1984" s="24">
        <f>IF((I1984*(Utgifter!$E$4+Utgifter!$E$5)/12)&gt;$S$4,(I1984*(Utgifter!$E$4+Utgifter!$E$5)/12),IF(I1984&gt; 0,$S$4,0))</f>
        <v>0</v>
      </c>
    </row>
    <row r="1985" spans="4:11" x14ac:dyDescent="0.35">
      <c r="D1985" s="28" t="str">
        <f t="shared" si="30"/>
        <v/>
      </c>
      <c r="E1985" s="27">
        <f>IF((E1984*(1+Utgifter!$E$5/12)-G1984)&gt;0,E1984*(1+Utgifter!$E$5/12)-G1984,0)</f>
        <v>0</v>
      </c>
      <c r="F1985" s="26"/>
      <c r="G1985" s="24">
        <f>IF((E1985*(Utgifter!$E$4+Utgifter!$E$5)/12)&gt;$S$4,(E1985*(Utgifter!$E$4+Utgifter!$E$5)/12),IF(E1985&gt; 0,$S$4,0))</f>
        <v>0</v>
      </c>
      <c r="I1985" s="27">
        <f>IF((I1984*(1+Utgifter!$E$5/12)-K1984)&gt;0,I1984*(1+Utgifter!$E$5/12)-K1984,0)</f>
        <v>0</v>
      </c>
      <c r="J1985" s="26"/>
      <c r="K1985" s="24">
        <f>IF((I1985*(Utgifter!$E$4+Utgifter!$E$5)/12)&gt;$S$4,(I1985*(Utgifter!$E$4+Utgifter!$E$5)/12),IF(I1985&gt; 0,$S$4,0))</f>
        <v>0</v>
      </c>
    </row>
    <row r="1986" spans="4:11" x14ac:dyDescent="0.35">
      <c r="D1986" s="28" t="str">
        <f t="shared" si="30"/>
        <v/>
      </c>
      <c r="E1986" s="27">
        <f>IF((E1985*(1+Utgifter!$E$5/12)-G1985)&gt;0,E1985*(1+Utgifter!$E$5/12)-G1985,0)</f>
        <v>0</v>
      </c>
      <c r="F1986" s="26"/>
      <c r="G1986" s="24">
        <f>IF((E1986*(Utgifter!$E$4+Utgifter!$E$5)/12)&gt;$S$4,(E1986*(Utgifter!$E$4+Utgifter!$E$5)/12),IF(E1986&gt; 0,$S$4,0))</f>
        <v>0</v>
      </c>
      <c r="I1986" s="27">
        <f>IF((I1985*(1+Utgifter!$E$5/12)-K1985)&gt;0,I1985*(1+Utgifter!$E$5/12)-K1985,0)</f>
        <v>0</v>
      </c>
      <c r="J1986" s="26"/>
      <c r="K1986" s="24">
        <f>IF((I1986*(Utgifter!$E$4+Utgifter!$E$5)/12)&gt;$S$4,(I1986*(Utgifter!$E$4+Utgifter!$E$5)/12),IF(I1986&gt; 0,$S$4,0))</f>
        <v>0</v>
      </c>
    </row>
    <row r="1987" spans="4:11" x14ac:dyDescent="0.35">
      <c r="D1987" s="28" t="str">
        <f t="shared" si="30"/>
        <v/>
      </c>
      <c r="E1987" s="27">
        <f>IF((E1986*(1+Utgifter!$E$5/12)-G1986)&gt;0,E1986*(1+Utgifter!$E$5/12)-G1986,0)</f>
        <v>0</v>
      </c>
      <c r="F1987" s="26"/>
      <c r="G1987" s="24">
        <f>IF((E1987*(Utgifter!$E$4+Utgifter!$E$5)/12)&gt;$S$4,(E1987*(Utgifter!$E$4+Utgifter!$E$5)/12),IF(E1987&gt; 0,$S$4,0))</f>
        <v>0</v>
      </c>
      <c r="I1987" s="27">
        <f>IF((I1986*(1+Utgifter!$E$5/12)-K1986)&gt;0,I1986*(1+Utgifter!$E$5/12)-K1986,0)</f>
        <v>0</v>
      </c>
      <c r="J1987" s="26"/>
      <c r="K1987" s="24">
        <f>IF((I1987*(Utgifter!$E$4+Utgifter!$E$5)/12)&gt;$S$4,(I1987*(Utgifter!$E$4+Utgifter!$E$5)/12),IF(I1987&gt; 0,$S$4,0))</f>
        <v>0</v>
      </c>
    </row>
    <row r="1988" spans="4:11" x14ac:dyDescent="0.35">
      <c r="D1988" s="28" t="str">
        <f t="shared" si="30"/>
        <v/>
      </c>
      <c r="E1988" s="27">
        <f>IF((E1987*(1+Utgifter!$E$5/12)-G1987)&gt;0,E1987*(1+Utgifter!$E$5/12)-G1987,0)</f>
        <v>0</v>
      </c>
      <c r="F1988" s="26"/>
      <c r="G1988" s="24">
        <f>IF((E1988*(Utgifter!$E$4+Utgifter!$E$5)/12)&gt;$S$4,(E1988*(Utgifter!$E$4+Utgifter!$E$5)/12),IF(E1988&gt; 0,$S$4,0))</f>
        <v>0</v>
      </c>
      <c r="I1988" s="27">
        <f>IF((I1987*(1+Utgifter!$E$5/12)-K1987)&gt;0,I1987*(1+Utgifter!$E$5/12)-K1987,0)</f>
        <v>0</v>
      </c>
      <c r="J1988" s="26"/>
      <c r="K1988" s="24">
        <f>IF((I1988*(Utgifter!$E$4+Utgifter!$E$5)/12)&gt;$S$4,(I1988*(Utgifter!$E$4+Utgifter!$E$5)/12),IF(I1988&gt; 0,$S$4,0))</f>
        <v>0</v>
      </c>
    </row>
    <row r="1989" spans="4:11" x14ac:dyDescent="0.35">
      <c r="D1989" s="28" t="str">
        <f t="shared" si="30"/>
        <v/>
      </c>
      <c r="E1989" s="27">
        <f>IF((E1988*(1+Utgifter!$E$5/12)-G1988)&gt;0,E1988*(1+Utgifter!$E$5/12)-G1988,0)</f>
        <v>0</v>
      </c>
      <c r="F1989" s="26"/>
      <c r="G1989" s="24">
        <f>IF((E1989*(Utgifter!$E$4+Utgifter!$E$5)/12)&gt;$S$4,(E1989*(Utgifter!$E$4+Utgifter!$E$5)/12),IF(E1989&gt; 0,$S$4,0))</f>
        <v>0</v>
      </c>
      <c r="I1989" s="27">
        <f>IF((I1988*(1+Utgifter!$E$5/12)-K1988)&gt;0,I1988*(1+Utgifter!$E$5/12)-K1988,0)</f>
        <v>0</v>
      </c>
      <c r="J1989" s="26"/>
      <c r="K1989" s="24">
        <f>IF((I1989*(Utgifter!$E$4+Utgifter!$E$5)/12)&gt;$S$4,(I1989*(Utgifter!$E$4+Utgifter!$E$5)/12),IF(I1989&gt; 0,$S$4,0))</f>
        <v>0</v>
      </c>
    </row>
    <row r="1990" spans="4:11" x14ac:dyDescent="0.35">
      <c r="D1990" s="28" t="str">
        <f t="shared" si="30"/>
        <v/>
      </c>
      <c r="E1990" s="27">
        <f>IF((E1989*(1+Utgifter!$E$5/12)-G1989)&gt;0,E1989*(1+Utgifter!$E$5/12)-G1989,0)</f>
        <v>0</v>
      </c>
      <c r="F1990" s="26"/>
      <c r="G1990" s="24">
        <f>IF((E1990*(Utgifter!$E$4+Utgifter!$E$5)/12)&gt;$S$4,(E1990*(Utgifter!$E$4+Utgifter!$E$5)/12),IF(E1990&gt; 0,$S$4,0))</f>
        <v>0</v>
      </c>
      <c r="I1990" s="27">
        <f>IF((I1989*(1+Utgifter!$E$5/12)-K1989)&gt;0,I1989*(1+Utgifter!$E$5/12)-K1989,0)</f>
        <v>0</v>
      </c>
      <c r="J1990" s="26"/>
      <c r="K1990" s="24">
        <f>IF((I1990*(Utgifter!$E$4+Utgifter!$E$5)/12)&gt;$S$4,(I1990*(Utgifter!$E$4+Utgifter!$E$5)/12),IF(I1990&gt; 0,$S$4,0))</f>
        <v>0</v>
      </c>
    </row>
    <row r="1991" spans="4:11" x14ac:dyDescent="0.35">
      <c r="D1991" s="28" t="str">
        <f t="shared" ref="D1991:D2054" si="31">IF(OR(E1991&gt;0, I1991&gt;0),D1990+1,"")</f>
        <v/>
      </c>
      <c r="E1991" s="27">
        <f>IF((E1990*(1+Utgifter!$E$5/12)-G1990)&gt;0,E1990*(1+Utgifter!$E$5/12)-G1990,0)</f>
        <v>0</v>
      </c>
      <c r="F1991" s="26"/>
      <c r="G1991" s="24">
        <f>IF((E1991*(Utgifter!$E$4+Utgifter!$E$5)/12)&gt;$S$4,(E1991*(Utgifter!$E$4+Utgifter!$E$5)/12),IF(E1991&gt; 0,$S$4,0))</f>
        <v>0</v>
      </c>
      <c r="I1991" s="27">
        <f>IF((I1990*(1+Utgifter!$E$5/12)-K1990)&gt;0,I1990*(1+Utgifter!$E$5/12)-K1990,0)</f>
        <v>0</v>
      </c>
      <c r="J1991" s="26"/>
      <c r="K1991" s="24">
        <f>IF((I1991*(Utgifter!$E$4+Utgifter!$E$5)/12)&gt;$S$4,(I1991*(Utgifter!$E$4+Utgifter!$E$5)/12),IF(I1991&gt; 0,$S$4,0))</f>
        <v>0</v>
      </c>
    </row>
    <row r="1992" spans="4:11" x14ac:dyDescent="0.35">
      <c r="D1992" s="28" t="str">
        <f t="shared" si="31"/>
        <v/>
      </c>
      <c r="E1992" s="27">
        <f>IF((E1991*(1+Utgifter!$E$5/12)-G1991)&gt;0,E1991*(1+Utgifter!$E$5/12)-G1991,0)</f>
        <v>0</v>
      </c>
      <c r="F1992" s="26"/>
      <c r="G1992" s="24">
        <f>IF((E1992*(Utgifter!$E$4+Utgifter!$E$5)/12)&gt;$S$4,(E1992*(Utgifter!$E$4+Utgifter!$E$5)/12),IF(E1992&gt; 0,$S$4,0))</f>
        <v>0</v>
      </c>
      <c r="I1992" s="27">
        <f>IF((I1991*(1+Utgifter!$E$5/12)-K1991)&gt;0,I1991*(1+Utgifter!$E$5/12)-K1991,0)</f>
        <v>0</v>
      </c>
      <c r="J1992" s="26"/>
      <c r="K1992" s="24">
        <f>IF((I1992*(Utgifter!$E$4+Utgifter!$E$5)/12)&gt;$S$4,(I1992*(Utgifter!$E$4+Utgifter!$E$5)/12),IF(I1992&gt; 0,$S$4,0))</f>
        <v>0</v>
      </c>
    </row>
    <row r="1993" spans="4:11" x14ac:dyDescent="0.35">
      <c r="D1993" s="28" t="str">
        <f t="shared" si="31"/>
        <v/>
      </c>
      <c r="E1993" s="27">
        <f>IF((E1992*(1+Utgifter!$E$5/12)-G1992)&gt;0,E1992*(1+Utgifter!$E$5/12)-G1992,0)</f>
        <v>0</v>
      </c>
      <c r="F1993" s="26"/>
      <c r="G1993" s="24">
        <f>IF((E1993*(Utgifter!$E$4+Utgifter!$E$5)/12)&gt;$S$4,(E1993*(Utgifter!$E$4+Utgifter!$E$5)/12),IF(E1993&gt; 0,$S$4,0))</f>
        <v>0</v>
      </c>
      <c r="I1993" s="27">
        <f>IF((I1992*(1+Utgifter!$E$5/12)-K1992)&gt;0,I1992*(1+Utgifter!$E$5/12)-K1992,0)</f>
        <v>0</v>
      </c>
      <c r="J1993" s="26"/>
      <c r="K1993" s="24">
        <f>IF((I1993*(Utgifter!$E$4+Utgifter!$E$5)/12)&gt;$S$4,(I1993*(Utgifter!$E$4+Utgifter!$E$5)/12),IF(I1993&gt; 0,$S$4,0))</f>
        <v>0</v>
      </c>
    </row>
    <row r="1994" spans="4:11" x14ac:dyDescent="0.35">
      <c r="D1994" s="28" t="str">
        <f t="shared" si="31"/>
        <v/>
      </c>
      <c r="E1994" s="27">
        <f>IF((E1993*(1+Utgifter!$E$5/12)-G1993)&gt;0,E1993*(1+Utgifter!$E$5/12)-G1993,0)</f>
        <v>0</v>
      </c>
      <c r="F1994" s="26"/>
      <c r="G1994" s="24">
        <f>IF((E1994*(Utgifter!$E$4+Utgifter!$E$5)/12)&gt;$S$4,(E1994*(Utgifter!$E$4+Utgifter!$E$5)/12),IF(E1994&gt; 0,$S$4,0))</f>
        <v>0</v>
      </c>
      <c r="I1994" s="27">
        <f>IF((I1993*(1+Utgifter!$E$5/12)-K1993)&gt;0,I1993*(1+Utgifter!$E$5/12)-K1993,0)</f>
        <v>0</v>
      </c>
      <c r="J1994" s="26"/>
      <c r="K1994" s="24">
        <f>IF((I1994*(Utgifter!$E$4+Utgifter!$E$5)/12)&gt;$S$4,(I1994*(Utgifter!$E$4+Utgifter!$E$5)/12),IF(I1994&gt; 0,$S$4,0))</f>
        <v>0</v>
      </c>
    </row>
    <row r="1995" spans="4:11" x14ac:dyDescent="0.35">
      <c r="D1995" s="28" t="str">
        <f t="shared" si="31"/>
        <v/>
      </c>
      <c r="E1995" s="27">
        <f>IF((E1994*(1+Utgifter!$E$5/12)-G1994)&gt;0,E1994*(1+Utgifter!$E$5/12)-G1994,0)</f>
        <v>0</v>
      </c>
      <c r="F1995" s="26"/>
      <c r="G1995" s="24">
        <f>IF((E1995*(Utgifter!$E$4+Utgifter!$E$5)/12)&gt;$S$4,(E1995*(Utgifter!$E$4+Utgifter!$E$5)/12),IF(E1995&gt; 0,$S$4,0))</f>
        <v>0</v>
      </c>
      <c r="I1995" s="27">
        <f>IF((I1994*(1+Utgifter!$E$5/12)-K1994)&gt;0,I1994*(1+Utgifter!$E$5/12)-K1994,0)</f>
        <v>0</v>
      </c>
      <c r="J1995" s="26"/>
      <c r="K1995" s="24">
        <f>IF((I1995*(Utgifter!$E$4+Utgifter!$E$5)/12)&gt;$S$4,(I1995*(Utgifter!$E$4+Utgifter!$E$5)/12),IF(I1995&gt; 0,$S$4,0))</f>
        <v>0</v>
      </c>
    </row>
    <row r="1996" spans="4:11" x14ac:dyDescent="0.35">
      <c r="D1996" s="28" t="str">
        <f t="shared" si="31"/>
        <v/>
      </c>
      <c r="E1996" s="27">
        <f>IF((E1995*(1+Utgifter!$E$5/12)-G1995)&gt;0,E1995*(1+Utgifter!$E$5/12)-G1995,0)</f>
        <v>0</v>
      </c>
      <c r="F1996" s="26"/>
      <c r="G1996" s="24">
        <f>IF((E1996*(Utgifter!$E$4+Utgifter!$E$5)/12)&gt;$S$4,(E1996*(Utgifter!$E$4+Utgifter!$E$5)/12),IF(E1996&gt; 0,$S$4,0))</f>
        <v>0</v>
      </c>
      <c r="I1996" s="27">
        <f>IF((I1995*(1+Utgifter!$E$5/12)-K1995)&gt;0,I1995*(1+Utgifter!$E$5/12)-K1995,0)</f>
        <v>0</v>
      </c>
      <c r="J1996" s="26"/>
      <c r="K1996" s="24">
        <f>IF((I1996*(Utgifter!$E$4+Utgifter!$E$5)/12)&gt;$S$4,(I1996*(Utgifter!$E$4+Utgifter!$E$5)/12),IF(I1996&gt; 0,$S$4,0))</f>
        <v>0</v>
      </c>
    </row>
    <row r="1997" spans="4:11" x14ac:dyDescent="0.35">
      <c r="D1997" s="28" t="str">
        <f t="shared" si="31"/>
        <v/>
      </c>
      <c r="E1997" s="27">
        <f>IF((E1996*(1+Utgifter!$E$5/12)-G1996)&gt;0,E1996*(1+Utgifter!$E$5/12)-G1996,0)</f>
        <v>0</v>
      </c>
      <c r="F1997" s="26"/>
      <c r="G1997" s="24">
        <f>IF((E1997*(Utgifter!$E$4+Utgifter!$E$5)/12)&gt;$S$4,(E1997*(Utgifter!$E$4+Utgifter!$E$5)/12),IF(E1997&gt; 0,$S$4,0))</f>
        <v>0</v>
      </c>
      <c r="I1997" s="27">
        <f>IF((I1996*(1+Utgifter!$E$5/12)-K1996)&gt;0,I1996*(1+Utgifter!$E$5/12)-K1996,0)</f>
        <v>0</v>
      </c>
      <c r="J1997" s="26"/>
      <c r="K1997" s="24">
        <f>IF((I1997*(Utgifter!$E$4+Utgifter!$E$5)/12)&gt;$S$4,(I1997*(Utgifter!$E$4+Utgifter!$E$5)/12),IF(I1997&gt; 0,$S$4,0))</f>
        <v>0</v>
      </c>
    </row>
    <row r="1998" spans="4:11" x14ac:dyDescent="0.35">
      <c r="D1998" s="28" t="str">
        <f t="shared" si="31"/>
        <v/>
      </c>
      <c r="E1998" s="27">
        <f>IF((E1997*(1+Utgifter!$E$5/12)-G1997)&gt;0,E1997*(1+Utgifter!$E$5/12)-G1997,0)</f>
        <v>0</v>
      </c>
      <c r="F1998" s="26"/>
      <c r="G1998" s="24">
        <f>IF((E1998*(Utgifter!$E$4+Utgifter!$E$5)/12)&gt;$S$4,(E1998*(Utgifter!$E$4+Utgifter!$E$5)/12),IF(E1998&gt; 0,$S$4,0))</f>
        <v>0</v>
      </c>
      <c r="I1998" s="27">
        <f>IF((I1997*(1+Utgifter!$E$5/12)-K1997)&gt;0,I1997*(1+Utgifter!$E$5/12)-K1997,0)</f>
        <v>0</v>
      </c>
      <c r="J1998" s="26"/>
      <c r="K1998" s="24">
        <f>IF((I1998*(Utgifter!$E$4+Utgifter!$E$5)/12)&gt;$S$4,(I1998*(Utgifter!$E$4+Utgifter!$E$5)/12),IF(I1998&gt; 0,$S$4,0))</f>
        <v>0</v>
      </c>
    </row>
    <row r="1999" spans="4:11" x14ac:dyDescent="0.35">
      <c r="D1999" s="28" t="str">
        <f t="shared" si="31"/>
        <v/>
      </c>
      <c r="E1999" s="27">
        <f>IF((E1998*(1+Utgifter!$E$5/12)-G1998)&gt;0,E1998*(1+Utgifter!$E$5/12)-G1998,0)</f>
        <v>0</v>
      </c>
      <c r="F1999" s="26"/>
      <c r="G1999" s="24">
        <f>IF((E1999*(Utgifter!$E$4+Utgifter!$E$5)/12)&gt;$S$4,(E1999*(Utgifter!$E$4+Utgifter!$E$5)/12),IF(E1999&gt; 0,$S$4,0))</f>
        <v>0</v>
      </c>
      <c r="I1999" s="27">
        <f>IF((I1998*(1+Utgifter!$E$5/12)-K1998)&gt;0,I1998*(1+Utgifter!$E$5/12)-K1998,0)</f>
        <v>0</v>
      </c>
      <c r="J1999" s="26"/>
      <c r="K1999" s="24">
        <f>IF((I1999*(Utgifter!$E$4+Utgifter!$E$5)/12)&gt;$S$4,(I1999*(Utgifter!$E$4+Utgifter!$E$5)/12),IF(I1999&gt; 0,$S$4,0))</f>
        <v>0</v>
      </c>
    </row>
    <row r="2000" spans="4:11" x14ac:dyDescent="0.35">
      <c r="D2000" s="28" t="str">
        <f t="shared" si="31"/>
        <v/>
      </c>
      <c r="E2000" s="27">
        <f>IF((E1999*(1+Utgifter!$E$5/12)-G1999)&gt;0,E1999*(1+Utgifter!$E$5/12)-G1999,0)</f>
        <v>0</v>
      </c>
      <c r="F2000" s="26"/>
      <c r="G2000" s="24">
        <f>IF((E2000*(Utgifter!$E$4+Utgifter!$E$5)/12)&gt;$S$4,(E2000*(Utgifter!$E$4+Utgifter!$E$5)/12),IF(E2000&gt; 0,$S$4,0))</f>
        <v>0</v>
      </c>
      <c r="I2000" s="27">
        <f>IF((I1999*(1+Utgifter!$E$5/12)-K1999)&gt;0,I1999*(1+Utgifter!$E$5/12)-K1999,0)</f>
        <v>0</v>
      </c>
      <c r="J2000" s="26"/>
      <c r="K2000" s="24">
        <f>IF((I2000*(Utgifter!$E$4+Utgifter!$E$5)/12)&gt;$S$4,(I2000*(Utgifter!$E$4+Utgifter!$E$5)/12),IF(I2000&gt; 0,$S$4,0))</f>
        <v>0</v>
      </c>
    </row>
    <row r="2001" spans="4:11" x14ac:dyDescent="0.35">
      <c r="D2001" s="28" t="str">
        <f t="shared" si="31"/>
        <v/>
      </c>
      <c r="E2001" s="27">
        <f>IF((E2000*(1+Utgifter!$E$5/12)-G2000)&gt;0,E2000*(1+Utgifter!$E$5/12)-G2000,0)</f>
        <v>0</v>
      </c>
      <c r="F2001" s="26"/>
      <c r="G2001" s="24">
        <f>IF((E2001*(Utgifter!$E$4+Utgifter!$E$5)/12)&gt;$S$4,(E2001*(Utgifter!$E$4+Utgifter!$E$5)/12),IF(E2001&gt; 0,$S$4,0))</f>
        <v>0</v>
      </c>
      <c r="I2001" s="27">
        <f>IF((I2000*(1+Utgifter!$E$5/12)-K2000)&gt;0,I2000*(1+Utgifter!$E$5/12)-K2000,0)</f>
        <v>0</v>
      </c>
      <c r="J2001" s="26"/>
      <c r="K2001" s="24">
        <f>IF((I2001*(Utgifter!$E$4+Utgifter!$E$5)/12)&gt;$S$4,(I2001*(Utgifter!$E$4+Utgifter!$E$5)/12),IF(I2001&gt; 0,$S$4,0))</f>
        <v>0</v>
      </c>
    </row>
    <row r="2002" spans="4:11" x14ac:dyDescent="0.35">
      <c r="D2002" s="28" t="str">
        <f t="shared" si="31"/>
        <v/>
      </c>
      <c r="E2002" s="27">
        <f>IF((E2001*(1+Utgifter!$E$5/12)-G2001)&gt;0,E2001*(1+Utgifter!$E$5/12)-G2001,0)</f>
        <v>0</v>
      </c>
      <c r="F2002" s="26"/>
      <c r="G2002" s="24">
        <f>IF((E2002*(Utgifter!$E$4+Utgifter!$E$5)/12)&gt;$S$4,(E2002*(Utgifter!$E$4+Utgifter!$E$5)/12),IF(E2002&gt; 0,$S$4,0))</f>
        <v>0</v>
      </c>
      <c r="I2002" s="27">
        <f>IF((I2001*(1+Utgifter!$E$5/12)-K2001)&gt;0,I2001*(1+Utgifter!$E$5/12)-K2001,0)</f>
        <v>0</v>
      </c>
      <c r="J2002" s="26"/>
      <c r="K2002" s="24">
        <f>IF((I2002*(Utgifter!$E$4+Utgifter!$E$5)/12)&gt;$S$4,(I2002*(Utgifter!$E$4+Utgifter!$E$5)/12),IF(I2002&gt; 0,$S$4,0))</f>
        <v>0</v>
      </c>
    </row>
    <row r="2003" spans="4:11" x14ac:dyDescent="0.35">
      <c r="D2003" s="28" t="str">
        <f t="shared" si="31"/>
        <v/>
      </c>
      <c r="E2003" s="27">
        <f>IF((E2002*(1+Utgifter!$E$5/12)-G2002)&gt;0,E2002*(1+Utgifter!$E$5/12)-G2002,0)</f>
        <v>0</v>
      </c>
      <c r="F2003" s="26"/>
      <c r="G2003" s="24">
        <f>IF((E2003*(Utgifter!$E$4+Utgifter!$E$5)/12)&gt;$S$4,(E2003*(Utgifter!$E$4+Utgifter!$E$5)/12),IF(E2003&gt; 0,$S$4,0))</f>
        <v>0</v>
      </c>
      <c r="I2003" s="27">
        <f>IF((I2002*(1+Utgifter!$E$5/12)-K2002)&gt;0,I2002*(1+Utgifter!$E$5/12)-K2002,0)</f>
        <v>0</v>
      </c>
      <c r="J2003" s="26"/>
      <c r="K2003" s="24">
        <f>IF((I2003*(Utgifter!$E$4+Utgifter!$E$5)/12)&gt;$S$4,(I2003*(Utgifter!$E$4+Utgifter!$E$5)/12),IF(I2003&gt; 0,$S$4,0))</f>
        <v>0</v>
      </c>
    </row>
    <row r="2004" spans="4:11" x14ac:dyDescent="0.35">
      <c r="D2004" s="28" t="str">
        <f t="shared" si="31"/>
        <v/>
      </c>
      <c r="E2004" s="27">
        <f>IF((E2003*(1+Utgifter!$E$5/12)-G2003)&gt;0,E2003*(1+Utgifter!$E$5/12)-G2003,0)</f>
        <v>0</v>
      </c>
      <c r="F2004" s="26"/>
      <c r="G2004" s="24">
        <f>IF((E2004*(Utgifter!$E$4+Utgifter!$E$5)/12)&gt;$S$4,(E2004*(Utgifter!$E$4+Utgifter!$E$5)/12),IF(E2004&gt; 0,$S$4,0))</f>
        <v>0</v>
      </c>
      <c r="I2004" s="27">
        <f>IF((I2003*(1+Utgifter!$E$5/12)-K2003)&gt;0,I2003*(1+Utgifter!$E$5/12)-K2003,0)</f>
        <v>0</v>
      </c>
      <c r="J2004" s="26"/>
      <c r="K2004" s="24">
        <f>IF((I2004*(Utgifter!$E$4+Utgifter!$E$5)/12)&gt;$S$4,(I2004*(Utgifter!$E$4+Utgifter!$E$5)/12),IF(I2004&gt; 0,$S$4,0))</f>
        <v>0</v>
      </c>
    </row>
    <row r="2005" spans="4:11" x14ac:dyDescent="0.35">
      <c r="D2005" s="28" t="str">
        <f t="shared" si="31"/>
        <v/>
      </c>
      <c r="E2005" s="27">
        <f>IF((E2004*(1+Utgifter!$E$5/12)-G2004)&gt;0,E2004*(1+Utgifter!$E$5/12)-G2004,0)</f>
        <v>0</v>
      </c>
      <c r="F2005" s="26"/>
      <c r="G2005" s="24">
        <f>IF((E2005*(Utgifter!$E$4+Utgifter!$E$5)/12)&gt;$S$4,(E2005*(Utgifter!$E$4+Utgifter!$E$5)/12),IF(E2005&gt; 0,$S$4,0))</f>
        <v>0</v>
      </c>
      <c r="I2005" s="27">
        <f>IF((I2004*(1+Utgifter!$E$5/12)-K2004)&gt;0,I2004*(1+Utgifter!$E$5/12)-K2004,0)</f>
        <v>0</v>
      </c>
      <c r="J2005" s="26"/>
      <c r="K2005" s="24">
        <f>IF((I2005*(Utgifter!$E$4+Utgifter!$E$5)/12)&gt;$S$4,(I2005*(Utgifter!$E$4+Utgifter!$E$5)/12),IF(I2005&gt; 0,$S$4,0))</f>
        <v>0</v>
      </c>
    </row>
    <row r="2006" spans="4:11" x14ac:dyDescent="0.35">
      <c r="D2006" s="28" t="str">
        <f t="shared" si="31"/>
        <v/>
      </c>
      <c r="E2006" s="27">
        <f>IF((E2005*(1+Utgifter!$E$5/12)-G2005)&gt;0,E2005*(1+Utgifter!$E$5/12)-G2005,0)</f>
        <v>0</v>
      </c>
      <c r="F2006" s="26"/>
      <c r="G2006" s="24">
        <f>IF((E2006*(Utgifter!$E$4+Utgifter!$E$5)/12)&gt;$S$4,(E2006*(Utgifter!$E$4+Utgifter!$E$5)/12),IF(E2006&gt; 0,$S$4,0))</f>
        <v>0</v>
      </c>
      <c r="I2006" s="27">
        <f>IF((I2005*(1+Utgifter!$E$5/12)-K2005)&gt;0,I2005*(1+Utgifter!$E$5/12)-K2005,0)</f>
        <v>0</v>
      </c>
      <c r="J2006" s="26"/>
      <c r="K2006" s="24">
        <f>IF((I2006*(Utgifter!$E$4+Utgifter!$E$5)/12)&gt;$S$4,(I2006*(Utgifter!$E$4+Utgifter!$E$5)/12),IF(I2006&gt; 0,$S$4,0))</f>
        <v>0</v>
      </c>
    </row>
    <row r="2007" spans="4:11" x14ac:dyDescent="0.35">
      <c r="D2007" s="28" t="str">
        <f t="shared" si="31"/>
        <v/>
      </c>
      <c r="E2007" s="27">
        <f>IF((E2006*(1+Utgifter!$E$5/12)-G2006)&gt;0,E2006*(1+Utgifter!$E$5/12)-G2006,0)</f>
        <v>0</v>
      </c>
      <c r="F2007" s="26"/>
      <c r="G2007" s="24">
        <f>IF((E2007*(Utgifter!$E$4+Utgifter!$E$5)/12)&gt;$S$4,(E2007*(Utgifter!$E$4+Utgifter!$E$5)/12),IF(E2007&gt; 0,$S$4,0))</f>
        <v>0</v>
      </c>
      <c r="I2007" s="27">
        <f>IF((I2006*(1+Utgifter!$E$5/12)-K2006)&gt;0,I2006*(1+Utgifter!$E$5/12)-K2006,0)</f>
        <v>0</v>
      </c>
      <c r="J2007" s="26"/>
      <c r="K2007" s="24">
        <f>IF((I2007*(Utgifter!$E$4+Utgifter!$E$5)/12)&gt;$S$4,(I2007*(Utgifter!$E$4+Utgifter!$E$5)/12),IF(I2007&gt; 0,$S$4,0))</f>
        <v>0</v>
      </c>
    </row>
    <row r="2008" spans="4:11" x14ac:dyDescent="0.35">
      <c r="D2008" s="28" t="str">
        <f t="shared" si="31"/>
        <v/>
      </c>
      <c r="E2008" s="27">
        <f>IF((E2007*(1+Utgifter!$E$5/12)-G2007)&gt;0,E2007*(1+Utgifter!$E$5/12)-G2007,0)</f>
        <v>0</v>
      </c>
      <c r="F2008" s="26"/>
      <c r="G2008" s="24">
        <f>IF((E2008*(Utgifter!$E$4+Utgifter!$E$5)/12)&gt;$S$4,(E2008*(Utgifter!$E$4+Utgifter!$E$5)/12),IF(E2008&gt; 0,$S$4,0))</f>
        <v>0</v>
      </c>
      <c r="I2008" s="27">
        <f>IF((I2007*(1+Utgifter!$E$5/12)-K2007)&gt;0,I2007*(1+Utgifter!$E$5/12)-K2007,0)</f>
        <v>0</v>
      </c>
      <c r="J2008" s="26"/>
      <c r="K2008" s="24">
        <f>IF((I2008*(Utgifter!$E$4+Utgifter!$E$5)/12)&gt;$S$4,(I2008*(Utgifter!$E$4+Utgifter!$E$5)/12),IF(I2008&gt; 0,$S$4,0))</f>
        <v>0</v>
      </c>
    </row>
    <row r="2009" spans="4:11" x14ac:dyDescent="0.35">
      <c r="D2009" s="28" t="str">
        <f t="shared" si="31"/>
        <v/>
      </c>
      <c r="E2009" s="27">
        <f>IF((E2008*(1+Utgifter!$E$5/12)-G2008)&gt;0,E2008*(1+Utgifter!$E$5/12)-G2008,0)</f>
        <v>0</v>
      </c>
      <c r="F2009" s="26"/>
      <c r="G2009" s="24">
        <f>IF((E2009*(Utgifter!$E$4+Utgifter!$E$5)/12)&gt;$S$4,(E2009*(Utgifter!$E$4+Utgifter!$E$5)/12),IF(E2009&gt; 0,$S$4,0))</f>
        <v>0</v>
      </c>
      <c r="I2009" s="27">
        <f>IF((I2008*(1+Utgifter!$E$5/12)-K2008)&gt;0,I2008*(1+Utgifter!$E$5/12)-K2008,0)</f>
        <v>0</v>
      </c>
      <c r="J2009" s="26"/>
      <c r="K2009" s="24">
        <f>IF((I2009*(Utgifter!$E$4+Utgifter!$E$5)/12)&gt;$S$4,(I2009*(Utgifter!$E$4+Utgifter!$E$5)/12),IF(I2009&gt; 0,$S$4,0))</f>
        <v>0</v>
      </c>
    </row>
    <row r="2010" spans="4:11" x14ac:dyDescent="0.35">
      <c r="D2010" s="28" t="str">
        <f t="shared" si="31"/>
        <v/>
      </c>
      <c r="E2010" s="27">
        <f>IF((E2009*(1+Utgifter!$E$5/12)-G2009)&gt;0,E2009*(1+Utgifter!$E$5/12)-G2009,0)</f>
        <v>0</v>
      </c>
      <c r="F2010" s="26"/>
      <c r="G2010" s="24">
        <f>IF((E2010*(Utgifter!$E$4+Utgifter!$E$5)/12)&gt;$S$4,(E2010*(Utgifter!$E$4+Utgifter!$E$5)/12),IF(E2010&gt; 0,$S$4,0))</f>
        <v>0</v>
      </c>
      <c r="I2010" s="27">
        <f>IF((I2009*(1+Utgifter!$E$5/12)-K2009)&gt;0,I2009*(1+Utgifter!$E$5/12)-K2009,0)</f>
        <v>0</v>
      </c>
      <c r="J2010" s="26"/>
      <c r="K2010" s="24">
        <f>IF((I2010*(Utgifter!$E$4+Utgifter!$E$5)/12)&gt;$S$4,(I2010*(Utgifter!$E$4+Utgifter!$E$5)/12),IF(I2010&gt; 0,$S$4,0))</f>
        <v>0</v>
      </c>
    </row>
    <row r="2011" spans="4:11" x14ac:dyDescent="0.35">
      <c r="D2011" s="28" t="str">
        <f t="shared" si="31"/>
        <v/>
      </c>
      <c r="E2011" s="27">
        <f>IF((E2010*(1+Utgifter!$E$5/12)-G2010)&gt;0,E2010*(1+Utgifter!$E$5/12)-G2010,0)</f>
        <v>0</v>
      </c>
      <c r="F2011" s="26"/>
      <c r="G2011" s="24">
        <f>IF((E2011*(Utgifter!$E$4+Utgifter!$E$5)/12)&gt;$S$4,(E2011*(Utgifter!$E$4+Utgifter!$E$5)/12),IF(E2011&gt; 0,$S$4,0))</f>
        <v>0</v>
      </c>
      <c r="I2011" s="27">
        <f>IF((I2010*(1+Utgifter!$E$5/12)-K2010)&gt;0,I2010*(1+Utgifter!$E$5/12)-K2010,0)</f>
        <v>0</v>
      </c>
      <c r="J2011" s="26"/>
      <c r="K2011" s="24">
        <f>IF((I2011*(Utgifter!$E$4+Utgifter!$E$5)/12)&gt;$S$4,(I2011*(Utgifter!$E$4+Utgifter!$E$5)/12),IF(I2011&gt; 0,$S$4,0))</f>
        <v>0</v>
      </c>
    </row>
    <row r="2012" spans="4:11" x14ac:dyDescent="0.35">
      <c r="D2012" s="28" t="str">
        <f t="shared" si="31"/>
        <v/>
      </c>
      <c r="E2012" s="27">
        <f>IF((E2011*(1+Utgifter!$E$5/12)-G2011)&gt;0,E2011*(1+Utgifter!$E$5/12)-G2011,0)</f>
        <v>0</v>
      </c>
      <c r="F2012" s="26"/>
      <c r="G2012" s="24">
        <f>IF((E2012*(Utgifter!$E$4+Utgifter!$E$5)/12)&gt;$S$4,(E2012*(Utgifter!$E$4+Utgifter!$E$5)/12),IF(E2012&gt; 0,$S$4,0))</f>
        <v>0</v>
      </c>
      <c r="I2012" s="27">
        <f>IF((I2011*(1+Utgifter!$E$5/12)-K2011)&gt;0,I2011*(1+Utgifter!$E$5/12)-K2011,0)</f>
        <v>0</v>
      </c>
      <c r="J2012" s="26"/>
      <c r="K2012" s="24">
        <f>IF((I2012*(Utgifter!$E$4+Utgifter!$E$5)/12)&gt;$S$4,(I2012*(Utgifter!$E$4+Utgifter!$E$5)/12),IF(I2012&gt; 0,$S$4,0))</f>
        <v>0</v>
      </c>
    </row>
    <row r="2013" spans="4:11" x14ac:dyDescent="0.35">
      <c r="D2013" s="28" t="str">
        <f t="shared" si="31"/>
        <v/>
      </c>
      <c r="E2013" s="27">
        <f>IF((E2012*(1+Utgifter!$E$5/12)-G2012)&gt;0,E2012*(1+Utgifter!$E$5/12)-G2012,0)</f>
        <v>0</v>
      </c>
      <c r="F2013" s="26"/>
      <c r="G2013" s="24">
        <f>IF((E2013*(Utgifter!$E$4+Utgifter!$E$5)/12)&gt;$S$4,(E2013*(Utgifter!$E$4+Utgifter!$E$5)/12),IF(E2013&gt; 0,$S$4,0))</f>
        <v>0</v>
      </c>
      <c r="I2013" s="27">
        <f>IF((I2012*(1+Utgifter!$E$5/12)-K2012)&gt;0,I2012*(1+Utgifter!$E$5/12)-K2012,0)</f>
        <v>0</v>
      </c>
      <c r="J2013" s="26"/>
      <c r="K2013" s="24">
        <f>IF((I2013*(Utgifter!$E$4+Utgifter!$E$5)/12)&gt;$S$4,(I2013*(Utgifter!$E$4+Utgifter!$E$5)/12),IF(I2013&gt; 0,$S$4,0))</f>
        <v>0</v>
      </c>
    </row>
    <row r="2014" spans="4:11" x14ac:dyDescent="0.35">
      <c r="D2014" s="28" t="str">
        <f t="shared" si="31"/>
        <v/>
      </c>
      <c r="E2014" s="27">
        <f>IF((E2013*(1+Utgifter!$E$5/12)-G2013)&gt;0,E2013*(1+Utgifter!$E$5/12)-G2013,0)</f>
        <v>0</v>
      </c>
      <c r="F2014" s="26"/>
      <c r="G2014" s="24">
        <f>IF((E2014*(Utgifter!$E$4+Utgifter!$E$5)/12)&gt;$S$4,(E2014*(Utgifter!$E$4+Utgifter!$E$5)/12),IF(E2014&gt; 0,$S$4,0))</f>
        <v>0</v>
      </c>
      <c r="I2014" s="27">
        <f>IF((I2013*(1+Utgifter!$E$5/12)-K2013)&gt;0,I2013*(1+Utgifter!$E$5/12)-K2013,0)</f>
        <v>0</v>
      </c>
      <c r="J2014" s="26"/>
      <c r="K2014" s="24">
        <f>IF((I2014*(Utgifter!$E$4+Utgifter!$E$5)/12)&gt;$S$4,(I2014*(Utgifter!$E$4+Utgifter!$E$5)/12),IF(I2014&gt; 0,$S$4,0))</f>
        <v>0</v>
      </c>
    </row>
    <row r="2015" spans="4:11" x14ac:dyDescent="0.35">
      <c r="D2015" s="28" t="str">
        <f t="shared" si="31"/>
        <v/>
      </c>
      <c r="E2015" s="27">
        <f>IF((E2014*(1+Utgifter!$E$5/12)-G2014)&gt;0,E2014*(1+Utgifter!$E$5/12)-G2014,0)</f>
        <v>0</v>
      </c>
      <c r="F2015" s="26"/>
      <c r="G2015" s="24">
        <f>IF((E2015*(Utgifter!$E$4+Utgifter!$E$5)/12)&gt;$S$4,(E2015*(Utgifter!$E$4+Utgifter!$E$5)/12),IF(E2015&gt; 0,$S$4,0))</f>
        <v>0</v>
      </c>
      <c r="I2015" s="27">
        <f>IF((I2014*(1+Utgifter!$E$5/12)-K2014)&gt;0,I2014*(1+Utgifter!$E$5/12)-K2014,0)</f>
        <v>0</v>
      </c>
      <c r="J2015" s="26"/>
      <c r="K2015" s="24">
        <f>IF((I2015*(Utgifter!$E$4+Utgifter!$E$5)/12)&gt;$S$4,(I2015*(Utgifter!$E$4+Utgifter!$E$5)/12),IF(I2015&gt; 0,$S$4,0))</f>
        <v>0</v>
      </c>
    </row>
    <row r="2016" spans="4:11" x14ac:dyDescent="0.35">
      <c r="D2016" s="28" t="str">
        <f t="shared" si="31"/>
        <v/>
      </c>
      <c r="E2016" s="27">
        <f>IF((E2015*(1+Utgifter!$E$5/12)-G2015)&gt;0,E2015*(1+Utgifter!$E$5/12)-G2015,0)</f>
        <v>0</v>
      </c>
      <c r="F2016" s="26"/>
      <c r="G2016" s="24">
        <f>IF((E2016*(Utgifter!$E$4+Utgifter!$E$5)/12)&gt;$S$4,(E2016*(Utgifter!$E$4+Utgifter!$E$5)/12),IF(E2016&gt; 0,$S$4,0))</f>
        <v>0</v>
      </c>
      <c r="I2016" s="27">
        <f>IF((I2015*(1+Utgifter!$E$5/12)-K2015)&gt;0,I2015*(1+Utgifter!$E$5/12)-K2015,0)</f>
        <v>0</v>
      </c>
      <c r="J2016" s="26"/>
      <c r="K2016" s="24">
        <f>IF((I2016*(Utgifter!$E$4+Utgifter!$E$5)/12)&gt;$S$4,(I2016*(Utgifter!$E$4+Utgifter!$E$5)/12),IF(I2016&gt; 0,$S$4,0))</f>
        <v>0</v>
      </c>
    </row>
    <row r="2017" spans="4:11" x14ac:dyDescent="0.35">
      <c r="D2017" s="28" t="str">
        <f t="shared" si="31"/>
        <v/>
      </c>
      <c r="E2017" s="27">
        <f>IF((E2016*(1+Utgifter!$E$5/12)-G2016)&gt;0,E2016*(1+Utgifter!$E$5/12)-G2016,0)</f>
        <v>0</v>
      </c>
      <c r="F2017" s="26"/>
      <c r="G2017" s="24">
        <f>IF((E2017*(Utgifter!$E$4+Utgifter!$E$5)/12)&gt;$S$4,(E2017*(Utgifter!$E$4+Utgifter!$E$5)/12),IF(E2017&gt; 0,$S$4,0))</f>
        <v>0</v>
      </c>
      <c r="I2017" s="27">
        <f>IF((I2016*(1+Utgifter!$E$5/12)-K2016)&gt;0,I2016*(1+Utgifter!$E$5/12)-K2016,0)</f>
        <v>0</v>
      </c>
      <c r="J2017" s="26"/>
      <c r="K2017" s="24">
        <f>IF((I2017*(Utgifter!$E$4+Utgifter!$E$5)/12)&gt;$S$4,(I2017*(Utgifter!$E$4+Utgifter!$E$5)/12),IF(I2017&gt; 0,$S$4,0))</f>
        <v>0</v>
      </c>
    </row>
    <row r="2018" spans="4:11" x14ac:dyDescent="0.35">
      <c r="D2018" s="28" t="str">
        <f t="shared" si="31"/>
        <v/>
      </c>
      <c r="E2018" s="27">
        <f>IF((E2017*(1+Utgifter!$E$5/12)-G2017)&gt;0,E2017*(1+Utgifter!$E$5/12)-G2017,0)</f>
        <v>0</v>
      </c>
      <c r="F2018" s="26"/>
      <c r="G2018" s="24">
        <f>IF((E2018*(Utgifter!$E$4+Utgifter!$E$5)/12)&gt;$S$4,(E2018*(Utgifter!$E$4+Utgifter!$E$5)/12),IF(E2018&gt; 0,$S$4,0))</f>
        <v>0</v>
      </c>
      <c r="I2018" s="27">
        <f>IF((I2017*(1+Utgifter!$E$5/12)-K2017)&gt;0,I2017*(1+Utgifter!$E$5/12)-K2017,0)</f>
        <v>0</v>
      </c>
      <c r="J2018" s="26"/>
      <c r="K2018" s="24">
        <f>IF((I2018*(Utgifter!$E$4+Utgifter!$E$5)/12)&gt;$S$4,(I2018*(Utgifter!$E$4+Utgifter!$E$5)/12),IF(I2018&gt; 0,$S$4,0))</f>
        <v>0</v>
      </c>
    </row>
    <row r="2019" spans="4:11" x14ac:dyDescent="0.35">
      <c r="D2019" s="28" t="str">
        <f t="shared" si="31"/>
        <v/>
      </c>
      <c r="E2019" s="27">
        <f>IF((E2018*(1+Utgifter!$E$5/12)-G2018)&gt;0,E2018*(1+Utgifter!$E$5/12)-G2018,0)</f>
        <v>0</v>
      </c>
      <c r="F2019" s="26"/>
      <c r="G2019" s="24">
        <f>IF((E2019*(Utgifter!$E$4+Utgifter!$E$5)/12)&gt;$S$4,(E2019*(Utgifter!$E$4+Utgifter!$E$5)/12),IF(E2019&gt; 0,$S$4,0))</f>
        <v>0</v>
      </c>
      <c r="I2019" s="27">
        <f>IF((I2018*(1+Utgifter!$E$5/12)-K2018)&gt;0,I2018*(1+Utgifter!$E$5/12)-K2018,0)</f>
        <v>0</v>
      </c>
      <c r="J2019" s="26"/>
      <c r="K2019" s="24">
        <f>IF((I2019*(Utgifter!$E$4+Utgifter!$E$5)/12)&gt;$S$4,(I2019*(Utgifter!$E$4+Utgifter!$E$5)/12),IF(I2019&gt; 0,$S$4,0))</f>
        <v>0</v>
      </c>
    </row>
    <row r="2020" spans="4:11" x14ac:dyDescent="0.35">
      <c r="D2020" s="28" t="str">
        <f t="shared" si="31"/>
        <v/>
      </c>
      <c r="E2020" s="27">
        <f>IF((E2019*(1+Utgifter!$E$5/12)-G2019)&gt;0,E2019*(1+Utgifter!$E$5/12)-G2019,0)</f>
        <v>0</v>
      </c>
      <c r="F2020" s="26"/>
      <c r="G2020" s="24">
        <f>IF((E2020*(Utgifter!$E$4+Utgifter!$E$5)/12)&gt;$S$4,(E2020*(Utgifter!$E$4+Utgifter!$E$5)/12),IF(E2020&gt; 0,$S$4,0))</f>
        <v>0</v>
      </c>
      <c r="I2020" s="27">
        <f>IF((I2019*(1+Utgifter!$E$5/12)-K2019)&gt;0,I2019*(1+Utgifter!$E$5/12)-K2019,0)</f>
        <v>0</v>
      </c>
      <c r="J2020" s="26"/>
      <c r="K2020" s="24">
        <f>IF((I2020*(Utgifter!$E$4+Utgifter!$E$5)/12)&gt;$S$4,(I2020*(Utgifter!$E$4+Utgifter!$E$5)/12),IF(I2020&gt; 0,$S$4,0))</f>
        <v>0</v>
      </c>
    </row>
    <row r="2021" spans="4:11" x14ac:dyDescent="0.35">
      <c r="D2021" s="28" t="str">
        <f t="shared" si="31"/>
        <v/>
      </c>
      <c r="E2021" s="27">
        <f>IF((E2020*(1+Utgifter!$E$5/12)-G2020)&gt;0,E2020*(1+Utgifter!$E$5/12)-G2020,0)</f>
        <v>0</v>
      </c>
      <c r="F2021" s="26"/>
      <c r="G2021" s="24">
        <f>IF((E2021*(Utgifter!$E$4+Utgifter!$E$5)/12)&gt;$S$4,(E2021*(Utgifter!$E$4+Utgifter!$E$5)/12),IF(E2021&gt; 0,$S$4,0))</f>
        <v>0</v>
      </c>
      <c r="I2021" s="27">
        <f>IF((I2020*(1+Utgifter!$E$5/12)-K2020)&gt;0,I2020*(1+Utgifter!$E$5/12)-K2020,0)</f>
        <v>0</v>
      </c>
      <c r="J2021" s="26"/>
      <c r="K2021" s="24">
        <f>IF((I2021*(Utgifter!$E$4+Utgifter!$E$5)/12)&gt;$S$4,(I2021*(Utgifter!$E$4+Utgifter!$E$5)/12),IF(I2021&gt; 0,$S$4,0))</f>
        <v>0</v>
      </c>
    </row>
    <row r="2022" spans="4:11" x14ac:dyDescent="0.35">
      <c r="D2022" s="28" t="str">
        <f t="shared" si="31"/>
        <v/>
      </c>
      <c r="E2022" s="27">
        <f>IF((E2021*(1+Utgifter!$E$5/12)-G2021)&gt;0,E2021*(1+Utgifter!$E$5/12)-G2021,0)</f>
        <v>0</v>
      </c>
      <c r="F2022" s="26"/>
      <c r="G2022" s="24">
        <f>IF((E2022*(Utgifter!$E$4+Utgifter!$E$5)/12)&gt;$S$4,(E2022*(Utgifter!$E$4+Utgifter!$E$5)/12),IF(E2022&gt; 0,$S$4,0))</f>
        <v>0</v>
      </c>
      <c r="I2022" s="27">
        <f>IF((I2021*(1+Utgifter!$E$5/12)-K2021)&gt;0,I2021*(1+Utgifter!$E$5/12)-K2021,0)</f>
        <v>0</v>
      </c>
      <c r="J2022" s="26"/>
      <c r="K2022" s="24">
        <f>IF((I2022*(Utgifter!$E$4+Utgifter!$E$5)/12)&gt;$S$4,(I2022*(Utgifter!$E$4+Utgifter!$E$5)/12),IF(I2022&gt; 0,$S$4,0))</f>
        <v>0</v>
      </c>
    </row>
    <row r="2023" spans="4:11" x14ac:dyDescent="0.35">
      <c r="D2023" s="28" t="str">
        <f t="shared" si="31"/>
        <v/>
      </c>
      <c r="E2023" s="27">
        <f>IF((E2022*(1+Utgifter!$E$5/12)-G2022)&gt;0,E2022*(1+Utgifter!$E$5/12)-G2022,0)</f>
        <v>0</v>
      </c>
      <c r="F2023" s="26"/>
      <c r="G2023" s="24">
        <f>IF((E2023*(Utgifter!$E$4+Utgifter!$E$5)/12)&gt;$S$4,(E2023*(Utgifter!$E$4+Utgifter!$E$5)/12),IF(E2023&gt; 0,$S$4,0))</f>
        <v>0</v>
      </c>
      <c r="I2023" s="27">
        <f>IF((I2022*(1+Utgifter!$E$5/12)-K2022)&gt;0,I2022*(1+Utgifter!$E$5/12)-K2022,0)</f>
        <v>0</v>
      </c>
      <c r="J2023" s="26"/>
      <c r="K2023" s="24">
        <f>IF((I2023*(Utgifter!$E$4+Utgifter!$E$5)/12)&gt;$S$4,(I2023*(Utgifter!$E$4+Utgifter!$E$5)/12),IF(I2023&gt; 0,$S$4,0))</f>
        <v>0</v>
      </c>
    </row>
    <row r="2024" spans="4:11" x14ac:dyDescent="0.35">
      <c r="D2024" s="28" t="str">
        <f t="shared" si="31"/>
        <v/>
      </c>
      <c r="E2024" s="27">
        <f>IF((E2023*(1+Utgifter!$E$5/12)-G2023)&gt;0,E2023*(1+Utgifter!$E$5/12)-G2023,0)</f>
        <v>0</v>
      </c>
      <c r="F2024" s="26"/>
      <c r="G2024" s="24">
        <f>IF((E2024*(Utgifter!$E$4+Utgifter!$E$5)/12)&gt;$S$4,(E2024*(Utgifter!$E$4+Utgifter!$E$5)/12),IF(E2024&gt; 0,$S$4,0))</f>
        <v>0</v>
      </c>
      <c r="I2024" s="27">
        <f>IF((I2023*(1+Utgifter!$E$5/12)-K2023)&gt;0,I2023*(1+Utgifter!$E$5/12)-K2023,0)</f>
        <v>0</v>
      </c>
      <c r="J2024" s="26"/>
      <c r="K2024" s="24">
        <f>IF((I2024*(Utgifter!$E$4+Utgifter!$E$5)/12)&gt;$S$4,(I2024*(Utgifter!$E$4+Utgifter!$E$5)/12),IF(I2024&gt; 0,$S$4,0))</f>
        <v>0</v>
      </c>
    </row>
    <row r="2025" spans="4:11" x14ac:dyDescent="0.35">
      <c r="D2025" s="28" t="str">
        <f t="shared" si="31"/>
        <v/>
      </c>
      <c r="E2025" s="27">
        <f>IF((E2024*(1+Utgifter!$E$5/12)-G2024)&gt;0,E2024*(1+Utgifter!$E$5/12)-G2024,0)</f>
        <v>0</v>
      </c>
      <c r="F2025" s="26"/>
      <c r="G2025" s="24">
        <f>IF((E2025*(Utgifter!$E$4+Utgifter!$E$5)/12)&gt;$S$4,(E2025*(Utgifter!$E$4+Utgifter!$E$5)/12),IF(E2025&gt; 0,$S$4,0))</f>
        <v>0</v>
      </c>
      <c r="I2025" s="27">
        <f>IF((I2024*(1+Utgifter!$E$5/12)-K2024)&gt;0,I2024*(1+Utgifter!$E$5/12)-K2024,0)</f>
        <v>0</v>
      </c>
      <c r="J2025" s="26"/>
      <c r="K2025" s="24">
        <f>IF((I2025*(Utgifter!$E$4+Utgifter!$E$5)/12)&gt;$S$4,(I2025*(Utgifter!$E$4+Utgifter!$E$5)/12),IF(I2025&gt; 0,$S$4,0))</f>
        <v>0</v>
      </c>
    </row>
    <row r="2026" spans="4:11" x14ac:dyDescent="0.35">
      <c r="D2026" s="28" t="str">
        <f t="shared" si="31"/>
        <v/>
      </c>
      <c r="E2026" s="27">
        <f>IF((E2025*(1+Utgifter!$E$5/12)-G2025)&gt;0,E2025*(1+Utgifter!$E$5/12)-G2025,0)</f>
        <v>0</v>
      </c>
      <c r="F2026" s="26"/>
      <c r="G2026" s="24">
        <f>IF((E2026*(Utgifter!$E$4+Utgifter!$E$5)/12)&gt;$S$4,(E2026*(Utgifter!$E$4+Utgifter!$E$5)/12),IF(E2026&gt; 0,$S$4,0))</f>
        <v>0</v>
      </c>
      <c r="I2026" s="27">
        <f>IF((I2025*(1+Utgifter!$E$5/12)-K2025)&gt;0,I2025*(1+Utgifter!$E$5/12)-K2025,0)</f>
        <v>0</v>
      </c>
      <c r="J2026" s="26"/>
      <c r="K2026" s="24">
        <f>IF((I2026*(Utgifter!$E$4+Utgifter!$E$5)/12)&gt;$S$4,(I2026*(Utgifter!$E$4+Utgifter!$E$5)/12),IF(I2026&gt; 0,$S$4,0))</f>
        <v>0</v>
      </c>
    </row>
    <row r="2027" spans="4:11" x14ac:dyDescent="0.35">
      <c r="D2027" s="28" t="str">
        <f t="shared" si="31"/>
        <v/>
      </c>
      <c r="E2027" s="27">
        <f>IF((E2026*(1+Utgifter!$E$5/12)-G2026)&gt;0,E2026*(1+Utgifter!$E$5/12)-G2026,0)</f>
        <v>0</v>
      </c>
      <c r="F2027" s="26"/>
      <c r="G2027" s="24">
        <f>IF((E2027*(Utgifter!$E$4+Utgifter!$E$5)/12)&gt;$S$4,(E2027*(Utgifter!$E$4+Utgifter!$E$5)/12),IF(E2027&gt; 0,$S$4,0))</f>
        <v>0</v>
      </c>
      <c r="I2027" s="27">
        <f>IF((I2026*(1+Utgifter!$E$5/12)-K2026)&gt;0,I2026*(1+Utgifter!$E$5/12)-K2026,0)</f>
        <v>0</v>
      </c>
      <c r="J2027" s="26"/>
      <c r="K2027" s="24">
        <f>IF((I2027*(Utgifter!$E$4+Utgifter!$E$5)/12)&gt;$S$4,(I2027*(Utgifter!$E$4+Utgifter!$E$5)/12),IF(I2027&gt; 0,$S$4,0))</f>
        <v>0</v>
      </c>
    </row>
    <row r="2028" spans="4:11" x14ac:dyDescent="0.35">
      <c r="D2028" s="28" t="str">
        <f t="shared" si="31"/>
        <v/>
      </c>
      <c r="E2028" s="27">
        <f>IF((E2027*(1+Utgifter!$E$5/12)-G2027)&gt;0,E2027*(1+Utgifter!$E$5/12)-G2027,0)</f>
        <v>0</v>
      </c>
      <c r="F2028" s="26"/>
      <c r="G2028" s="24">
        <f>IF((E2028*(Utgifter!$E$4+Utgifter!$E$5)/12)&gt;$S$4,(E2028*(Utgifter!$E$4+Utgifter!$E$5)/12),IF(E2028&gt; 0,$S$4,0))</f>
        <v>0</v>
      </c>
      <c r="I2028" s="27">
        <f>IF((I2027*(1+Utgifter!$E$5/12)-K2027)&gt;0,I2027*(1+Utgifter!$E$5/12)-K2027,0)</f>
        <v>0</v>
      </c>
      <c r="J2028" s="26"/>
      <c r="K2028" s="24">
        <f>IF((I2028*(Utgifter!$E$4+Utgifter!$E$5)/12)&gt;$S$4,(I2028*(Utgifter!$E$4+Utgifter!$E$5)/12),IF(I2028&gt; 0,$S$4,0))</f>
        <v>0</v>
      </c>
    </row>
    <row r="2029" spans="4:11" x14ac:dyDescent="0.35">
      <c r="D2029" s="28" t="str">
        <f t="shared" si="31"/>
        <v/>
      </c>
      <c r="E2029" s="27">
        <f>IF((E2028*(1+Utgifter!$E$5/12)-G2028)&gt;0,E2028*(1+Utgifter!$E$5/12)-G2028,0)</f>
        <v>0</v>
      </c>
      <c r="F2029" s="26"/>
      <c r="G2029" s="24">
        <f>IF((E2029*(Utgifter!$E$4+Utgifter!$E$5)/12)&gt;$S$4,(E2029*(Utgifter!$E$4+Utgifter!$E$5)/12),IF(E2029&gt; 0,$S$4,0))</f>
        <v>0</v>
      </c>
      <c r="I2029" s="27">
        <f>IF((I2028*(1+Utgifter!$E$5/12)-K2028)&gt;0,I2028*(1+Utgifter!$E$5/12)-K2028,0)</f>
        <v>0</v>
      </c>
      <c r="J2029" s="26"/>
      <c r="K2029" s="24">
        <f>IF((I2029*(Utgifter!$E$4+Utgifter!$E$5)/12)&gt;$S$4,(I2029*(Utgifter!$E$4+Utgifter!$E$5)/12),IF(I2029&gt; 0,$S$4,0))</f>
        <v>0</v>
      </c>
    </row>
    <row r="2030" spans="4:11" x14ac:dyDescent="0.35">
      <c r="D2030" s="28" t="str">
        <f t="shared" si="31"/>
        <v/>
      </c>
      <c r="E2030" s="27">
        <f>IF((E2029*(1+Utgifter!$E$5/12)-G2029)&gt;0,E2029*(1+Utgifter!$E$5/12)-G2029,0)</f>
        <v>0</v>
      </c>
      <c r="F2030" s="26"/>
      <c r="G2030" s="24">
        <f>IF((E2030*(Utgifter!$E$4+Utgifter!$E$5)/12)&gt;$S$4,(E2030*(Utgifter!$E$4+Utgifter!$E$5)/12),IF(E2030&gt; 0,$S$4,0))</f>
        <v>0</v>
      </c>
      <c r="I2030" s="27">
        <f>IF((I2029*(1+Utgifter!$E$5/12)-K2029)&gt;0,I2029*(1+Utgifter!$E$5/12)-K2029,0)</f>
        <v>0</v>
      </c>
      <c r="J2030" s="26"/>
      <c r="K2030" s="24">
        <f>IF((I2030*(Utgifter!$E$4+Utgifter!$E$5)/12)&gt;$S$4,(I2030*(Utgifter!$E$4+Utgifter!$E$5)/12),IF(I2030&gt; 0,$S$4,0))</f>
        <v>0</v>
      </c>
    </row>
    <row r="2031" spans="4:11" x14ac:dyDescent="0.35">
      <c r="D2031" s="28" t="str">
        <f t="shared" si="31"/>
        <v/>
      </c>
      <c r="E2031" s="27">
        <f>IF((E2030*(1+Utgifter!$E$5/12)-G2030)&gt;0,E2030*(1+Utgifter!$E$5/12)-G2030,0)</f>
        <v>0</v>
      </c>
      <c r="F2031" s="26"/>
      <c r="G2031" s="24">
        <f>IF((E2031*(Utgifter!$E$4+Utgifter!$E$5)/12)&gt;$S$4,(E2031*(Utgifter!$E$4+Utgifter!$E$5)/12),IF(E2031&gt; 0,$S$4,0))</f>
        <v>0</v>
      </c>
      <c r="I2031" s="27">
        <f>IF((I2030*(1+Utgifter!$E$5/12)-K2030)&gt;0,I2030*(1+Utgifter!$E$5/12)-K2030,0)</f>
        <v>0</v>
      </c>
      <c r="J2031" s="26"/>
      <c r="K2031" s="24">
        <f>IF((I2031*(Utgifter!$E$4+Utgifter!$E$5)/12)&gt;$S$4,(I2031*(Utgifter!$E$4+Utgifter!$E$5)/12),IF(I2031&gt; 0,$S$4,0))</f>
        <v>0</v>
      </c>
    </row>
    <row r="2032" spans="4:11" x14ac:dyDescent="0.35">
      <c r="D2032" s="28" t="str">
        <f t="shared" si="31"/>
        <v/>
      </c>
      <c r="E2032" s="27">
        <f>IF((E2031*(1+Utgifter!$E$5/12)-G2031)&gt;0,E2031*(1+Utgifter!$E$5/12)-G2031,0)</f>
        <v>0</v>
      </c>
      <c r="F2032" s="26"/>
      <c r="G2032" s="24">
        <f>IF((E2032*(Utgifter!$E$4+Utgifter!$E$5)/12)&gt;$S$4,(E2032*(Utgifter!$E$4+Utgifter!$E$5)/12),IF(E2032&gt; 0,$S$4,0))</f>
        <v>0</v>
      </c>
      <c r="I2032" s="27">
        <f>IF((I2031*(1+Utgifter!$E$5/12)-K2031)&gt;0,I2031*(1+Utgifter!$E$5/12)-K2031,0)</f>
        <v>0</v>
      </c>
      <c r="J2032" s="26"/>
      <c r="K2032" s="24">
        <f>IF((I2032*(Utgifter!$E$4+Utgifter!$E$5)/12)&gt;$S$4,(I2032*(Utgifter!$E$4+Utgifter!$E$5)/12),IF(I2032&gt; 0,$S$4,0))</f>
        <v>0</v>
      </c>
    </row>
    <row r="2033" spans="4:11" x14ac:dyDescent="0.35">
      <c r="D2033" s="28" t="str">
        <f t="shared" si="31"/>
        <v/>
      </c>
      <c r="E2033" s="27">
        <f>IF((E2032*(1+Utgifter!$E$5/12)-G2032)&gt;0,E2032*(1+Utgifter!$E$5/12)-G2032,0)</f>
        <v>0</v>
      </c>
      <c r="F2033" s="26"/>
      <c r="G2033" s="24">
        <f>IF((E2033*(Utgifter!$E$4+Utgifter!$E$5)/12)&gt;$S$4,(E2033*(Utgifter!$E$4+Utgifter!$E$5)/12),IF(E2033&gt; 0,$S$4,0))</f>
        <v>0</v>
      </c>
      <c r="I2033" s="27">
        <f>IF((I2032*(1+Utgifter!$E$5/12)-K2032)&gt;0,I2032*(1+Utgifter!$E$5/12)-K2032,0)</f>
        <v>0</v>
      </c>
      <c r="J2033" s="26"/>
      <c r="K2033" s="24">
        <f>IF((I2033*(Utgifter!$E$4+Utgifter!$E$5)/12)&gt;$S$4,(I2033*(Utgifter!$E$4+Utgifter!$E$5)/12),IF(I2033&gt; 0,$S$4,0))</f>
        <v>0</v>
      </c>
    </row>
    <row r="2034" spans="4:11" x14ac:dyDescent="0.35">
      <c r="D2034" s="28" t="str">
        <f t="shared" si="31"/>
        <v/>
      </c>
      <c r="E2034" s="27">
        <f>IF((E2033*(1+Utgifter!$E$5/12)-G2033)&gt;0,E2033*(1+Utgifter!$E$5/12)-G2033,0)</f>
        <v>0</v>
      </c>
      <c r="F2034" s="26"/>
      <c r="G2034" s="24">
        <f>IF((E2034*(Utgifter!$E$4+Utgifter!$E$5)/12)&gt;$S$4,(E2034*(Utgifter!$E$4+Utgifter!$E$5)/12),IF(E2034&gt; 0,$S$4,0))</f>
        <v>0</v>
      </c>
      <c r="I2034" s="27">
        <f>IF((I2033*(1+Utgifter!$E$5/12)-K2033)&gt;0,I2033*(1+Utgifter!$E$5/12)-K2033,0)</f>
        <v>0</v>
      </c>
      <c r="J2034" s="26"/>
      <c r="K2034" s="24">
        <f>IF((I2034*(Utgifter!$E$4+Utgifter!$E$5)/12)&gt;$S$4,(I2034*(Utgifter!$E$4+Utgifter!$E$5)/12),IF(I2034&gt; 0,$S$4,0))</f>
        <v>0</v>
      </c>
    </row>
    <row r="2035" spans="4:11" x14ac:dyDescent="0.35">
      <c r="D2035" s="28" t="str">
        <f t="shared" si="31"/>
        <v/>
      </c>
      <c r="E2035" s="27">
        <f>IF((E2034*(1+Utgifter!$E$5/12)-G2034)&gt;0,E2034*(1+Utgifter!$E$5/12)-G2034,0)</f>
        <v>0</v>
      </c>
      <c r="F2035" s="26"/>
      <c r="G2035" s="24">
        <f>IF((E2035*(Utgifter!$E$4+Utgifter!$E$5)/12)&gt;$S$4,(E2035*(Utgifter!$E$4+Utgifter!$E$5)/12),IF(E2035&gt; 0,$S$4,0))</f>
        <v>0</v>
      </c>
      <c r="I2035" s="27">
        <f>IF((I2034*(1+Utgifter!$E$5/12)-K2034)&gt;0,I2034*(1+Utgifter!$E$5/12)-K2034,0)</f>
        <v>0</v>
      </c>
      <c r="J2035" s="26"/>
      <c r="K2035" s="24">
        <f>IF((I2035*(Utgifter!$E$4+Utgifter!$E$5)/12)&gt;$S$4,(I2035*(Utgifter!$E$4+Utgifter!$E$5)/12),IF(I2035&gt; 0,$S$4,0))</f>
        <v>0</v>
      </c>
    </row>
    <row r="2036" spans="4:11" x14ac:dyDescent="0.35">
      <c r="D2036" s="28" t="str">
        <f t="shared" si="31"/>
        <v/>
      </c>
      <c r="E2036" s="27">
        <f>IF((E2035*(1+Utgifter!$E$5/12)-G2035)&gt;0,E2035*(1+Utgifter!$E$5/12)-G2035,0)</f>
        <v>0</v>
      </c>
      <c r="F2036" s="26"/>
      <c r="G2036" s="24">
        <f>IF((E2036*(Utgifter!$E$4+Utgifter!$E$5)/12)&gt;$S$4,(E2036*(Utgifter!$E$4+Utgifter!$E$5)/12),IF(E2036&gt; 0,$S$4,0))</f>
        <v>0</v>
      </c>
      <c r="I2036" s="27">
        <f>IF((I2035*(1+Utgifter!$E$5/12)-K2035)&gt;0,I2035*(1+Utgifter!$E$5/12)-K2035,0)</f>
        <v>0</v>
      </c>
      <c r="J2036" s="26"/>
      <c r="K2036" s="24">
        <f>IF((I2036*(Utgifter!$E$4+Utgifter!$E$5)/12)&gt;$S$4,(I2036*(Utgifter!$E$4+Utgifter!$E$5)/12),IF(I2036&gt; 0,$S$4,0))</f>
        <v>0</v>
      </c>
    </row>
    <row r="2037" spans="4:11" x14ac:dyDescent="0.35">
      <c r="D2037" s="28" t="str">
        <f t="shared" si="31"/>
        <v/>
      </c>
      <c r="E2037" s="27">
        <f>IF((E2036*(1+Utgifter!$E$5/12)-G2036)&gt;0,E2036*(1+Utgifter!$E$5/12)-G2036,0)</f>
        <v>0</v>
      </c>
      <c r="F2037" s="26"/>
      <c r="G2037" s="24">
        <f>IF((E2037*(Utgifter!$E$4+Utgifter!$E$5)/12)&gt;$S$4,(E2037*(Utgifter!$E$4+Utgifter!$E$5)/12),IF(E2037&gt; 0,$S$4,0))</f>
        <v>0</v>
      </c>
      <c r="I2037" s="27">
        <f>IF((I2036*(1+Utgifter!$E$5/12)-K2036)&gt;0,I2036*(1+Utgifter!$E$5/12)-K2036,0)</f>
        <v>0</v>
      </c>
      <c r="J2037" s="26"/>
      <c r="K2037" s="24">
        <f>IF((I2037*(Utgifter!$E$4+Utgifter!$E$5)/12)&gt;$S$4,(I2037*(Utgifter!$E$4+Utgifter!$E$5)/12),IF(I2037&gt; 0,$S$4,0))</f>
        <v>0</v>
      </c>
    </row>
    <row r="2038" spans="4:11" x14ac:dyDescent="0.35">
      <c r="D2038" s="28" t="str">
        <f t="shared" si="31"/>
        <v/>
      </c>
      <c r="E2038" s="27">
        <f>IF((E2037*(1+Utgifter!$E$5/12)-G2037)&gt;0,E2037*(1+Utgifter!$E$5/12)-G2037,0)</f>
        <v>0</v>
      </c>
      <c r="F2038" s="26"/>
      <c r="G2038" s="24">
        <f>IF((E2038*(Utgifter!$E$4+Utgifter!$E$5)/12)&gt;$S$4,(E2038*(Utgifter!$E$4+Utgifter!$E$5)/12),IF(E2038&gt; 0,$S$4,0))</f>
        <v>0</v>
      </c>
      <c r="I2038" s="27">
        <f>IF((I2037*(1+Utgifter!$E$5/12)-K2037)&gt;0,I2037*(1+Utgifter!$E$5/12)-K2037,0)</f>
        <v>0</v>
      </c>
      <c r="J2038" s="26"/>
      <c r="K2038" s="24">
        <f>IF((I2038*(Utgifter!$E$4+Utgifter!$E$5)/12)&gt;$S$4,(I2038*(Utgifter!$E$4+Utgifter!$E$5)/12),IF(I2038&gt; 0,$S$4,0))</f>
        <v>0</v>
      </c>
    </row>
    <row r="2039" spans="4:11" x14ac:dyDescent="0.35">
      <c r="D2039" s="28" t="str">
        <f t="shared" si="31"/>
        <v/>
      </c>
      <c r="E2039" s="27">
        <f>IF((E2038*(1+Utgifter!$E$5/12)-G2038)&gt;0,E2038*(1+Utgifter!$E$5/12)-G2038,0)</f>
        <v>0</v>
      </c>
      <c r="F2039" s="26"/>
      <c r="G2039" s="24">
        <f>IF((E2039*(Utgifter!$E$4+Utgifter!$E$5)/12)&gt;$S$4,(E2039*(Utgifter!$E$4+Utgifter!$E$5)/12),IF(E2039&gt; 0,$S$4,0))</f>
        <v>0</v>
      </c>
      <c r="I2039" s="27">
        <f>IF((I2038*(1+Utgifter!$E$5/12)-K2038)&gt;0,I2038*(1+Utgifter!$E$5/12)-K2038,0)</f>
        <v>0</v>
      </c>
      <c r="J2039" s="26"/>
      <c r="K2039" s="24">
        <f>IF((I2039*(Utgifter!$E$4+Utgifter!$E$5)/12)&gt;$S$4,(I2039*(Utgifter!$E$4+Utgifter!$E$5)/12),IF(I2039&gt; 0,$S$4,0))</f>
        <v>0</v>
      </c>
    </row>
    <row r="2040" spans="4:11" x14ac:dyDescent="0.35">
      <c r="D2040" s="28" t="str">
        <f t="shared" si="31"/>
        <v/>
      </c>
      <c r="E2040" s="27">
        <f>IF((E2039*(1+Utgifter!$E$5/12)-G2039)&gt;0,E2039*(1+Utgifter!$E$5/12)-G2039,0)</f>
        <v>0</v>
      </c>
      <c r="F2040" s="26"/>
      <c r="G2040" s="24">
        <f>IF((E2040*(Utgifter!$E$4+Utgifter!$E$5)/12)&gt;$S$4,(E2040*(Utgifter!$E$4+Utgifter!$E$5)/12),IF(E2040&gt; 0,$S$4,0))</f>
        <v>0</v>
      </c>
      <c r="I2040" s="27">
        <f>IF((I2039*(1+Utgifter!$E$5/12)-K2039)&gt;0,I2039*(1+Utgifter!$E$5/12)-K2039,0)</f>
        <v>0</v>
      </c>
      <c r="J2040" s="26"/>
      <c r="K2040" s="24">
        <f>IF((I2040*(Utgifter!$E$4+Utgifter!$E$5)/12)&gt;$S$4,(I2040*(Utgifter!$E$4+Utgifter!$E$5)/12),IF(I2040&gt; 0,$S$4,0))</f>
        <v>0</v>
      </c>
    </row>
    <row r="2041" spans="4:11" x14ac:dyDescent="0.35">
      <c r="D2041" s="28" t="str">
        <f t="shared" si="31"/>
        <v/>
      </c>
      <c r="E2041" s="27">
        <f>IF((E2040*(1+Utgifter!$E$5/12)-G2040)&gt;0,E2040*(1+Utgifter!$E$5/12)-G2040,0)</f>
        <v>0</v>
      </c>
      <c r="F2041" s="26"/>
      <c r="G2041" s="24">
        <f>IF((E2041*(Utgifter!$E$4+Utgifter!$E$5)/12)&gt;$S$4,(E2041*(Utgifter!$E$4+Utgifter!$E$5)/12),IF(E2041&gt; 0,$S$4,0))</f>
        <v>0</v>
      </c>
      <c r="I2041" s="27">
        <f>IF((I2040*(1+Utgifter!$E$5/12)-K2040)&gt;0,I2040*(1+Utgifter!$E$5/12)-K2040,0)</f>
        <v>0</v>
      </c>
      <c r="J2041" s="26"/>
      <c r="K2041" s="24">
        <f>IF((I2041*(Utgifter!$E$4+Utgifter!$E$5)/12)&gt;$S$4,(I2041*(Utgifter!$E$4+Utgifter!$E$5)/12),IF(I2041&gt; 0,$S$4,0))</f>
        <v>0</v>
      </c>
    </row>
    <row r="2042" spans="4:11" x14ac:dyDescent="0.35">
      <c r="D2042" s="28" t="str">
        <f t="shared" si="31"/>
        <v/>
      </c>
      <c r="E2042" s="27">
        <f>IF((E2041*(1+Utgifter!$E$5/12)-G2041)&gt;0,E2041*(1+Utgifter!$E$5/12)-G2041,0)</f>
        <v>0</v>
      </c>
      <c r="F2042" s="26"/>
      <c r="G2042" s="24">
        <f>IF((E2042*(Utgifter!$E$4+Utgifter!$E$5)/12)&gt;$S$4,(E2042*(Utgifter!$E$4+Utgifter!$E$5)/12),IF(E2042&gt; 0,$S$4,0))</f>
        <v>0</v>
      </c>
      <c r="I2042" s="27">
        <f>IF((I2041*(1+Utgifter!$E$5/12)-K2041)&gt;0,I2041*(1+Utgifter!$E$5/12)-K2041,0)</f>
        <v>0</v>
      </c>
      <c r="J2042" s="26"/>
      <c r="K2042" s="24">
        <f>IF((I2042*(Utgifter!$E$4+Utgifter!$E$5)/12)&gt;$S$4,(I2042*(Utgifter!$E$4+Utgifter!$E$5)/12),IF(I2042&gt; 0,$S$4,0))</f>
        <v>0</v>
      </c>
    </row>
    <row r="2043" spans="4:11" x14ac:dyDescent="0.35">
      <c r="D2043" s="28" t="str">
        <f t="shared" si="31"/>
        <v/>
      </c>
      <c r="E2043" s="27">
        <f>IF((E2042*(1+Utgifter!$E$5/12)-G2042)&gt;0,E2042*(1+Utgifter!$E$5/12)-G2042,0)</f>
        <v>0</v>
      </c>
      <c r="F2043" s="26"/>
      <c r="G2043" s="24">
        <f>IF((E2043*(Utgifter!$E$4+Utgifter!$E$5)/12)&gt;$S$4,(E2043*(Utgifter!$E$4+Utgifter!$E$5)/12),IF(E2043&gt; 0,$S$4,0))</f>
        <v>0</v>
      </c>
      <c r="I2043" s="27">
        <f>IF((I2042*(1+Utgifter!$E$5/12)-K2042)&gt;0,I2042*(1+Utgifter!$E$5/12)-K2042,0)</f>
        <v>0</v>
      </c>
      <c r="J2043" s="26"/>
      <c r="K2043" s="24">
        <f>IF((I2043*(Utgifter!$E$4+Utgifter!$E$5)/12)&gt;$S$4,(I2043*(Utgifter!$E$4+Utgifter!$E$5)/12),IF(I2043&gt; 0,$S$4,0))</f>
        <v>0</v>
      </c>
    </row>
    <row r="2044" spans="4:11" x14ac:dyDescent="0.35">
      <c r="D2044" s="28" t="str">
        <f t="shared" si="31"/>
        <v/>
      </c>
      <c r="E2044" s="27">
        <f>IF((E2043*(1+Utgifter!$E$5/12)-G2043)&gt;0,E2043*(1+Utgifter!$E$5/12)-G2043,0)</f>
        <v>0</v>
      </c>
      <c r="F2044" s="26"/>
      <c r="G2044" s="24">
        <f>IF((E2044*(Utgifter!$E$4+Utgifter!$E$5)/12)&gt;$S$4,(E2044*(Utgifter!$E$4+Utgifter!$E$5)/12),IF(E2044&gt; 0,$S$4,0))</f>
        <v>0</v>
      </c>
      <c r="I2044" s="27">
        <f>IF((I2043*(1+Utgifter!$E$5/12)-K2043)&gt;0,I2043*(1+Utgifter!$E$5/12)-K2043,0)</f>
        <v>0</v>
      </c>
      <c r="J2044" s="26"/>
      <c r="K2044" s="24">
        <f>IF((I2044*(Utgifter!$E$4+Utgifter!$E$5)/12)&gt;$S$4,(I2044*(Utgifter!$E$4+Utgifter!$E$5)/12),IF(I2044&gt; 0,$S$4,0))</f>
        <v>0</v>
      </c>
    </row>
    <row r="2045" spans="4:11" x14ac:dyDescent="0.35">
      <c r="D2045" s="28" t="str">
        <f t="shared" si="31"/>
        <v/>
      </c>
      <c r="E2045" s="27">
        <f>IF((E2044*(1+Utgifter!$E$5/12)-G2044)&gt;0,E2044*(1+Utgifter!$E$5/12)-G2044,0)</f>
        <v>0</v>
      </c>
      <c r="F2045" s="26"/>
      <c r="G2045" s="24">
        <f>IF((E2045*(Utgifter!$E$4+Utgifter!$E$5)/12)&gt;$S$4,(E2045*(Utgifter!$E$4+Utgifter!$E$5)/12),IF(E2045&gt; 0,$S$4,0))</f>
        <v>0</v>
      </c>
      <c r="I2045" s="27">
        <f>IF((I2044*(1+Utgifter!$E$5/12)-K2044)&gt;0,I2044*(1+Utgifter!$E$5/12)-K2044,0)</f>
        <v>0</v>
      </c>
      <c r="J2045" s="26"/>
      <c r="K2045" s="24">
        <f>IF((I2045*(Utgifter!$E$4+Utgifter!$E$5)/12)&gt;$S$4,(I2045*(Utgifter!$E$4+Utgifter!$E$5)/12),IF(I2045&gt; 0,$S$4,0))</f>
        <v>0</v>
      </c>
    </row>
    <row r="2046" spans="4:11" x14ac:dyDescent="0.35">
      <c r="D2046" s="28" t="str">
        <f t="shared" si="31"/>
        <v/>
      </c>
      <c r="E2046" s="27">
        <f>IF((E2045*(1+Utgifter!$E$5/12)-G2045)&gt;0,E2045*(1+Utgifter!$E$5/12)-G2045,0)</f>
        <v>0</v>
      </c>
      <c r="F2046" s="26"/>
      <c r="G2046" s="24">
        <f>IF((E2046*(Utgifter!$E$4+Utgifter!$E$5)/12)&gt;$S$4,(E2046*(Utgifter!$E$4+Utgifter!$E$5)/12),IF(E2046&gt; 0,$S$4,0))</f>
        <v>0</v>
      </c>
      <c r="I2046" s="27">
        <f>IF((I2045*(1+Utgifter!$E$5/12)-K2045)&gt;0,I2045*(1+Utgifter!$E$5/12)-K2045,0)</f>
        <v>0</v>
      </c>
      <c r="J2046" s="26"/>
      <c r="K2046" s="24">
        <f>IF((I2046*(Utgifter!$E$4+Utgifter!$E$5)/12)&gt;$S$4,(I2046*(Utgifter!$E$4+Utgifter!$E$5)/12),IF(I2046&gt; 0,$S$4,0))</f>
        <v>0</v>
      </c>
    </row>
    <row r="2047" spans="4:11" x14ac:dyDescent="0.35">
      <c r="D2047" s="28" t="str">
        <f t="shared" si="31"/>
        <v/>
      </c>
      <c r="E2047" s="27">
        <f>IF((E2046*(1+Utgifter!$E$5/12)-G2046)&gt;0,E2046*(1+Utgifter!$E$5/12)-G2046,0)</f>
        <v>0</v>
      </c>
      <c r="F2047" s="26"/>
      <c r="G2047" s="24">
        <f>IF((E2047*(Utgifter!$E$4+Utgifter!$E$5)/12)&gt;$S$4,(E2047*(Utgifter!$E$4+Utgifter!$E$5)/12),IF(E2047&gt; 0,$S$4,0))</f>
        <v>0</v>
      </c>
      <c r="I2047" s="27">
        <f>IF((I2046*(1+Utgifter!$E$5/12)-K2046)&gt;0,I2046*(1+Utgifter!$E$5/12)-K2046,0)</f>
        <v>0</v>
      </c>
      <c r="J2047" s="26"/>
      <c r="K2047" s="24">
        <f>IF((I2047*(Utgifter!$E$4+Utgifter!$E$5)/12)&gt;$S$4,(I2047*(Utgifter!$E$4+Utgifter!$E$5)/12),IF(I2047&gt; 0,$S$4,0))</f>
        <v>0</v>
      </c>
    </row>
    <row r="2048" spans="4:11" x14ac:dyDescent="0.35">
      <c r="D2048" s="28" t="str">
        <f t="shared" si="31"/>
        <v/>
      </c>
      <c r="E2048" s="27">
        <f>IF((E2047*(1+Utgifter!$E$5/12)-G2047)&gt;0,E2047*(1+Utgifter!$E$5/12)-G2047,0)</f>
        <v>0</v>
      </c>
      <c r="F2048" s="26"/>
      <c r="G2048" s="24">
        <f>IF((E2048*(Utgifter!$E$4+Utgifter!$E$5)/12)&gt;$S$4,(E2048*(Utgifter!$E$4+Utgifter!$E$5)/12),IF(E2048&gt; 0,$S$4,0))</f>
        <v>0</v>
      </c>
      <c r="I2048" s="27">
        <f>IF((I2047*(1+Utgifter!$E$5/12)-K2047)&gt;0,I2047*(1+Utgifter!$E$5/12)-K2047,0)</f>
        <v>0</v>
      </c>
      <c r="J2048" s="26"/>
      <c r="K2048" s="24">
        <f>IF((I2048*(Utgifter!$E$4+Utgifter!$E$5)/12)&gt;$S$4,(I2048*(Utgifter!$E$4+Utgifter!$E$5)/12),IF(I2048&gt; 0,$S$4,0))</f>
        <v>0</v>
      </c>
    </row>
    <row r="2049" spans="4:11" x14ac:dyDescent="0.35">
      <c r="D2049" s="28" t="str">
        <f t="shared" si="31"/>
        <v/>
      </c>
      <c r="E2049" s="27">
        <f>IF((E2048*(1+Utgifter!$E$5/12)-G2048)&gt;0,E2048*(1+Utgifter!$E$5/12)-G2048,0)</f>
        <v>0</v>
      </c>
      <c r="F2049" s="26"/>
      <c r="G2049" s="24">
        <f>IF((E2049*(Utgifter!$E$4+Utgifter!$E$5)/12)&gt;$S$4,(E2049*(Utgifter!$E$4+Utgifter!$E$5)/12),IF(E2049&gt; 0,$S$4,0))</f>
        <v>0</v>
      </c>
      <c r="I2049" s="27">
        <f>IF((I2048*(1+Utgifter!$E$5/12)-K2048)&gt;0,I2048*(1+Utgifter!$E$5/12)-K2048,0)</f>
        <v>0</v>
      </c>
      <c r="J2049" s="26"/>
      <c r="K2049" s="24">
        <f>IF((I2049*(Utgifter!$E$4+Utgifter!$E$5)/12)&gt;$S$4,(I2049*(Utgifter!$E$4+Utgifter!$E$5)/12),IF(I2049&gt; 0,$S$4,0))</f>
        <v>0</v>
      </c>
    </row>
    <row r="2050" spans="4:11" x14ac:dyDescent="0.35">
      <c r="D2050" s="28" t="str">
        <f t="shared" si="31"/>
        <v/>
      </c>
      <c r="E2050" s="27">
        <f>IF((E2049*(1+Utgifter!$E$5/12)-G2049)&gt;0,E2049*(1+Utgifter!$E$5/12)-G2049,0)</f>
        <v>0</v>
      </c>
      <c r="F2050" s="26"/>
      <c r="G2050" s="24">
        <f>IF((E2050*(Utgifter!$E$4+Utgifter!$E$5)/12)&gt;$S$4,(E2050*(Utgifter!$E$4+Utgifter!$E$5)/12),IF(E2050&gt; 0,$S$4,0))</f>
        <v>0</v>
      </c>
      <c r="I2050" s="27">
        <f>IF((I2049*(1+Utgifter!$E$5/12)-K2049)&gt;0,I2049*(1+Utgifter!$E$5/12)-K2049,0)</f>
        <v>0</v>
      </c>
      <c r="J2050" s="26"/>
      <c r="K2050" s="24">
        <f>IF((I2050*(Utgifter!$E$4+Utgifter!$E$5)/12)&gt;$S$4,(I2050*(Utgifter!$E$4+Utgifter!$E$5)/12),IF(I2050&gt; 0,$S$4,0))</f>
        <v>0</v>
      </c>
    </row>
    <row r="2051" spans="4:11" x14ac:dyDescent="0.35">
      <c r="D2051" s="28" t="str">
        <f t="shared" si="31"/>
        <v/>
      </c>
      <c r="E2051" s="27">
        <f>IF((E2050*(1+Utgifter!$E$5/12)-G2050)&gt;0,E2050*(1+Utgifter!$E$5/12)-G2050,0)</f>
        <v>0</v>
      </c>
      <c r="F2051" s="26"/>
      <c r="G2051" s="24">
        <f>IF((E2051*(Utgifter!$E$4+Utgifter!$E$5)/12)&gt;$S$4,(E2051*(Utgifter!$E$4+Utgifter!$E$5)/12),IF(E2051&gt; 0,$S$4,0))</f>
        <v>0</v>
      </c>
      <c r="I2051" s="27">
        <f>IF((I2050*(1+Utgifter!$E$5/12)-K2050)&gt;0,I2050*(1+Utgifter!$E$5/12)-K2050,0)</f>
        <v>0</v>
      </c>
      <c r="J2051" s="26"/>
      <c r="K2051" s="24">
        <f>IF((I2051*(Utgifter!$E$4+Utgifter!$E$5)/12)&gt;$S$4,(I2051*(Utgifter!$E$4+Utgifter!$E$5)/12),IF(I2051&gt; 0,$S$4,0))</f>
        <v>0</v>
      </c>
    </row>
    <row r="2052" spans="4:11" x14ac:dyDescent="0.35">
      <c r="D2052" s="28" t="str">
        <f t="shared" si="31"/>
        <v/>
      </c>
      <c r="E2052" s="27">
        <f>IF((E2051*(1+Utgifter!$E$5/12)-G2051)&gt;0,E2051*(1+Utgifter!$E$5/12)-G2051,0)</f>
        <v>0</v>
      </c>
      <c r="F2052" s="26"/>
      <c r="G2052" s="24">
        <f>IF((E2052*(Utgifter!$E$4+Utgifter!$E$5)/12)&gt;$S$4,(E2052*(Utgifter!$E$4+Utgifter!$E$5)/12),IF(E2052&gt; 0,$S$4,0))</f>
        <v>0</v>
      </c>
      <c r="I2052" s="27">
        <f>IF((I2051*(1+Utgifter!$E$5/12)-K2051)&gt;0,I2051*(1+Utgifter!$E$5/12)-K2051,0)</f>
        <v>0</v>
      </c>
      <c r="J2052" s="26"/>
      <c r="K2052" s="24">
        <f>IF((I2052*(Utgifter!$E$4+Utgifter!$E$5)/12)&gt;$S$4,(I2052*(Utgifter!$E$4+Utgifter!$E$5)/12),IF(I2052&gt; 0,$S$4,0))</f>
        <v>0</v>
      </c>
    </row>
    <row r="2053" spans="4:11" x14ac:dyDescent="0.35">
      <c r="D2053" s="28" t="str">
        <f t="shared" si="31"/>
        <v/>
      </c>
      <c r="E2053" s="27">
        <f>IF((E2052*(1+Utgifter!$E$5/12)-G2052)&gt;0,E2052*(1+Utgifter!$E$5/12)-G2052,0)</f>
        <v>0</v>
      </c>
      <c r="F2053" s="26"/>
      <c r="G2053" s="24">
        <f>IF((E2053*(Utgifter!$E$4+Utgifter!$E$5)/12)&gt;$S$4,(E2053*(Utgifter!$E$4+Utgifter!$E$5)/12),IF(E2053&gt; 0,$S$4,0))</f>
        <v>0</v>
      </c>
      <c r="I2053" s="27">
        <f>IF((I2052*(1+Utgifter!$E$5/12)-K2052)&gt;0,I2052*(1+Utgifter!$E$5/12)-K2052,0)</f>
        <v>0</v>
      </c>
      <c r="J2053" s="26"/>
      <c r="K2053" s="24">
        <f>IF((I2053*(Utgifter!$E$4+Utgifter!$E$5)/12)&gt;$S$4,(I2053*(Utgifter!$E$4+Utgifter!$E$5)/12),IF(I2053&gt; 0,$S$4,0))</f>
        <v>0</v>
      </c>
    </row>
    <row r="2054" spans="4:11" x14ac:dyDescent="0.35">
      <c r="D2054" s="28" t="str">
        <f t="shared" si="31"/>
        <v/>
      </c>
      <c r="E2054" s="27">
        <f>IF((E2053*(1+Utgifter!$E$5/12)-G2053)&gt;0,E2053*(1+Utgifter!$E$5/12)-G2053,0)</f>
        <v>0</v>
      </c>
      <c r="F2054" s="26"/>
      <c r="G2054" s="24">
        <f>IF((E2054*(Utgifter!$E$4+Utgifter!$E$5)/12)&gt;$S$4,(E2054*(Utgifter!$E$4+Utgifter!$E$5)/12),IF(E2054&gt; 0,$S$4,0))</f>
        <v>0</v>
      </c>
      <c r="I2054" s="27">
        <f>IF((I2053*(1+Utgifter!$E$5/12)-K2053)&gt;0,I2053*(1+Utgifter!$E$5/12)-K2053,0)</f>
        <v>0</v>
      </c>
      <c r="J2054" s="26"/>
      <c r="K2054" s="24">
        <f>IF((I2054*(Utgifter!$E$4+Utgifter!$E$5)/12)&gt;$S$4,(I2054*(Utgifter!$E$4+Utgifter!$E$5)/12),IF(I2054&gt; 0,$S$4,0))</f>
        <v>0</v>
      </c>
    </row>
    <row r="2055" spans="4:11" x14ac:dyDescent="0.35">
      <c r="D2055" s="28" t="str">
        <f t="shared" ref="D2055:D2118" si="32">IF(OR(E2055&gt;0, I2055&gt;0),D2054+1,"")</f>
        <v/>
      </c>
      <c r="E2055" s="27">
        <f>IF((E2054*(1+Utgifter!$E$5/12)-G2054)&gt;0,E2054*(1+Utgifter!$E$5/12)-G2054,0)</f>
        <v>0</v>
      </c>
      <c r="F2055" s="26"/>
      <c r="G2055" s="24">
        <f>IF((E2055*(Utgifter!$E$4+Utgifter!$E$5)/12)&gt;$S$4,(E2055*(Utgifter!$E$4+Utgifter!$E$5)/12),IF(E2055&gt; 0,$S$4,0))</f>
        <v>0</v>
      </c>
      <c r="I2055" s="27">
        <f>IF((I2054*(1+Utgifter!$E$5/12)-K2054)&gt;0,I2054*(1+Utgifter!$E$5/12)-K2054,0)</f>
        <v>0</v>
      </c>
      <c r="J2055" s="26"/>
      <c r="K2055" s="24">
        <f>IF((I2055*(Utgifter!$E$4+Utgifter!$E$5)/12)&gt;$S$4,(I2055*(Utgifter!$E$4+Utgifter!$E$5)/12),IF(I2055&gt; 0,$S$4,0))</f>
        <v>0</v>
      </c>
    </row>
    <row r="2056" spans="4:11" x14ac:dyDescent="0.35">
      <c r="D2056" s="28" t="str">
        <f t="shared" si="32"/>
        <v/>
      </c>
      <c r="E2056" s="27">
        <f>IF((E2055*(1+Utgifter!$E$5/12)-G2055)&gt;0,E2055*(1+Utgifter!$E$5/12)-G2055,0)</f>
        <v>0</v>
      </c>
      <c r="F2056" s="26"/>
      <c r="G2056" s="24">
        <f>IF((E2056*(Utgifter!$E$4+Utgifter!$E$5)/12)&gt;$S$4,(E2056*(Utgifter!$E$4+Utgifter!$E$5)/12),IF(E2056&gt; 0,$S$4,0))</f>
        <v>0</v>
      </c>
      <c r="I2056" s="27">
        <f>IF((I2055*(1+Utgifter!$E$5/12)-K2055)&gt;0,I2055*(1+Utgifter!$E$5/12)-K2055,0)</f>
        <v>0</v>
      </c>
      <c r="J2056" s="26"/>
      <c r="K2056" s="24">
        <f>IF((I2056*(Utgifter!$E$4+Utgifter!$E$5)/12)&gt;$S$4,(I2056*(Utgifter!$E$4+Utgifter!$E$5)/12),IF(I2056&gt; 0,$S$4,0))</f>
        <v>0</v>
      </c>
    </row>
    <row r="2057" spans="4:11" x14ac:dyDescent="0.35">
      <c r="D2057" s="28" t="str">
        <f t="shared" si="32"/>
        <v/>
      </c>
      <c r="E2057" s="27">
        <f>IF((E2056*(1+Utgifter!$E$5/12)-G2056)&gt;0,E2056*(1+Utgifter!$E$5/12)-G2056,0)</f>
        <v>0</v>
      </c>
      <c r="F2057" s="26"/>
      <c r="G2057" s="24">
        <f>IF((E2057*(Utgifter!$E$4+Utgifter!$E$5)/12)&gt;$S$4,(E2057*(Utgifter!$E$4+Utgifter!$E$5)/12),IF(E2057&gt; 0,$S$4,0))</f>
        <v>0</v>
      </c>
      <c r="I2057" s="27">
        <f>IF((I2056*(1+Utgifter!$E$5/12)-K2056)&gt;0,I2056*(1+Utgifter!$E$5/12)-K2056,0)</f>
        <v>0</v>
      </c>
      <c r="J2057" s="26"/>
      <c r="K2057" s="24">
        <f>IF((I2057*(Utgifter!$E$4+Utgifter!$E$5)/12)&gt;$S$4,(I2057*(Utgifter!$E$4+Utgifter!$E$5)/12),IF(I2057&gt; 0,$S$4,0))</f>
        <v>0</v>
      </c>
    </row>
    <row r="2058" spans="4:11" x14ac:dyDescent="0.35">
      <c r="D2058" s="28" t="str">
        <f t="shared" si="32"/>
        <v/>
      </c>
      <c r="E2058" s="27">
        <f>IF((E2057*(1+Utgifter!$E$5/12)-G2057)&gt;0,E2057*(1+Utgifter!$E$5/12)-G2057,0)</f>
        <v>0</v>
      </c>
      <c r="F2058" s="26"/>
      <c r="G2058" s="24">
        <f>IF((E2058*(Utgifter!$E$4+Utgifter!$E$5)/12)&gt;$S$4,(E2058*(Utgifter!$E$4+Utgifter!$E$5)/12),IF(E2058&gt; 0,$S$4,0))</f>
        <v>0</v>
      </c>
      <c r="I2058" s="27">
        <f>IF((I2057*(1+Utgifter!$E$5/12)-K2057)&gt;0,I2057*(1+Utgifter!$E$5/12)-K2057,0)</f>
        <v>0</v>
      </c>
      <c r="J2058" s="26"/>
      <c r="K2058" s="24">
        <f>IF((I2058*(Utgifter!$E$4+Utgifter!$E$5)/12)&gt;$S$4,(I2058*(Utgifter!$E$4+Utgifter!$E$5)/12),IF(I2058&gt; 0,$S$4,0))</f>
        <v>0</v>
      </c>
    </row>
    <row r="2059" spans="4:11" x14ac:dyDescent="0.35">
      <c r="D2059" s="28" t="str">
        <f t="shared" si="32"/>
        <v/>
      </c>
      <c r="E2059" s="27">
        <f>IF((E2058*(1+Utgifter!$E$5/12)-G2058)&gt;0,E2058*(1+Utgifter!$E$5/12)-G2058,0)</f>
        <v>0</v>
      </c>
      <c r="F2059" s="26"/>
      <c r="G2059" s="24">
        <f>IF((E2059*(Utgifter!$E$4+Utgifter!$E$5)/12)&gt;$S$4,(E2059*(Utgifter!$E$4+Utgifter!$E$5)/12),IF(E2059&gt; 0,$S$4,0))</f>
        <v>0</v>
      </c>
      <c r="I2059" s="27">
        <f>IF((I2058*(1+Utgifter!$E$5/12)-K2058)&gt;0,I2058*(1+Utgifter!$E$5/12)-K2058,0)</f>
        <v>0</v>
      </c>
      <c r="J2059" s="26"/>
      <c r="K2059" s="24">
        <f>IF((I2059*(Utgifter!$E$4+Utgifter!$E$5)/12)&gt;$S$4,(I2059*(Utgifter!$E$4+Utgifter!$E$5)/12),IF(I2059&gt; 0,$S$4,0))</f>
        <v>0</v>
      </c>
    </row>
    <row r="2060" spans="4:11" x14ac:dyDescent="0.35">
      <c r="D2060" s="28" t="str">
        <f t="shared" si="32"/>
        <v/>
      </c>
      <c r="E2060" s="27">
        <f>IF((E2059*(1+Utgifter!$E$5/12)-G2059)&gt;0,E2059*(1+Utgifter!$E$5/12)-G2059,0)</f>
        <v>0</v>
      </c>
      <c r="F2060" s="26"/>
      <c r="G2060" s="24">
        <f>IF((E2060*(Utgifter!$E$4+Utgifter!$E$5)/12)&gt;$S$4,(E2060*(Utgifter!$E$4+Utgifter!$E$5)/12),IF(E2060&gt; 0,$S$4,0))</f>
        <v>0</v>
      </c>
      <c r="I2060" s="27">
        <f>IF((I2059*(1+Utgifter!$E$5/12)-K2059)&gt;0,I2059*(1+Utgifter!$E$5/12)-K2059,0)</f>
        <v>0</v>
      </c>
      <c r="J2060" s="26"/>
      <c r="K2060" s="24">
        <f>IF((I2060*(Utgifter!$E$4+Utgifter!$E$5)/12)&gt;$S$4,(I2060*(Utgifter!$E$4+Utgifter!$E$5)/12),IF(I2060&gt; 0,$S$4,0))</f>
        <v>0</v>
      </c>
    </row>
    <row r="2061" spans="4:11" x14ac:dyDescent="0.35">
      <c r="D2061" s="28" t="str">
        <f t="shared" si="32"/>
        <v/>
      </c>
      <c r="E2061" s="27">
        <f>IF((E2060*(1+Utgifter!$E$5/12)-G2060)&gt;0,E2060*(1+Utgifter!$E$5/12)-G2060,0)</f>
        <v>0</v>
      </c>
      <c r="F2061" s="26"/>
      <c r="G2061" s="24">
        <f>IF((E2061*(Utgifter!$E$4+Utgifter!$E$5)/12)&gt;$S$4,(E2061*(Utgifter!$E$4+Utgifter!$E$5)/12),IF(E2061&gt; 0,$S$4,0))</f>
        <v>0</v>
      </c>
      <c r="I2061" s="27">
        <f>IF((I2060*(1+Utgifter!$E$5/12)-K2060)&gt;0,I2060*(1+Utgifter!$E$5/12)-K2060,0)</f>
        <v>0</v>
      </c>
      <c r="J2061" s="26"/>
      <c r="K2061" s="24">
        <f>IF((I2061*(Utgifter!$E$4+Utgifter!$E$5)/12)&gt;$S$4,(I2061*(Utgifter!$E$4+Utgifter!$E$5)/12),IF(I2061&gt; 0,$S$4,0))</f>
        <v>0</v>
      </c>
    </row>
    <row r="2062" spans="4:11" x14ac:dyDescent="0.35">
      <c r="D2062" s="28" t="str">
        <f t="shared" si="32"/>
        <v/>
      </c>
      <c r="E2062" s="27">
        <f>IF((E2061*(1+Utgifter!$E$5/12)-G2061)&gt;0,E2061*(1+Utgifter!$E$5/12)-G2061,0)</f>
        <v>0</v>
      </c>
      <c r="F2062" s="26"/>
      <c r="G2062" s="24">
        <f>IF((E2062*(Utgifter!$E$4+Utgifter!$E$5)/12)&gt;$S$4,(E2062*(Utgifter!$E$4+Utgifter!$E$5)/12),IF(E2062&gt; 0,$S$4,0))</f>
        <v>0</v>
      </c>
      <c r="I2062" s="27">
        <f>IF((I2061*(1+Utgifter!$E$5/12)-K2061)&gt;0,I2061*(1+Utgifter!$E$5/12)-K2061,0)</f>
        <v>0</v>
      </c>
      <c r="J2062" s="26"/>
      <c r="K2062" s="24">
        <f>IF((I2062*(Utgifter!$E$4+Utgifter!$E$5)/12)&gt;$S$4,(I2062*(Utgifter!$E$4+Utgifter!$E$5)/12),IF(I2062&gt; 0,$S$4,0))</f>
        <v>0</v>
      </c>
    </row>
    <row r="2063" spans="4:11" x14ac:dyDescent="0.35">
      <c r="D2063" s="28" t="str">
        <f t="shared" si="32"/>
        <v/>
      </c>
      <c r="E2063" s="27">
        <f>IF((E2062*(1+Utgifter!$E$5/12)-G2062)&gt;0,E2062*(1+Utgifter!$E$5/12)-G2062,0)</f>
        <v>0</v>
      </c>
      <c r="F2063" s="26"/>
      <c r="G2063" s="24">
        <f>IF((E2063*(Utgifter!$E$4+Utgifter!$E$5)/12)&gt;$S$4,(E2063*(Utgifter!$E$4+Utgifter!$E$5)/12),IF(E2063&gt; 0,$S$4,0))</f>
        <v>0</v>
      </c>
      <c r="I2063" s="27">
        <f>IF((I2062*(1+Utgifter!$E$5/12)-K2062)&gt;0,I2062*(1+Utgifter!$E$5/12)-K2062,0)</f>
        <v>0</v>
      </c>
      <c r="J2063" s="26"/>
      <c r="K2063" s="24">
        <f>IF((I2063*(Utgifter!$E$4+Utgifter!$E$5)/12)&gt;$S$4,(I2063*(Utgifter!$E$4+Utgifter!$E$5)/12),IF(I2063&gt; 0,$S$4,0))</f>
        <v>0</v>
      </c>
    </row>
    <row r="2064" spans="4:11" x14ac:dyDescent="0.35">
      <c r="D2064" s="28" t="str">
        <f t="shared" si="32"/>
        <v/>
      </c>
      <c r="E2064" s="27">
        <f>IF((E2063*(1+Utgifter!$E$5/12)-G2063)&gt;0,E2063*(1+Utgifter!$E$5/12)-G2063,0)</f>
        <v>0</v>
      </c>
      <c r="F2064" s="26"/>
      <c r="G2064" s="24">
        <f>IF((E2064*(Utgifter!$E$4+Utgifter!$E$5)/12)&gt;$S$4,(E2064*(Utgifter!$E$4+Utgifter!$E$5)/12),IF(E2064&gt; 0,$S$4,0))</f>
        <v>0</v>
      </c>
      <c r="I2064" s="27">
        <f>IF((I2063*(1+Utgifter!$E$5/12)-K2063)&gt;0,I2063*(1+Utgifter!$E$5/12)-K2063,0)</f>
        <v>0</v>
      </c>
      <c r="J2064" s="26"/>
      <c r="K2064" s="24">
        <f>IF((I2064*(Utgifter!$E$4+Utgifter!$E$5)/12)&gt;$S$4,(I2064*(Utgifter!$E$4+Utgifter!$E$5)/12),IF(I2064&gt; 0,$S$4,0))</f>
        <v>0</v>
      </c>
    </row>
    <row r="2065" spans="4:11" x14ac:dyDescent="0.35">
      <c r="D2065" s="28" t="str">
        <f t="shared" si="32"/>
        <v/>
      </c>
      <c r="E2065" s="27">
        <f>IF((E2064*(1+Utgifter!$E$5/12)-G2064)&gt;0,E2064*(1+Utgifter!$E$5/12)-G2064,0)</f>
        <v>0</v>
      </c>
      <c r="F2065" s="26"/>
      <c r="G2065" s="24">
        <f>IF((E2065*(Utgifter!$E$4+Utgifter!$E$5)/12)&gt;$S$4,(E2065*(Utgifter!$E$4+Utgifter!$E$5)/12),IF(E2065&gt; 0,$S$4,0))</f>
        <v>0</v>
      </c>
      <c r="I2065" s="27">
        <f>IF((I2064*(1+Utgifter!$E$5/12)-K2064)&gt;0,I2064*(1+Utgifter!$E$5/12)-K2064,0)</f>
        <v>0</v>
      </c>
      <c r="J2065" s="26"/>
      <c r="K2065" s="24">
        <f>IF((I2065*(Utgifter!$E$4+Utgifter!$E$5)/12)&gt;$S$4,(I2065*(Utgifter!$E$4+Utgifter!$E$5)/12),IF(I2065&gt; 0,$S$4,0))</f>
        <v>0</v>
      </c>
    </row>
    <row r="2066" spans="4:11" x14ac:dyDescent="0.35">
      <c r="D2066" s="28" t="str">
        <f t="shared" si="32"/>
        <v/>
      </c>
      <c r="E2066" s="27">
        <f>IF((E2065*(1+Utgifter!$E$5/12)-G2065)&gt;0,E2065*(1+Utgifter!$E$5/12)-G2065,0)</f>
        <v>0</v>
      </c>
      <c r="F2066" s="26"/>
      <c r="G2066" s="24">
        <f>IF((E2066*(Utgifter!$E$4+Utgifter!$E$5)/12)&gt;$S$4,(E2066*(Utgifter!$E$4+Utgifter!$E$5)/12),IF(E2066&gt; 0,$S$4,0))</f>
        <v>0</v>
      </c>
      <c r="I2066" s="27">
        <f>IF((I2065*(1+Utgifter!$E$5/12)-K2065)&gt;0,I2065*(1+Utgifter!$E$5/12)-K2065,0)</f>
        <v>0</v>
      </c>
      <c r="J2066" s="26"/>
      <c r="K2066" s="24">
        <f>IF((I2066*(Utgifter!$E$4+Utgifter!$E$5)/12)&gt;$S$4,(I2066*(Utgifter!$E$4+Utgifter!$E$5)/12),IF(I2066&gt; 0,$S$4,0))</f>
        <v>0</v>
      </c>
    </row>
    <row r="2067" spans="4:11" x14ac:dyDescent="0.35">
      <c r="D2067" s="28" t="str">
        <f t="shared" si="32"/>
        <v/>
      </c>
      <c r="E2067" s="27">
        <f>IF((E2066*(1+Utgifter!$E$5/12)-G2066)&gt;0,E2066*(1+Utgifter!$E$5/12)-G2066,0)</f>
        <v>0</v>
      </c>
      <c r="F2067" s="26"/>
      <c r="G2067" s="24">
        <f>IF((E2067*(Utgifter!$E$4+Utgifter!$E$5)/12)&gt;$S$4,(E2067*(Utgifter!$E$4+Utgifter!$E$5)/12),IF(E2067&gt; 0,$S$4,0))</f>
        <v>0</v>
      </c>
      <c r="I2067" s="27">
        <f>IF((I2066*(1+Utgifter!$E$5/12)-K2066)&gt;0,I2066*(1+Utgifter!$E$5/12)-K2066,0)</f>
        <v>0</v>
      </c>
      <c r="J2067" s="26"/>
      <c r="K2067" s="24">
        <f>IF((I2067*(Utgifter!$E$4+Utgifter!$E$5)/12)&gt;$S$4,(I2067*(Utgifter!$E$4+Utgifter!$E$5)/12),IF(I2067&gt; 0,$S$4,0))</f>
        <v>0</v>
      </c>
    </row>
    <row r="2068" spans="4:11" x14ac:dyDescent="0.35">
      <c r="D2068" s="28" t="str">
        <f t="shared" si="32"/>
        <v/>
      </c>
      <c r="E2068" s="27">
        <f>IF((E2067*(1+Utgifter!$E$5/12)-G2067)&gt;0,E2067*(1+Utgifter!$E$5/12)-G2067,0)</f>
        <v>0</v>
      </c>
      <c r="F2068" s="26"/>
      <c r="G2068" s="24">
        <f>IF((E2068*(Utgifter!$E$4+Utgifter!$E$5)/12)&gt;$S$4,(E2068*(Utgifter!$E$4+Utgifter!$E$5)/12),IF(E2068&gt; 0,$S$4,0))</f>
        <v>0</v>
      </c>
      <c r="I2068" s="27">
        <f>IF((I2067*(1+Utgifter!$E$5/12)-K2067)&gt;0,I2067*(1+Utgifter!$E$5/12)-K2067,0)</f>
        <v>0</v>
      </c>
      <c r="J2068" s="26"/>
      <c r="K2068" s="24">
        <f>IF((I2068*(Utgifter!$E$4+Utgifter!$E$5)/12)&gt;$S$4,(I2068*(Utgifter!$E$4+Utgifter!$E$5)/12),IF(I2068&gt; 0,$S$4,0))</f>
        <v>0</v>
      </c>
    </row>
    <row r="2069" spans="4:11" x14ac:dyDescent="0.35">
      <c r="D2069" s="28" t="str">
        <f t="shared" si="32"/>
        <v/>
      </c>
      <c r="E2069" s="27">
        <f>IF((E2068*(1+Utgifter!$E$5/12)-G2068)&gt;0,E2068*(1+Utgifter!$E$5/12)-G2068,0)</f>
        <v>0</v>
      </c>
      <c r="F2069" s="26"/>
      <c r="G2069" s="24">
        <f>IF((E2069*(Utgifter!$E$4+Utgifter!$E$5)/12)&gt;$S$4,(E2069*(Utgifter!$E$4+Utgifter!$E$5)/12),IF(E2069&gt; 0,$S$4,0))</f>
        <v>0</v>
      </c>
      <c r="I2069" s="27">
        <f>IF((I2068*(1+Utgifter!$E$5/12)-K2068)&gt;0,I2068*(1+Utgifter!$E$5/12)-K2068,0)</f>
        <v>0</v>
      </c>
      <c r="J2069" s="26"/>
      <c r="K2069" s="24">
        <f>IF((I2069*(Utgifter!$E$4+Utgifter!$E$5)/12)&gt;$S$4,(I2069*(Utgifter!$E$4+Utgifter!$E$5)/12),IF(I2069&gt; 0,$S$4,0))</f>
        <v>0</v>
      </c>
    </row>
    <row r="2070" spans="4:11" x14ac:dyDescent="0.35">
      <c r="D2070" s="28" t="str">
        <f t="shared" si="32"/>
        <v/>
      </c>
      <c r="E2070" s="27">
        <f>IF((E2069*(1+Utgifter!$E$5/12)-G2069)&gt;0,E2069*(1+Utgifter!$E$5/12)-G2069,0)</f>
        <v>0</v>
      </c>
      <c r="F2070" s="26"/>
      <c r="G2070" s="24">
        <f>IF((E2070*(Utgifter!$E$4+Utgifter!$E$5)/12)&gt;$S$4,(E2070*(Utgifter!$E$4+Utgifter!$E$5)/12),IF(E2070&gt; 0,$S$4,0))</f>
        <v>0</v>
      </c>
      <c r="I2070" s="27">
        <f>IF((I2069*(1+Utgifter!$E$5/12)-K2069)&gt;0,I2069*(1+Utgifter!$E$5/12)-K2069,0)</f>
        <v>0</v>
      </c>
      <c r="J2070" s="26"/>
      <c r="K2070" s="24">
        <f>IF((I2070*(Utgifter!$E$4+Utgifter!$E$5)/12)&gt;$S$4,(I2070*(Utgifter!$E$4+Utgifter!$E$5)/12),IF(I2070&gt; 0,$S$4,0))</f>
        <v>0</v>
      </c>
    </row>
    <row r="2071" spans="4:11" x14ac:dyDescent="0.35">
      <c r="D2071" s="28" t="str">
        <f t="shared" si="32"/>
        <v/>
      </c>
      <c r="E2071" s="27">
        <f>IF((E2070*(1+Utgifter!$E$5/12)-G2070)&gt;0,E2070*(1+Utgifter!$E$5/12)-G2070,0)</f>
        <v>0</v>
      </c>
      <c r="F2071" s="26"/>
      <c r="G2071" s="24">
        <f>IF((E2071*(Utgifter!$E$4+Utgifter!$E$5)/12)&gt;$S$4,(E2071*(Utgifter!$E$4+Utgifter!$E$5)/12),IF(E2071&gt; 0,$S$4,0))</f>
        <v>0</v>
      </c>
      <c r="I2071" s="27">
        <f>IF((I2070*(1+Utgifter!$E$5/12)-K2070)&gt;0,I2070*(1+Utgifter!$E$5/12)-K2070,0)</f>
        <v>0</v>
      </c>
      <c r="J2071" s="26"/>
      <c r="K2071" s="24">
        <f>IF((I2071*(Utgifter!$E$4+Utgifter!$E$5)/12)&gt;$S$4,(I2071*(Utgifter!$E$4+Utgifter!$E$5)/12),IF(I2071&gt; 0,$S$4,0))</f>
        <v>0</v>
      </c>
    </row>
    <row r="2072" spans="4:11" x14ac:dyDescent="0.35">
      <c r="D2072" s="28" t="str">
        <f t="shared" si="32"/>
        <v/>
      </c>
      <c r="E2072" s="27">
        <f>IF((E2071*(1+Utgifter!$E$5/12)-G2071)&gt;0,E2071*(1+Utgifter!$E$5/12)-G2071,0)</f>
        <v>0</v>
      </c>
      <c r="F2072" s="26"/>
      <c r="G2072" s="24">
        <f>IF((E2072*(Utgifter!$E$4+Utgifter!$E$5)/12)&gt;$S$4,(E2072*(Utgifter!$E$4+Utgifter!$E$5)/12),IF(E2072&gt; 0,$S$4,0))</f>
        <v>0</v>
      </c>
      <c r="I2072" s="27">
        <f>IF((I2071*(1+Utgifter!$E$5/12)-K2071)&gt;0,I2071*(1+Utgifter!$E$5/12)-K2071,0)</f>
        <v>0</v>
      </c>
      <c r="J2072" s="26"/>
      <c r="K2072" s="24">
        <f>IF((I2072*(Utgifter!$E$4+Utgifter!$E$5)/12)&gt;$S$4,(I2072*(Utgifter!$E$4+Utgifter!$E$5)/12),IF(I2072&gt; 0,$S$4,0))</f>
        <v>0</v>
      </c>
    </row>
    <row r="2073" spans="4:11" x14ac:dyDescent="0.35">
      <c r="D2073" s="28" t="str">
        <f t="shared" si="32"/>
        <v/>
      </c>
      <c r="E2073" s="27">
        <f>IF((E2072*(1+Utgifter!$E$5/12)-G2072)&gt;0,E2072*(1+Utgifter!$E$5/12)-G2072,0)</f>
        <v>0</v>
      </c>
      <c r="F2073" s="26"/>
      <c r="G2073" s="24">
        <f>IF((E2073*(Utgifter!$E$4+Utgifter!$E$5)/12)&gt;$S$4,(E2073*(Utgifter!$E$4+Utgifter!$E$5)/12),IF(E2073&gt; 0,$S$4,0))</f>
        <v>0</v>
      </c>
      <c r="I2073" s="27">
        <f>IF((I2072*(1+Utgifter!$E$5/12)-K2072)&gt;0,I2072*(1+Utgifter!$E$5/12)-K2072,0)</f>
        <v>0</v>
      </c>
      <c r="J2073" s="26"/>
      <c r="K2073" s="24">
        <f>IF((I2073*(Utgifter!$E$4+Utgifter!$E$5)/12)&gt;$S$4,(I2073*(Utgifter!$E$4+Utgifter!$E$5)/12),IF(I2073&gt; 0,$S$4,0))</f>
        <v>0</v>
      </c>
    </row>
    <row r="2074" spans="4:11" x14ac:dyDescent="0.35">
      <c r="D2074" s="28" t="str">
        <f t="shared" si="32"/>
        <v/>
      </c>
      <c r="E2074" s="27">
        <f>IF((E2073*(1+Utgifter!$E$5/12)-G2073)&gt;0,E2073*(1+Utgifter!$E$5/12)-G2073,0)</f>
        <v>0</v>
      </c>
      <c r="F2074" s="26"/>
      <c r="G2074" s="24">
        <f>IF((E2074*(Utgifter!$E$4+Utgifter!$E$5)/12)&gt;$S$4,(E2074*(Utgifter!$E$4+Utgifter!$E$5)/12),IF(E2074&gt; 0,$S$4,0))</f>
        <v>0</v>
      </c>
      <c r="I2074" s="27">
        <f>IF((I2073*(1+Utgifter!$E$5/12)-K2073)&gt;0,I2073*(1+Utgifter!$E$5/12)-K2073,0)</f>
        <v>0</v>
      </c>
      <c r="J2074" s="26"/>
      <c r="K2074" s="24">
        <f>IF((I2074*(Utgifter!$E$4+Utgifter!$E$5)/12)&gt;$S$4,(I2074*(Utgifter!$E$4+Utgifter!$E$5)/12),IF(I2074&gt; 0,$S$4,0))</f>
        <v>0</v>
      </c>
    </row>
    <row r="2075" spans="4:11" x14ac:dyDescent="0.35">
      <c r="D2075" s="28" t="str">
        <f t="shared" si="32"/>
        <v/>
      </c>
      <c r="E2075" s="27">
        <f>IF((E2074*(1+Utgifter!$E$5/12)-G2074)&gt;0,E2074*(1+Utgifter!$E$5/12)-G2074,0)</f>
        <v>0</v>
      </c>
      <c r="F2075" s="26"/>
      <c r="G2075" s="24">
        <f>IF((E2075*(Utgifter!$E$4+Utgifter!$E$5)/12)&gt;$S$4,(E2075*(Utgifter!$E$4+Utgifter!$E$5)/12),IF(E2075&gt; 0,$S$4,0))</f>
        <v>0</v>
      </c>
      <c r="I2075" s="27">
        <f>IF((I2074*(1+Utgifter!$E$5/12)-K2074)&gt;0,I2074*(1+Utgifter!$E$5/12)-K2074,0)</f>
        <v>0</v>
      </c>
      <c r="J2075" s="26"/>
      <c r="K2075" s="24">
        <f>IF((I2075*(Utgifter!$E$4+Utgifter!$E$5)/12)&gt;$S$4,(I2075*(Utgifter!$E$4+Utgifter!$E$5)/12),IF(I2075&gt; 0,$S$4,0))</f>
        <v>0</v>
      </c>
    </row>
    <row r="2076" spans="4:11" x14ac:dyDescent="0.35">
      <c r="D2076" s="28" t="str">
        <f t="shared" si="32"/>
        <v/>
      </c>
      <c r="E2076" s="27">
        <f>IF((E2075*(1+Utgifter!$E$5/12)-G2075)&gt;0,E2075*(1+Utgifter!$E$5/12)-G2075,0)</f>
        <v>0</v>
      </c>
      <c r="F2076" s="26"/>
      <c r="G2076" s="24">
        <f>IF((E2076*(Utgifter!$E$4+Utgifter!$E$5)/12)&gt;$S$4,(E2076*(Utgifter!$E$4+Utgifter!$E$5)/12),IF(E2076&gt; 0,$S$4,0))</f>
        <v>0</v>
      </c>
      <c r="I2076" s="27">
        <f>IF((I2075*(1+Utgifter!$E$5/12)-K2075)&gt;0,I2075*(1+Utgifter!$E$5/12)-K2075,0)</f>
        <v>0</v>
      </c>
      <c r="J2076" s="26"/>
      <c r="K2076" s="24">
        <f>IF((I2076*(Utgifter!$E$4+Utgifter!$E$5)/12)&gt;$S$4,(I2076*(Utgifter!$E$4+Utgifter!$E$5)/12),IF(I2076&gt; 0,$S$4,0))</f>
        <v>0</v>
      </c>
    </row>
    <row r="2077" spans="4:11" x14ac:dyDescent="0.35">
      <c r="D2077" s="28" t="str">
        <f t="shared" si="32"/>
        <v/>
      </c>
      <c r="E2077" s="27">
        <f>IF((E2076*(1+Utgifter!$E$5/12)-G2076)&gt;0,E2076*(1+Utgifter!$E$5/12)-G2076,0)</f>
        <v>0</v>
      </c>
      <c r="F2077" s="26"/>
      <c r="G2077" s="24">
        <f>IF((E2077*(Utgifter!$E$4+Utgifter!$E$5)/12)&gt;$S$4,(E2077*(Utgifter!$E$4+Utgifter!$E$5)/12),IF(E2077&gt; 0,$S$4,0))</f>
        <v>0</v>
      </c>
      <c r="I2077" s="27">
        <f>IF((I2076*(1+Utgifter!$E$5/12)-K2076)&gt;0,I2076*(1+Utgifter!$E$5/12)-K2076,0)</f>
        <v>0</v>
      </c>
      <c r="J2077" s="26"/>
      <c r="K2077" s="24">
        <f>IF((I2077*(Utgifter!$E$4+Utgifter!$E$5)/12)&gt;$S$4,(I2077*(Utgifter!$E$4+Utgifter!$E$5)/12),IF(I2077&gt; 0,$S$4,0))</f>
        <v>0</v>
      </c>
    </row>
    <row r="2078" spans="4:11" x14ac:dyDescent="0.35">
      <c r="D2078" s="28" t="str">
        <f t="shared" si="32"/>
        <v/>
      </c>
      <c r="E2078" s="27">
        <f>IF((E2077*(1+Utgifter!$E$5/12)-G2077)&gt;0,E2077*(1+Utgifter!$E$5/12)-G2077,0)</f>
        <v>0</v>
      </c>
      <c r="F2078" s="26"/>
      <c r="G2078" s="24">
        <f>IF((E2078*(Utgifter!$E$4+Utgifter!$E$5)/12)&gt;$S$4,(E2078*(Utgifter!$E$4+Utgifter!$E$5)/12),IF(E2078&gt; 0,$S$4,0))</f>
        <v>0</v>
      </c>
      <c r="I2078" s="27">
        <f>IF((I2077*(1+Utgifter!$E$5/12)-K2077)&gt;0,I2077*(1+Utgifter!$E$5/12)-K2077,0)</f>
        <v>0</v>
      </c>
      <c r="J2078" s="26"/>
      <c r="K2078" s="24">
        <f>IF((I2078*(Utgifter!$E$4+Utgifter!$E$5)/12)&gt;$S$4,(I2078*(Utgifter!$E$4+Utgifter!$E$5)/12),IF(I2078&gt; 0,$S$4,0))</f>
        <v>0</v>
      </c>
    </row>
    <row r="2079" spans="4:11" x14ac:dyDescent="0.35">
      <c r="D2079" s="28" t="str">
        <f t="shared" si="32"/>
        <v/>
      </c>
      <c r="E2079" s="27">
        <f>IF((E2078*(1+Utgifter!$E$5/12)-G2078)&gt;0,E2078*(1+Utgifter!$E$5/12)-G2078,0)</f>
        <v>0</v>
      </c>
      <c r="F2079" s="26"/>
      <c r="G2079" s="24">
        <f>IF((E2079*(Utgifter!$E$4+Utgifter!$E$5)/12)&gt;$S$4,(E2079*(Utgifter!$E$4+Utgifter!$E$5)/12),IF(E2079&gt; 0,$S$4,0))</f>
        <v>0</v>
      </c>
      <c r="I2079" s="27">
        <f>IF((I2078*(1+Utgifter!$E$5/12)-K2078)&gt;0,I2078*(1+Utgifter!$E$5/12)-K2078,0)</f>
        <v>0</v>
      </c>
      <c r="J2079" s="26"/>
      <c r="K2079" s="24">
        <f>IF((I2079*(Utgifter!$E$4+Utgifter!$E$5)/12)&gt;$S$4,(I2079*(Utgifter!$E$4+Utgifter!$E$5)/12),IF(I2079&gt; 0,$S$4,0))</f>
        <v>0</v>
      </c>
    </row>
    <row r="2080" spans="4:11" x14ac:dyDescent="0.35">
      <c r="D2080" s="28" t="str">
        <f t="shared" si="32"/>
        <v/>
      </c>
      <c r="E2080" s="27">
        <f>IF((E2079*(1+Utgifter!$E$5/12)-G2079)&gt;0,E2079*(1+Utgifter!$E$5/12)-G2079,0)</f>
        <v>0</v>
      </c>
      <c r="F2080" s="26"/>
      <c r="G2080" s="24">
        <f>IF((E2080*(Utgifter!$E$4+Utgifter!$E$5)/12)&gt;$S$4,(E2080*(Utgifter!$E$4+Utgifter!$E$5)/12),IF(E2080&gt; 0,$S$4,0))</f>
        <v>0</v>
      </c>
      <c r="I2080" s="27">
        <f>IF((I2079*(1+Utgifter!$E$5/12)-K2079)&gt;0,I2079*(1+Utgifter!$E$5/12)-K2079,0)</f>
        <v>0</v>
      </c>
      <c r="J2080" s="26"/>
      <c r="K2080" s="24">
        <f>IF((I2080*(Utgifter!$E$4+Utgifter!$E$5)/12)&gt;$S$4,(I2080*(Utgifter!$E$4+Utgifter!$E$5)/12),IF(I2080&gt; 0,$S$4,0))</f>
        <v>0</v>
      </c>
    </row>
    <row r="2081" spans="4:11" x14ac:dyDescent="0.35">
      <c r="D2081" s="28" t="str">
        <f t="shared" si="32"/>
        <v/>
      </c>
      <c r="E2081" s="27">
        <f>IF((E2080*(1+Utgifter!$E$5/12)-G2080)&gt;0,E2080*(1+Utgifter!$E$5/12)-G2080,0)</f>
        <v>0</v>
      </c>
      <c r="F2081" s="26"/>
      <c r="G2081" s="24">
        <f>IF((E2081*(Utgifter!$E$4+Utgifter!$E$5)/12)&gt;$S$4,(E2081*(Utgifter!$E$4+Utgifter!$E$5)/12),IF(E2081&gt; 0,$S$4,0))</f>
        <v>0</v>
      </c>
      <c r="I2081" s="27">
        <f>IF((I2080*(1+Utgifter!$E$5/12)-K2080)&gt;0,I2080*(1+Utgifter!$E$5/12)-K2080,0)</f>
        <v>0</v>
      </c>
      <c r="J2081" s="26"/>
      <c r="K2081" s="24">
        <f>IF((I2081*(Utgifter!$E$4+Utgifter!$E$5)/12)&gt;$S$4,(I2081*(Utgifter!$E$4+Utgifter!$E$5)/12),IF(I2081&gt; 0,$S$4,0))</f>
        <v>0</v>
      </c>
    </row>
    <row r="2082" spans="4:11" x14ac:dyDescent="0.35">
      <c r="D2082" s="28" t="str">
        <f t="shared" si="32"/>
        <v/>
      </c>
      <c r="E2082" s="27">
        <f>IF((E2081*(1+Utgifter!$E$5/12)-G2081)&gt;0,E2081*(1+Utgifter!$E$5/12)-G2081,0)</f>
        <v>0</v>
      </c>
      <c r="F2082" s="26"/>
      <c r="G2082" s="24">
        <f>IF((E2082*(Utgifter!$E$4+Utgifter!$E$5)/12)&gt;$S$4,(E2082*(Utgifter!$E$4+Utgifter!$E$5)/12),IF(E2082&gt; 0,$S$4,0))</f>
        <v>0</v>
      </c>
      <c r="I2082" s="27">
        <f>IF((I2081*(1+Utgifter!$E$5/12)-K2081)&gt;0,I2081*(1+Utgifter!$E$5/12)-K2081,0)</f>
        <v>0</v>
      </c>
      <c r="J2082" s="26"/>
      <c r="K2082" s="24">
        <f>IF((I2082*(Utgifter!$E$4+Utgifter!$E$5)/12)&gt;$S$4,(I2082*(Utgifter!$E$4+Utgifter!$E$5)/12),IF(I2082&gt; 0,$S$4,0))</f>
        <v>0</v>
      </c>
    </row>
    <row r="2083" spans="4:11" x14ac:dyDescent="0.35">
      <c r="D2083" s="28" t="str">
        <f t="shared" si="32"/>
        <v/>
      </c>
      <c r="E2083" s="27">
        <f>IF((E2082*(1+Utgifter!$E$5/12)-G2082)&gt;0,E2082*(1+Utgifter!$E$5/12)-G2082,0)</f>
        <v>0</v>
      </c>
      <c r="F2083" s="26"/>
      <c r="G2083" s="24">
        <f>IF((E2083*(Utgifter!$E$4+Utgifter!$E$5)/12)&gt;$S$4,(E2083*(Utgifter!$E$4+Utgifter!$E$5)/12),IF(E2083&gt; 0,$S$4,0))</f>
        <v>0</v>
      </c>
      <c r="I2083" s="27">
        <f>IF((I2082*(1+Utgifter!$E$5/12)-K2082)&gt;0,I2082*(1+Utgifter!$E$5/12)-K2082,0)</f>
        <v>0</v>
      </c>
      <c r="J2083" s="26"/>
      <c r="K2083" s="24">
        <f>IF((I2083*(Utgifter!$E$4+Utgifter!$E$5)/12)&gt;$S$4,(I2083*(Utgifter!$E$4+Utgifter!$E$5)/12),IF(I2083&gt; 0,$S$4,0))</f>
        <v>0</v>
      </c>
    </row>
    <row r="2084" spans="4:11" x14ac:dyDescent="0.35">
      <c r="D2084" s="28" t="str">
        <f t="shared" si="32"/>
        <v/>
      </c>
      <c r="E2084" s="27">
        <f>IF((E2083*(1+Utgifter!$E$5/12)-G2083)&gt;0,E2083*(1+Utgifter!$E$5/12)-G2083,0)</f>
        <v>0</v>
      </c>
      <c r="F2084" s="26"/>
      <c r="G2084" s="24">
        <f>IF((E2084*(Utgifter!$E$4+Utgifter!$E$5)/12)&gt;$S$4,(E2084*(Utgifter!$E$4+Utgifter!$E$5)/12),IF(E2084&gt; 0,$S$4,0))</f>
        <v>0</v>
      </c>
      <c r="I2084" s="27">
        <f>IF((I2083*(1+Utgifter!$E$5/12)-K2083)&gt;0,I2083*(1+Utgifter!$E$5/12)-K2083,0)</f>
        <v>0</v>
      </c>
      <c r="J2084" s="26"/>
      <c r="K2084" s="24">
        <f>IF((I2084*(Utgifter!$E$4+Utgifter!$E$5)/12)&gt;$S$4,(I2084*(Utgifter!$E$4+Utgifter!$E$5)/12),IF(I2084&gt; 0,$S$4,0))</f>
        <v>0</v>
      </c>
    </row>
    <row r="2085" spans="4:11" x14ac:dyDescent="0.35">
      <c r="D2085" s="28" t="str">
        <f t="shared" si="32"/>
        <v/>
      </c>
      <c r="E2085" s="27">
        <f>IF((E2084*(1+Utgifter!$E$5/12)-G2084)&gt;0,E2084*(1+Utgifter!$E$5/12)-G2084,0)</f>
        <v>0</v>
      </c>
      <c r="F2085" s="26"/>
      <c r="G2085" s="24">
        <f>IF((E2085*(Utgifter!$E$4+Utgifter!$E$5)/12)&gt;$S$4,(E2085*(Utgifter!$E$4+Utgifter!$E$5)/12),IF(E2085&gt; 0,$S$4,0))</f>
        <v>0</v>
      </c>
      <c r="I2085" s="27">
        <f>IF((I2084*(1+Utgifter!$E$5/12)-K2084)&gt;0,I2084*(1+Utgifter!$E$5/12)-K2084,0)</f>
        <v>0</v>
      </c>
      <c r="J2085" s="26"/>
      <c r="K2085" s="24">
        <f>IF((I2085*(Utgifter!$E$4+Utgifter!$E$5)/12)&gt;$S$4,(I2085*(Utgifter!$E$4+Utgifter!$E$5)/12),IF(I2085&gt; 0,$S$4,0))</f>
        <v>0</v>
      </c>
    </row>
    <row r="2086" spans="4:11" x14ac:dyDescent="0.35">
      <c r="D2086" s="28" t="str">
        <f t="shared" si="32"/>
        <v/>
      </c>
      <c r="E2086" s="27">
        <f>IF((E2085*(1+Utgifter!$E$5/12)-G2085)&gt;0,E2085*(1+Utgifter!$E$5/12)-G2085,0)</f>
        <v>0</v>
      </c>
      <c r="F2086" s="26"/>
      <c r="G2086" s="24">
        <f>IF((E2086*(Utgifter!$E$4+Utgifter!$E$5)/12)&gt;$S$4,(E2086*(Utgifter!$E$4+Utgifter!$E$5)/12),IF(E2086&gt; 0,$S$4,0))</f>
        <v>0</v>
      </c>
      <c r="I2086" s="27">
        <f>IF((I2085*(1+Utgifter!$E$5/12)-K2085)&gt;0,I2085*(1+Utgifter!$E$5/12)-K2085,0)</f>
        <v>0</v>
      </c>
      <c r="J2086" s="26"/>
      <c r="K2086" s="24">
        <f>IF((I2086*(Utgifter!$E$4+Utgifter!$E$5)/12)&gt;$S$4,(I2086*(Utgifter!$E$4+Utgifter!$E$5)/12),IF(I2086&gt; 0,$S$4,0))</f>
        <v>0</v>
      </c>
    </row>
    <row r="2087" spans="4:11" x14ac:dyDescent="0.35">
      <c r="D2087" s="28" t="str">
        <f t="shared" si="32"/>
        <v/>
      </c>
      <c r="E2087" s="27">
        <f>IF((E2086*(1+Utgifter!$E$5/12)-G2086)&gt;0,E2086*(1+Utgifter!$E$5/12)-G2086,0)</f>
        <v>0</v>
      </c>
      <c r="F2087" s="26"/>
      <c r="G2087" s="24">
        <f>IF((E2087*(Utgifter!$E$4+Utgifter!$E$5)/12)&gt;$S$4,(E2087*(Utgifter!$E$4+Utgifter!$E$5)/12),IF(E2087&gt; 0,$S$4,0))</f>
        <v>0</v>
      </c>
      <c r="I2087" s="27">
        <f>IF((I2086*(1+Utgifter!$E$5/12)-K2086)&gt;0,I2086*(1+Utgifter!$E$5/12)-K2086,0)</f>
        <v>0</v>
      </c>
      <c r="J2087" s="26"/>
      <c r="K2087" s="24">
        <f>IF((I2087*(Utgifter!$E$4+Utgifter!$E$5)/12)&gt;$S$4,(I2087*(Utgifter!$E$4+Utgifter!$E$5)/12),IF(I2087&gt; 0,$S$4,0))</f>
        <v>0</v>
      </c>
    </row>
    <row r="2088" spans="4:11" x14ac:dyDescent="0.35">
      <c r="D2088" s="28" t="str">
        <f t="shared" si="32"/>
        <v/>
      </c>
      <c r="E2088" s="27">
        <f>IF((E2087*(1+Utgifter!$E$5/12)-G2087)&gt;0,E2087*(1+Utgifter!$E$5/12)-G2087,0)</f>
        <v>0</v>
      </c>
      <c r="F2088" s="26"/>
      <c r="G2088" s="24">
        <f>IF((E2088*(Utgifter!$E$4+Utgifter!$E$5)/12)&gt;$S$4,(E2088*(Utgifter!$E$4+Utgifter!$E$5)/12),IF(E2088&gt; 0,$S$4,0))</f>
        <v>0</v>
      </c>
      <c r="I2088" s="27">
        <f>IF((I2087*(1+Utgifter!$E$5/12)-K2087)&gt;0,I2087*(1+Utgifter!$E$5/12)-K2087,0)</f>
        <v>0</v>
      </c>
      <c r="J2088" s="26"/>
      <c r="K2088" s="24">
        <f>IF((I2088*(Utgifter!$E$4+Utgifter!$E$5)/12)&gt;$S$4,(I2088*(Utgifter!$E$4+Utgifter!$E$5)/12),IF(I2088&gt; 0,$S$4,0))</f>
        <v>0</v>
      </c>
    </row>
    <row r="2089" spans="4:11" x14ac:dyDescent="0.35">
      <c r="D2089" s="28" t="str">
        <f t="shared" si="32"/>
        <v/>
      </c>
      <c r="E2089" s="27">
        <f>IF((E2088*(1+Utgifter!$E$5/12)-G2088)&gt;0,E2088*(1+Utgifter!$E$5/12)-G2088,0)</f>
        <v>0</v>
      </c>
      <c r="F2089" s="26"/>
      <c r="G2089" s="24">
        <f>IF((E2089*(Utgifter!$E$4+Utgifter!$E$5)/12)&gt;$S$4,(E2089*(Utgifter!$E$4+Utgifter!$E$5)/12),IF(E2089&gt; 0,$S$4,0))</f>
        <v>0</v>
      </c>
      <c r="I2089" s="27">
        <f>IF((I2088*(1+Utgifter!$E$5/12)-K2088)&gt;0,I2088*(1+Utgifter!$E$5/12)-K2088,0)</f>
        <v>0</v>
      </c>
      <c r="J2089" s="26"/>
      <c r="K2089" s="24">
        <f>IF((I2089*(Utgifter!$E$4+Utgifter!$E$5)/12)&gt;$S$4,(I2089*(Utgifter!$E$4+Utgifter!$E$5)/12),IF(I2089&gt; 0,$S$4,0))</f>
        <v>0</v>
      </c>
    </row>
    <row r="2090" spans="4:11" x14ac:dyDescent="0.35">
      <c r="D2090" s="28" t="str">
        <f t="shared" si="32"/>
        <v/>
      </c>
      <c r="E2090" s="27">
        <f>IF((E2089*(1+Utgifter!$E$5/12)-G2089)&gt;0,E2089*(1+Utgifter!$E$5/12)-G2089,0)</f>
        <v>0</v>
      </c>
      <c r="F2090" s="26"/>
      <c r="G2090" s="24">
        <f>IF((E2090*(Utgifter!$E$4+Utgifter!$E$5)/12)&gt;$S$4,(E2090*(Utgifter!$E$4+Utgifter!$E$5)/12),IF(E2090&gt; 0,$S$4,0))</f>
        <v>0</v>
      </c>
      <c r="I2090" s="27">
        <f>IF((I2089*(1+Utgifter!$E$5/12)-K2089)&gt;0,I2089*(1+Utgifter!$E$5/12)-K2089,0)</f>
        <v>0</v>
      </c>
      <c r="J2090" s="26"/>
      <c r="K2090" s="24">
        <f>IF((I2090*(Utgifter!$E$4+Utgifter!$E$5)/12)&gt;$S$4,(I2090*(Utgifter!$E$4+Utgifter!$E$5)/12),IF(I2090&gt; 0,$S$4,0))</f>
        <v>0</v>
      </c>
    </row>
    <row r="2091" spans="4:11" x14ac:dyDescent="0.35">
      <c r="D2091" s="28" t="str">
        <f t="shared" si="32"/>
        <v/>
      </c>
      <c r="E2091" s="27">
        <f>IF((E2090*(1+Utgifter!$E$5/12)-G2090)&gt;0,E2090*(1+Utgifter!$E$5/12)-G2090,0)</f>
        <v>0</v>
      </c>
      <c r="F2091" s="26"/>
      <c r="G2091" s="24">
        <f>IF((E2091*(Utgifter!$E$4+Utgifter!$E$5)/12)&gt;$S$4,(E2091*(Utgifter!$E$4+Utgifter!$E$5)/12),IF(E2091&gt; 0,$S$4,0))</f>
        <v>0</v>
      </c>
      <c r="I2091" s="27">
        <f>IF((I2090*(1+Utgifter!$E$5/12)-K2090)&gt;0,I2090*(1+Utgifter!$E$5/12)-K2090,0)</f>
        <v>0</v>
      </c>
      <c r="J2091" s="26"/>
      <c r="K2091" s="24">
        <f>IF((I2091*(Utgifter!$E$4+Utgifter!$E$5)/12)&gt;$S$4,(I2091*(Utgifter!$E$4+Utgifter!$E$5)/12),IF(I2091&gt; 0,$S$4,0))</f>
        <v>0</v>
      </c>
    </row>
    <row r="2092" spans="4:11" x14ac:dyDescent="0.35">
      <c r="D2092" s="28" t="str">
        <f t="shared" si="32"/>
        <v/>
      </c>
      <c r="E2092" s="27">
        <f>IF((E2091*(1+Utgifter!$E$5/12)-G2091)&gt;0,E2091*(1+Utgifter!$E$5/12)-G2091,0)</f>
        <v>0</v>
      </c>
      <c r="F2092" s="26"/>
      <c r="G2092" s="24">
        <f>IF((E2092*(Utgifter!$E$4+Utgifter!$E$5)/12)&gt;$S$4,(E2092*(Utgifter!$E$4+Utgifter!$E$5)/12),IF(E2092&gt; 0,$S$4,0))</f>
        <v>0</v>
      </c>
      <c r="I2092" s="27">
        <f>IF((I2091*(1+Utgifter!$E$5/12)-K2091)&gt;0,I2091*(1+Utgifter!$E$5/12)-K2091,0)</f>
        <v>0</v>
      </c>
      <c r="J2092" s="26"/>
      <c r="K2092" s="24">
        <f>IF((I2092*(Utgifter!$E$4+Utgifter!$E$5)/12)&gt;$S$4,(I2092*(Utgifter!$E$4+Utgifter!$E$5)/12),IF(I2092&gt; 0,$S$4,0))</f>
        <v>0</v>
      </c>
    </row>
    <row r="2093" spans="4:11" x14ac:dyDescent="0.35">
      <c r="D2093" s="28" t="str">
        <f t="shared" si="32"/>
        <v/>
      </c>
      <c r="E2093" s="27">
        <f>IF((E2092*(1+Utgifter!$E$5/12)-G2092)&gt;0,E2092*(1+Utgifter!$E$5/12)-G2092,0)</f>
        <v>0</v>
      </c>
      <c r="F2093" s="26"/>
      <c r="G2093" s="24">
        <f>IF((E2093*(Utgifter!$E$4+Utgifter!$E$5)/12)&gt;$S$4,(E2093*(Utgifter!$E$4+Utgifter!$E$5)/12),IF(E2093&gt; 0,$S$4,0))</f>
        <v>0</v>
      </c>
      <c r="I2093" s="27">
        <f>IF((I2092*(1+Utgifter!$E$5/12)-K2092)&gt;0,I2092*(1+Utgifter!$E$5/12)-K2092,0)</f>
        <v>0</v>
      </c>
      <c r="J2093" s="26"/>
      <c r="K2093" s="24">
        <f>IF((I2093*(Utgifter!$E$4+Utgifter!$E$5)/12)&gt;$S$4,(I2093*(Utgifter!$E$4+Utgifter!$E$5)/12),IF(I2093&gt; 0,$S$4,0))</f>
        <v>0</v>
      </c>
    </row>
    <row r="2094" spans="4:11" x14ac:dyDescent="0.35">
      <c r="D2094" s="28" t="str">
        <f t="shared" si="32"/>
        <v/>
      </c>
      <c r="E2094" s="27">
        <f>IF((E2093*(1+Utgifter!$E$5/12)-G2093)&gt;0,E2093*(1+Utgifter!$E$5/12)-G2093,0)</f>
        <v>0</v>
      </c>
      <c r="F2094" s="26"/>
      <c r="G2094" s="24">
        <f>IF((E2094*(Utgifter!$E$4+Utgifter!$E$5)/12)&gt;$S$4,(E2094*(Utgifter!$E$4+Utgifter!$E$5)/12),IF(E2094&gt; 0,$S$4,0))</f>
        <v>0</v>
      </c>
      <c r="I2094" s="27">
        <f>IF((I2093*(1+Utgifter!$E$5/12)-K2093)&gt;0,I2093*(1+Utgifter!$E$5/12)-K2093,0)</f>
        <v>0</v>
      </c>
      <c r="J2094" s="26"/>
      <c r="K2094" s="24">
        <f>IF((I2094*(Utgifter!$E$4+Utgifter!$E$5)/12)&gt;$S$4,(I2094*(Utgifter!$E$4+Utgifter!$E$5)/12),IF(I2094&gt; 0,$S$4,0))</f>
        <v>0</v>
      </c>
    </row>
    <row r="2095" spans="4:11" x14ac:dyDescent="0.35">
      <c r="D2095" s="28" t="str">
        <f t="shared" si="32"/>
        <v/>
      </c>
      <c r="E2095" s="27">
        <f>IF((E2094*(1+Utgifter!$E$5/12)-G2094)&gt;0,E2094*(1+Utgifter!$E$5/12)-G2094,0)</f>
        <v>0</v>
      </c>
      <c r="F2095" s="26"/>
      <c r="G2095" s="24">
        <f>IF((E2095*(Utgifter!$E$4+Utgifter!$E$5)/12)&gt;$S$4,(E2095*(Utgifter!$E$4+Utgifter!$E$5)/12),IF(E2095&gt; 0,$S$4,0))</f>
        <v>0</v>
      </c>
      <c r="I2095" s="27">
        <f>IF((I2094*(1+Utgifter!$E$5/12)-K2094)&gt;0,I2094*(1+Utgifter!$E$5/12)-K2094,0)</f>
        <v>0</v>
      </c>
      <c r="J2095" s="26"/>
      <c r="K2095" s="24">
        <f>IF((I2095*(Utgifter!$E$4+Utgifter!$E$5)/12)&gt;$S$4,(I2095*(Utgifter!$E$4+Utgifter!$E$5)/12),IF(I2095&gt; 0,$S$4,0))</f>
        <v>0</v>
      </c>
    </row>
    <row r="2096" spans="4:11" x14ac:dyDescent="0.35">
      <c r="D2096" s="28" t="str">
        <f t="shared" si="32"/>
        <v/>
      </c>
      <c r="E2096" s="27">
        <f>IF((E2095*(1+Utgifter!$E$5/12)-G2095)&gt;0,E2095*(1+Utgifter!$E$5/12)-G2095,0)</f>
        <v>0</v>
      </c>
      <c r="F2096" s="26"/>
      <c r="G2096" s="24">
        <f>IF((E2096*(Utgifter!$E$4+Utgifter!$E$5)/12)&gt;$S$4,(E2096*(Utgifter!$E$4+Utgifter!$E$5)/12),IF(E2096&gt; 0,$S$4,0))</f>
        <v>0</v>
      </c>
      <c r="I2096" s="27">
        <f>IF((I2095*(1+Utgifter!$E$5/12)-K2095)&gt;0,I2095*(1+Utgifter!$E$5/12)-K2095,0)</f>
        <v>0</v>
      </c>
      <c r="J2096" s="26"/>
      <c r="K2096" s="24">
        <f>IF((I2096*(Utgifter!$E$4+Utgifter!$E$5)/12)&gt;$S$4,(I2096*(Utgifter!$E$4+Utgifter!$E$5)/12),IF(I2096&gt; 0,$S$4,0))</f>
        <v>0</v>
      </c>
    </row>
    <row r="2097" spans="4:11" x14ac:dyDescent="0.35">
      <c r="D2097" s="28" t="str">
        <f t="shared" si="32"/>
        <v/>
      </c>
      <c r="E2097" s="27">
        <f>IF((E2096*(1+Utgifter!$E$5/12)-G2096)&gt;0,E2096*(1+Utgifter!$E$5/12)-G2096,0)</f>
        <v>0</v>
      </c>
      <c r="F2097" s="26"/>
      <c r="G2097" s="24">
        <f>IF((E2097*(Utgifter!$E$4+Utgifter!$E$5)/12)&gt;$S$4,(E2097*(Utgifter!$E$4+Utgifter!$E$5)/12),IF(E2097&gt; 0,$S$4,0))</f>
        <v>0</v>
      </c>
      <c r="I2097" s="27">
        <f>IF((I2096*(1+Utgifter!$E$5/12)-K2096)&gt;0,I2096*(1+Utgifter!$E$5/12)-K2096,0)</f>
        <v>0</v>
      </c>
      <c r="J2097" s="26"/>
      <c r="K2097" s="24">
        <f>IF((I2097*(Utgifter!$E$4+Utgifter!$E$5)/12)&gt;$S$4,(I2097*(Utgifter!$E$4+Utgifter!$E$5)/12),IF(I2097&gt; 0,$S$4,0))</f>
        <v>0</v>
      </c>
    </row>
    <row r="2098" spans="4:11" x14ac:dyDescent="0.35">
      <c r="D2098" s="28" t="str">
        <f t="shared" si="32"/>
        <v/>
      </c>
      <c r="E2098" s="27">
        <f>IF((E2097*(1+Utgifter!$E$5/12)-G2097)&gt;0,E2097*(1+Utgifter!$E$5/12)-G2097,0)</f>
        <v>0</v>
      </c>
      <c r="F2098" s="26"/>
      <c r="G2098" s="24">
        <f>IF((E2098*(Utgifter!$E$4+Utgifter!$E$5)/12)&gt;$S$4,(E2098*(Utgifter!$E$4+Utgifter!$E$5)/12),IF(E2098&gt; 0,$S$4,0))</f>
        <v>0</v>
      </c>
      <c r="I2098" s="27">
        <f>IF((I2097*(1+Utgifter!$E$5/12)-K2097)&gt;0,I2097*(1+Utgifter!$E$5/12)-K2097,0)</f>
        <v>0</v>
      </c>
      <c r="J2098" s="26"/>
      <c r="K2098" s="24">
        <f>IF((I2098*(Utgifter!$E$4+Utgifter!$E$5)/12)&gt;$S$4,(I2098*(Utgifter!$E$4+Utgifter!$E$5)/12),IF(I2098&gt; 0,$S$4,0))</f>
        <v>0</v>
      </c>
    </row>
    <row r="2099" spans="4:11" x14ac:dyDescent="0.35">
      <c r="D2099" s="28" t="str">
        <f t="shared" si="32"/>
        <v/>
      </c>
      <c r="E2099" s="27">
        <f>IF((E2098*(1+Utgifter!$E$5/12)-G2098)&gt;0,E2098*(1+Utgifter!$E$5/12)-G2098,0)</f>
        <v>0</v>
      </c>
      <c r="F2099" s="26"/>
      <c r="G2099" s="24">
        <f>IF((E2099*(Utgifter!$E$4+Utgifter!$E$5)/12)&gt;$S$4,(E2099*(Utgifter!$E$4+Utgifter!$E$5)/12),IF(E2099&gt; 0,$S$4,0))</f>
        <v>0</v>
      </c>
      <c r="I2099" s="27">
        <f>IF((I2098*(1+Utgifter!$E$5/12)-K2098)&gt;0,I2098*(1+Utgifter!$E$5/12)-K2098,0)</f>
        <v>0</v>
      </c>
      <c r="J2099" s="26"/>
      <c r="K2099" s="24">
        <f>IF((I2099*(Utgifter!$E$4+Utgifter!$E$5)/12)&gt;$S$4,(I2099*(Utgifter!$E$4+Utgifter!$E$5)/12),IF(I2099&gt; 0,$S$4,0))</f>
        <v>0</v>
      </c>
    </row>
    <row r="2100" spans="4:11" x14ac:dyDescent="0.35">
      <c r="D2100" s="28" t="str">
        <f t="shared" si="32"/>
        <v/>
      </c>
      <c r="E2100" s="27">
        <f>IF((E2099*(1+Utgifter!$E$5/12)-G2099)&gt;0,E2099*(1+Utgifter!$E$5/12)-G2099,0)</f>
        <v>0</v>
      </c>
      <c r="F2100" s="26"/>
      <c r="G2100" s="24">
        <f>IF((E2100*(Utgifter!$E$4+Utgifter!$E$5)/12)&gt;$S$4,(E2100*(Utgifter!$E$4+Utgifter!$E$5)/12),IF(E2100&gt; 0,$S$4,0))</f>
        <v>0</v>
      </c>
      <c r="I2100" s="27">
        <f>IF((I2099*(1+Utgifter!$E$5/12)-K2099)&gt;0,I2099*(1+Utgifter!$E$5/12)-K2099,0)</f>
        <v>0</v>
      </c>
      <c r="J2100" s="26"/>
      <c r="K2100" s="24">
        <f>IF((I2100*(Utgifter!$E$4+Utgifter!$E$5)/12)&gt;$S$4,(I2100*(Utgifter!$E$4+Utgifter!$E$5)/12),IF(I2100&gt; 0,$S$4,0))</f>
        <v>0</v>
      </c>
    </row>
    <row r="2101" spans="4:11" x14ac:dyDescent="0.35">
      <c r="D2101" s="28" t="str">
        <f t="shared" si="32"/>
        <v/>
      </c>
      <c r="E2101" s="27">
        <f>IF((E2100*(1+Utgifter!$E$5/12)-G2100)&gt;0,E2100*(1+Utgifter!$E$5/12)-G2100,0)</f>
        <v>0</v>
      </c>
      <c r="F2101" s="26"/>
      <c r="G2101" s="24">
        <f>IF((E2101*(Utgifter!$E$4+Utgifter!$E$5)/12)&gt;$S$4,(E2101*(Utgifter!$E$4+Utgifter!$E$5)/12),IF(E2101&gt; 0,$S$4,0))</f>
        <v>0</v>
      </c>
      <c r="I2101" s="27">
        <f>IF((I2100*(1+Utgifter!$E$5/12)-K2100)&gt;0,I2100*(1+Utgifter!$E$5/12)-K2100,0)</f>
        <v>0</v>
      </c>
      <c r="J2101" s="26"/>
      <c r="K2101" s="24">
        <f>IF((I2101*(Utgifter!$E$4+Utgifter!$E$5)/12)&gt;$S$4,(I2101*(Utgifter!$E$4+Utgifter!$E$5)/12),IF(I2101&gt; 0,$S$4,0))</f>
        <v>0</v>
      </c>
    </row>
    <row r="2102" spans="4:11" x14ac:dyDescent="0.35">
      <c r="D2102" s="28" t="str">
        <f t="shared" si="32"/>
        <v/>
      </c>
      <c r="E2102" s="27">
        <f>IF((E2101*(1+Utgifter!$E$5/12)-G2101)&gt;0,E2101*(1+Utgifter!$E$5/12)-G2101,0)</f>
        <v>0</v>
      </c>
      <c r="F2102" s="26"/>
      <c r="G2102" s="24">
        <f>IF((E2102*(Utgifter!$E$4+Utgifter!$E$5)/12)&gt;$S$4,(E2102*(Utgifter!$E$4+Utgifter!$E$5)/12),IF(E2102&gt; 0,$S$4,0))</f>
        <v>0</v>
      </c>
      <c r="I2102" s="27">
        <f>IF((I2101*(1+Utgifter!$E$5/12)-K2101)&gt;0,I2101*(1+Utgifter!$E$5/12)-K2101,0)</f>
        <v>0</v>
      </c>
      <c r="J2102" s="26"/>
      <c r="K2102" s="24">
        <f>IF((I2102*(Utgifter!$E$4+Utgifter!$E$5)/12)&gt;$S$4,(I2102*(Utgifter!$E$4+Utgifter!$E$5)/12),IF(I2102&gt; 0,$S$4,0))</f>
        <v>0</v>
      </c>
    </row>
    <row r="2103" spans="4:11" x14ac:dyDescent="0.35">
      <c r="D2103" s="28" t="str">
        <f t="shared" si="32"/>
        <v/>
      </c>
      <c r="E2103" s="27">
        <f>IF((E2102*(1+Utgifter!$E$5/12)-G2102)&gt;0,E2102*(1+Utgifter!$E$5/12)-G2102,0)</f>
        <v>0</v>
      </c>
      <c r="F2103" s="26"/>
      <c r="G2103" s="24">
        <f>IF((E2103*(Utgifter!$E$4+Utgifter!$E$5)/12)&gt;$S$4,(E2103*(Utgifter!$E$4+Utgifter!$E$5)/12),IF(E2103&gt; 0,$S$4,0))</f>
        <v>0</v>
      </c>
      <c r="I2103" s="27">
        <f>IF((I2102*(1+Utgifter!$E$5/12)-K2102)&gt;0,I2102*(1+Utgifter!$E$5/12)-K2102,0)</f>
        <v>0</v>
      </c>
      <c r="J2103" s="26"/>
      <c r="K2103" s="24">
        <f>IF((I2103*(Utgifter!$E$4+Utgifter!$E$5)/12)&gt;$S$4,(I2103*(Utgifter!$E$4+Utgifter!$E$5)/12),IF(I2103&gt; 0,$S$4,0))</f>
        <v>0</v>
      </c>
    </row>
    <row r="2104" spans="4:11" x14ac:dyDescent="0.35">
      <c r="D2104" s="28" t="str">
        <f t="shared" si="32"/>
        <v/>
      </c>
      <c r="E2104" s="27">
        <f>IF((E2103*(1+Utgifter!$E$5/12)-G2103)&gt;0,E2103*(1+Utgifter!$E$5/12)-G2103,0)</f>
        <v>0</v>
      </c>
      <c r="F2104" s="26"/>
      <c r="G2104" s="24">
        <f>IF((E2104*(Utgifter!$E$4+Utgifter!$E$5)/12)&gt;$S$4,(E2104*(Utgifter!$E$4+Utgifter!$E$5)/12),IF(E2104&gt; 0,$S$4,0))</f>
        <v>0</v>
      </c>
      <c r="I2104" s="27">
        <f>IF((I2103*(1+Utgifter!$E$5/12)-K2103)&gt;0,I2103*(1+Utgifter!$E$5/12)-K2103,0)</f>
        <v>0</v>
      </c>
      <c r="J2104" s="26"/>
      <c r="K2104" s="24">
        <f>IF((I2104*(Utgifter!$E$4+Utgifter!$E$5)/12)&gt;$S$4,(I2104*(Utgifter!$E$4+Utgifter!$E$5)/12),IF(I2104&gt; 0,$S$4,0))</f>
        <v>0</v>
      </c>
    </row>
    <row r="2105" spans="4:11" x14ac:dyDescent="0.35">
      <c r="D2105" s="28" t="str">
        <f t="shared" si="32"/>
        <v/>
      </c>
      <c r="E2105" s="27">
        <f>IF((E2104*(1+Utgifter!$E$5/12)-G2104)&gt;0,E2104*(1+Utgifter!$E$5/12)-G2104,0)</f>
        <v>0</v>
      </c>
      <c r="F2105" s="26"/>
      <c r="G2105" s="24">
        <f>IF((E2105*(Utgifter!$E$4+Utgifter!$E$5)/12)&gt;$S$4,(E2105*(Utgifter!$E$4+Utgifter!$E$5)/12),IF(E2105&gt; 0,$S$4,0))</f>
        <v>0</v>
      </c>
      <c r="I2105" s="27">
        <f>IF((I2104*(1+Utgifter!$E$5/12)-K2104)&gt;0,I2104*(1+Utgifter!$E$5/12)-K2104,0)</f>
        <v>0</v>
      </c>
      <c r="J2105" s="26"/>
      <c r="K2105" s="24">
        <f>IF((I2105*(Utgifter!$E$4+Utgifter!$E$5)/12)&gt;$S$4,(I2105*(Utgifter!$E$4+Utgifter!$E$5)/12),IF(I2105&gt; 0,$S$4,0))</f>
        <v>0</v>
      </c>
    </row>
    <row r="2106" spans="4:11" x14ac:dyDescent="0.35">
      <c r="D2106" s="28" t="str">
        <f t="shared" si="32"/>
        <v/>
      </c>
      <c r="E2106" s="27">
        <f>IF((E2105*(1+Utgifter!$E$5/12)-G2105)&gt;0,E2105*(1+Utgifter!$E$5/12)-G2105,0)</f>
        <v>0</v>
      </c>
      <c r="F2106" s="26"/>
      <c r="G2106" s="24">
        <f>IF((E2106*(Utgifter!$E$4+Utgifter!$E$5)/12)&gt;$S$4,(E2106*(Utgifter!$E$4+Utgifter!$E$5)/12),IF(E2106&gt; 0,$S$4,0))</f>
        <v>0</v>
      </c>
      <c r="I2106" s="27">
        <f>IF((I2105*(1+Utgifter!$E$5/12)-K2105)&gt;0,I2105*(1+Utgifter!$E$5/12)-K2105,0)</f>
        <v>0</v>
      </c>
      <c r="J2106" s="26"/>
      <c r="K2106" s="24">
        <f>IF((I2106*(Utgifter!$E$4+Utgifter!$E$5)/12)&gt;$S$4,(I2106*(Utgifter!$E$4+Utgifter!$E$5)/12),IF(I2106&gt; 0,$S$4,0))</f>
        <v>0</v>
      </c>
    </row>
    <row r="2107" spans="4:11" x14ac:dyDescent="0.35">
      <c r="D2107" s="28" t="str">
        <f t="shared" si="32"/>
        <v/>
      </c>
      <c r="E2107" s="27">
        <f>IF((E2106*(1+Utgifter!$E$5/12)-G2106)&gt;0,E2106*(1+Utgifter!$E$5/12)-G2106,0)</f>
        <v>0</v>
      </c>
      <c r="F2107" s="26"/>
      <c r="G2107" s="24">
        <f>IF((E2107*(Utgifter!$E$4+Utgifter!$E$5)/12)&gt;$S$4,(E2107*(Utgifter!$E$4+Utgifter!$E$5)/12),IF(E2107&gt; 0,$S$4,0))</f>
        <v>0</v>
      </c>
      <c r="I2107" s="27">
        <f>IF((I2106*(1+Utgifter!$E$5/12)-K2106)&gt;0,I2106*(1+Utgifter!$E$5/12)-K2106,0)</f>
        <v>0</v>
      </c>
      <c r="J2107" s="26"/>
      <c r="K2107" s="24">
        <f>IF((I2107*(Utgifter!$E$4+Utgifter!$E$5)/12)&gt;$S$4,(I2107*(Utgifter!$E$4+Utgifter!$E$5)/12),IF(I2107&gt; 0,$S$4,0))</f>
        <v>0</v>
      </c>
    </row>
    <row r="2108" spans="4:11" x14ac:dyDescent="0.35">
      <c r="D2108" s="28" t="str">
        <f t="shared" si="32"/>
        <v/>
      </c>
      <c r="E2108" s="27">
        <f>IF((E2107*(1+Utgifter!$E$5/12)-G2107)&gt;0,E2107*(1+Utgifter!$E$5/12)-G2107,0)</f>
        <v>0</v>
      </c>
      <c r="F2108" s="26"/>
      <c r="G2108" s="24">
        <f>IF((E2108*(Utgifter!$E$4+Utgifter!$E$5)/12)&gt;$S$4,(E2108*(Utgifter!$E$4+Utgifter!$E$5)/12),IF(E2108&gt; 0,$S$4,0))</f>
        <v>0</v>
      </c>
      <c r="I2108" s="27">
        <f>IF((I2107*(1+Utgifter!$E$5/12)-K2107)&gt;0,I2107*(1+Utgifter!$E$5/12)-K2107,0)</f>
        <v>0</v>
      </c>
      <c r="J2108" s="26"/>
      <c r="K2108" s="24">
        <f>IF((I2108*(Utgifter!$E$4+Utgifter!$E$5)/12)&gt;$S$4,(I2108*(Utgifter!$E$4+Utgifter!$E$5)/12),IF(I2108&gt; 0,$S$4,0))</f>
        <v>0</v>
      </c>
    </row>
    <row r="2109" spans="4:11" x14ac:dyDescent="0.35">
      <c r="D2109" s="28" t="str">
        <f t="shared" si="32"/>
        <v/>
      </c>
      <c r="E2109" s="27">
        <f>IF((E2108*(1+Utgifter!$E$5/12)-G2108)&gt;0,E2108*(1+Utgifter!$E$5/12)-G2108,0)</f>
        <v>0</v>
      </c>
      <c r="F2109" s="26"/>
      <c r="G2109" s="24">
        <f>IF((E2109*(Utgifter!$E$4+Utgifter!$E$5)/12)&gt;$S$4,(E2109*(Utgifter!$E$4+Utgifter!$E$5)/12),IF(E2109&gt; 0,$S$4,0))</f>
        <v>0</v>
      </c>
      <c r="I2109" s="27">
        <f>IF((I2108*(1+Utgifter!$E$5/12)-K2108)&gt;0,I2108*(1+Utgifter!$E$5/12)-K2108,0)</f>
        <v>0</v>
      </c>
      <c r="J2109" s="26"/>
      <c r="K2109" s="24">
        <f>IF((I2109*(Utgifter!$E$4+Utgifter!$E$5)/12)&gt;$S$4,(I2109*(Utgifter!$E$4+Utgifter!$E$5)/12),IF(I2109&gt; 0,$S$4,0))</f>
        <v>0</v>
      </c>
    </row>
    <row r="2110" spans="4:11" x14ac:dyDescent="0.35">
      <c r="D2110" s="28" t="str">
        <f t="shared" si="32"/>
        <v/>
      </c>
      <c r="E2110" s="27">
        <f>IF((E2109*(1+Utgifter!$E$5/12)-G2109)&gt;0,E2109*(1+Utgifter!$E$5/12)-G2109,0)</f>
        <v>0</v>
      </c>
      <c r="F2110" s="26"/>
      <c r="G2110" s="24">
        <f>IF((E2110*(Utgifter!$E$4+Utgifter!$E$5)/12)&gt;$S$4,(E2110*(Utgifter!$E$4+Utgifter!$E$5)/12),IF(E2110&gt; 0,$S$4,0))</f>
        <v>0</v>
      </c>
      <c r="I2110" s="27">
        <f>IF((I2109*(1+Utgifter!$E$5/12)-K2109)&gt;0,I2109*(1+Utgifter!$E$5/12)-K2109,0)</f>
        <v>0</v>
      </c>
      <c r="J2110" s="26"/>
      <c r="K2110" s="24">
        <f>IF((I2110*(Utgifter!$E$4+Utgifter!$E$5)/12)&gt;$S$4,(I2110*(Utgifter!$E$4+Utgifter!$E$5)/12),IF(I2110&gt; 0,$S$4,0))</f>
        <v>0</v>
      </c>
    </row>
    <row r="2111" spans="4:11" x14ac:dyDescent="0.35">
      <c r="D2111" s="28" t="str">
        <f t="shared" si="32"/>
        <v/>
      </c>
      <c r="E2111" s="27">
        <f>IF((E2110*(1+Utgifter!$E$5/12)-G2110)&gt;0,E2110*(1+Utgifter!$E$5/12)-G2110,0)</f>
        <v>0</v>
      </c>
      <c r="F2111" s="26"/>
      <c r="G2111" s="24">
        <f>IF((E2111*(Utgifter!$E$4+Utgifter!$E$5)/12)&gt;$S$4,(E2111*(Utgifter!$E$4+Utgifter!$E$5)/12),IF(E2111&gt; 0,$S$4,0))</f>
        <v>0</v>
      </c>
      <c r="I2111" s="27">
        <f>IF((I2110*(1+Utgifter!$E$5/12)-K2110)&gt;0,I2110*(1+Utgifter!$E$5/12)-K2110,0)</f>
        <v>0</v>
      </c>
      <c r="J2111" s="26"/>
      <c r="K2111" s="24">
        <f>IF((I2111*(Utgifter!$E$4+Utgifter!$E$5)/12)&gt;$S$4,(I2111*(Utgifter!$E$4+Utgifter!$E$5)/12),IF(I2111&gt; 0,$S$4,0))</f>
        <v>0</v>
      </c>
    </row>
    <row r="2112" spans="4:11" x14ac:dyDescent="0.35">
      <c r="D2112" s="28" t="str">
        <f t="shared" si="32"/>
        <v/>
      </c>
      <c r="E2112" s="27">
        <f>IF((E2111*(1+Utgifter!$E$5/12)-G2111)&gt;0,E2111*(1+Utgifter!$E$5/12)-G2111,0)</f>
        <v>0</v>
      </c>
      <c r="F2112" s="26"/>
      <c r="G2112" s="24">
        <f>IF((E2112*(Utgifter!$E$4+Utgifter!$E$5)/12)&gt;$S$4,(E2112*(Utgifter!$E$4+Utgifter!$E$5)/12),IF(E2112&gt; 0,$S$4,0))</f>
        <v>0</v>
      </c>
      <c r="I2112" s="27">
        <f>IF((I2111*(1+Utgifter!$E$5/12)-K2111)&gt;0,I2111*(1+Utgifter!$E$5/12)-K2111,0)</f>
        <v>0</v>
      </c>
      <c r="J2112" s="26"/>
      <c r="K2112" s="24">
        <f>IF((I2112*(Utgifter!$E$4+Utgifter!$E$5)/12)&gt;$S$4,(I2112*(Utgifter!$E$4+Utgifter!$E$5)/12),IF(I2112&gt; 0,$S$4,0))</f>
        <v>0</v>
      </c>
    </row>
    <row r="2113" spans="4:11" x14ac:dyDescent="0.35">
      <c r="D2113" s="28" t="str">
        <f t="shared" si="32"/>
        <v/>
      </c>
      <c r="E2113" s="27">
        <f>IF((E2112*(1+Utgifter!$E$5/12)-G2112)&gt;0,E2112*(1+Utgifter!$E$5/12)-G2112,0)</f>
        <v>0</v>
      </c>
      <c r="F2113" s="26"/>
      <c r="G2113" s="24">
        <f>IF((E2113*(Utgifter!$E$4+Utgifter!$E$5)/12)&gt;$S$4,(E2113*(Utgifter!$E$4+Utgifter!$E$5)/12),IF(E2113&gt; 0,$S$4,0))</f>
        <v>0</v>
      </c>
      <c r="I2113" s="27">
        <f>IF((I2112*(1+Utgifter!$E$5/12)-K2112)&gt;0,I2112*(1+Utgifter!$E$5/12)-K2112,0)</f>
        <v>0</v>
      </c>
      <c r="J2113" s="26"/>
      <c r="K2113" s="24">
        <f>IF((I2113*(Utgifter!$E$4+Utgifter!$E$5)/12)&gt;$S$4,(I2113*(Utgifter!$E$4+Utgifter!$E$5)/12),IF(I2113&gt; 0,$S$4,0))</f>
        <v>0</v>
      </c>
    </row>
    <row r="2114" spans="4:11" x14ac:dyDescent="0.35">
      <c r="D2114" s="28" t="str">
        <f t="shared" si="32"/>
        <v/>
      </c>
      <c r="E2114" s="27">
        <f>IF((E2113*(1+Utgifter!$E$5/12)-G2113)&gt;0,E2113*(1+Utgifter!$E$5/12)-G2113,0)</f>
        <v>0</v>
      </c>
      <c r="F2114" s="26"/>
      <c r="G2114" s="24">
        <f>IF((E2114*(Utgifter!$E$4+Utgifter!$E$5)/12)&gt;$S$4,(E2114*(Utgifter!$E$4+Utgifter!$E$5)/12),IF(E2114&gt; 0,$S$4,0))</f>
        <v>0</v>
      </c>
      <c r="I2114" s="27">
        <f>IF((I2113*(1+Utgifter!$E$5/12)-K2113)&gt;0,I2113*(1+Utgifter!$E$5/12)-K2113,0)</f>
        <v>0</v>
      </c>
      <c r="J2114" s="26"/>
      <c r="K2114" s="24">
        <f>IF((I2114*(Utgifter!$E$4+Utgifter!$E$5)/12)&gt;$S$4,(I2114*(Utgifter!$E$4+Utgifter!$E$5)/12),IF(I2114&gt; 0,$S$4,0))</f>
        <v>0</v>
      </c>
    </row>
    <row r="2115" spans="4:11" x14ac:dyDescent="0.35">
      <c r="D2115" s="28" t="str">
        <f t="shared" si="32"/>
        <v/>
      </c>
      <c r="E2115" s="27">
        <f>IF((E2114*(1+Utgifter!$E$5/12)-G2114)&gt;0,E2114*(1+Utgifter!$E$5/12)-G2114,0)</f>
        <v>0</v>
      </c>
      <c r="F2115" s="26"/>
      <c r="G2115" s="24">
        <f>IF((E2115*(Utgifter!$E$4+Utgifter!$E$5)/12)&gt;$S$4,(E2115*(Utgifter!$E$4+Utgifter!$E$5)/12),IF(E2115&gt; 0,$S$4,0))</f>
        <v>0</v>
      </c>
      <c r="I2115" s="27">
        <f>IF((I2114*(1+Utgifter!$E$5/12)-K2114)&gt;0,I2114*(1+Utgifter!$E$5/12)-K2114,0)</f>
        <v>0</v>
      </c>
      <c r="J2115" s="26"/>
      <c r="K2115" s="24">
        <f>IF((I2115*(Utgifter!$E$4+Utgifter!$E$5)/12)&gt;$S$4,(I2115*(Utgifter!$E$4+Utgifter!$E$5)/12),IF(I2115&gt; 0,$S$4,0))</f>
        <v>0</v>
      </c>
    </row>
    <row r="2116" spans="4:11" x14ac:dyDescent="0.35">
      <c r="D2116" s="28" t="str">
        <f t="shared" si="32"/>
        <v/>
      </c>
      <c r="E2116" s="27">
        <f>IF((E2115*(1+Utgifter!$E$5/12)-G2115)&gt;0,E2115*(1+Utgifter!$E$5/12)-G2115,0)</f>
        <v>0</v>
      </c>
      <c r="F2116" s="26"/>
      <c r="G2116" s="24">
        <f>IF((E2116*(Utgifter!$E$4+Utgifter!$E$5)/12)&gt;$S$4,(E2116*(Utgifter!$E$4+Utgifter!$E$5)/12),IF(E2116&gt; 0,$S$4,0))</f>
        <v>0</v>
      </c>
      <c r="I2116" s="27">
        <f>IF((I2115*(1+Utgifter!$E$5/12)-K2115)&gt;0,I2115*(1+Utgifter!$E$5/12)-K2115,0)</f>
        <v>0</v>
      </c>
      <c r="J2116" s="26"/>
      <c r="K2116" s="24">
        <f>IF((I2116*(Utgifter!$E$4+Utgifter!$E$5)/12)&gt;$S$4,(I2116*(Utgifter!$E$4+Utgifter!$E$5)/12),IF(I2116&gt; 0,$S$4,0))</f>
        <v>0</v>
      </c>
    </row>
    <row r="2117" spans="4:11" x14ac:dyDescent="0.35">
      <c r="D2117" s="28" t="str">
        <f t="shared" si="32"/>
        <v/>
      </c>
      <c r="E2117" s="27">
        <f>IF((E2116*(1+Utgifter!$E$5/12)-G2116)&gt;0,E2116*(1+Utgifter!$E$5/12)-G2116,0)</f>
        <v>0</v>
      </c>
      <c r="F2117" s="26"/>
      <c r="G2117" s="24">
        <f>IF((E2117*(Utgifter!$E$4+Utgifter!$E$5)/12)&gt;$S$4,(E2117*(Utgifter!$E$4+Utgifter!$E$5)/12),IF(E2117&gt; 0,$S$4,0))</f>
        <v>0</v>
      </c>
      <c r="I2117" s="27">
        <f>IF((I2116*(1+Utgifter!$E$5/12)-K2116)&gt;0,I2116*(1+Utgifter!$E$5/12)-K2116,0)</f>
        <v>0</v>
      </c>
      <c r="J2117" s="26"/>
      <c r="K2117" s="24">
        <f>IF((I2117*(Utgifter!$E$4+Utgifter!$E$5)/12)&gt;$S$4,(I2117*(Utgifter!$E$4+Utgifter!$E$5)/12),IF(I2117&gt; 0,$S$4,0))</f>
        <v>0</v>
      </c>
    </row>
    <row r="2118" spans="4:11" x14ac:dyDescent="0.35">
      <c r="D2118" s="28" t="str">
        <f t="shared" si="32"/>
        <v/>
      </c>
      <c r="E2118" s="27">
        <f>IF((E2117*(1+Utgifter!$E$5/12)-G2117)&gt;0,E2117*(1+Utgifter!$E$5/12)-G2117,0)</f>
        <v>0</v>
      </c>
      <c r="F2118" s="26"/>
      <c r="G2118" s="24">
        <f>IF((E2118*(Utgifter!$E$4+Utgifter!$E$5)/12)&gt;$S$4,(E2118*(Utgifter!$E$4+Utgifter!$E$5)/12),IF(E2118&gt; 0,$S$4,0))</f>
        <v>0</v>
      </c>
      <c r="I2118" s="27">
        <f>IF((I2117*(1+Utgifter!$E$5/12)-K2117)&gt;0,I2117*(1+Utgifter!$E$5/12)-K2117,0)</f>
        <v>0</v>
      </c>
      <c r="J2118" s="26"/>
      <c r="K2118" s="24">
        <f>IF((I2118*(Utgifter!$E$4+Utgifter!$E$5)/12)&gt;$S$4,(I2118*(Utgifter!$E$4+Utgifter!$E$5)/12),IF(I2118&gt; 0,$S$4,0))</f>
        <v>0</v>
      </c>
    </row>
    <row r="2119" spans="4:11" x14ac:dyDescent="0.35">
      <c r="D2119" s="28" t="str">
        <f t="shared" ref="D2119:D2182" si="33">IF(OR(E2119&gt;0, I2119&gt;0),D2118+1,"")</f>
        <v/>
      </c>
      <c r="E2119" s="27">
        <f>IF((E2118*(1+Utgifter!$E$5/12)-G2118)&gt;0,E2118*(1+Utgifter!$E$5/12)-G2118,0)</f>
        <v>0</v>
      </c>
      <c r="F2119" s="26"/>
      <c r="G2119" s="24">
        <f>IF((E2119*(Utgifter!$E$4+Utgifter!$E$5)/12)&gt;$S$4,(E2119*(Utgifter!$E$4+Utgifter!$E$5)/12),IF(E2119&gt; 0,$S$4,0))</f>
        <v>0</v>
      </c>
      <c r="I2119" s="27">
        <f>IF((I2118*(1+Utgifter!$E$5/12)-K2118)&gt;0,I2118*(1+Utgifter!$E$5/12)-K2118,0)</f>
        <v>0</v>
      </c>
      <c r="J2119" s="26"/>
      <c r="K2119" s="24">
        <f>IF((I2119*(Utgifter!$E$4+Utgifter!$E$5)/12)&gt;$S$4,(I2119*(Utgifter!$E$4+Utgifter!$E$5)/12),IF(I2119&gt; 0,$S$4,0))</f>
        <v>0</v>
      </c>
    </row>
    <row r="2120" spans="4:11" x14ac:dyDescent="0.35">
      <c r="D2120" s="28" t="str">
        <f t="shared" si="33"/>
        <v/>
      </c>
      <c r="E2120" s="27">
        <f>IF((E2119*(1+Utgifter!$E$5/12)-G2119)&gt;0,E2119*(1+Utgifter!$E$5/12)-G2119,0)</f>
        <v>0</v>
      </c>
      <c r="F2120" s="26"/>
      <c r="G2120" s="24">
        <f>IF((E2120*(Utgifter!$E$4+Utgifter!$E$5)/12)&gt;$S$4,(E2120*(Utgifter!$E$4+Utgifter!$E$5)/12),IF(E2120&gt; 0,$S$4,0))</f>
        <v>0</v>
      </c>
      <c r="I2120" s="27">
        <f>IF((I2119*(1+Utgifter!$E$5/12)-K2119)&gt;0,I2119*(1+Utgifter!$E$5/12)-K2119,0)</f>
        <v>0</v>
      </c>
      <c r="J2120" s="26"/>
      <c r="K2120" s="24">
        <f>IF((I2120*(Utgifter!$E$4+Utgifter!$E$5)/12)&gt;$S$4,(I2120*(Utgifter!$E$4+Utgifter!$E$5)/12),IF(I2120&gt; 0,$S$4,0))</f>
        <v>0</v>
      </c>
    </row>
    <row r="2121" spans="4:11" x14ac:dyDescent="0.35">
      <c r="D2121" s="28" t="str">
        <f t="shared" si="33"/>
        <v/>
      </c>
      <c r="E2121" s="27">
        <f>IF((E2120*(1+Utgifter!$E$5/12)-G2120)&gt;0,E2120*(1+Utgifter!$E$5/12)-G2120,0)</f>
        <v>0</v>
      </c>
      <c r="F2121" s="26"/>
      <c r="G2121" s="24">
        <f>IF((E2121*(Utgifter!$E$4+Utgifter!$E$5)/12)&gt;$S$4,(E2121*(Utgifter!$E$4+Utgifter!$E$5)/12),IF(E2121&gt; 0,$S$4,0))</f>
        <v>0</v>
      </c>
      <c r="I2121" s="27">
        <f>IF((I2120*(1+Utgifter!$E$5/12)-K2120)&gt;0,I2120*(1+Utgifter!$E$5/12)-K2120,0)</f>
        <v>0</v>
      </c>
      <c r="J2121" s="26"/>
      <c r="K2121" s="24">
        <f>IF((I2121*(Utgifter!$E$4+Utgifter!$E$5)/12)&gt;$S$4,(I2121*(Utgifter!$E$4+Utgifter!$E$5)/12),IF(I2121&gt; 0,$S$4,0))</f>
        <v>0</v>
      </c>
    </row>
    <row r="2122" spans="4:11" x14ac:dyDescent="0.35">
      <c r="D2122" s="28" t="str">
        <f t="shared" si="33"/>
        <v/>
      </c>
      <c r="E2122" s="27">
        <f>IF((E2121*(1+Utgifter!$E$5/12)-G2121)&gt;0,E2121*(1+Utgifter!$E$5/12)-G2121,0)</f>
        <v>0</v>
      </c>
      <c r="F2122" s="26"/>
      <c r="G2122" s="24">
        <f>IF((E2122*(Utgifter!$E$4+Utgifter!$E$5)/12)&gt;$S$4,(E2122*(Utgifter!$E$4+Utgifter!$E$5)/12),IF(E2122&gt; 0,$S$4,0))</f>
        <v>0</v>
      </c>
      <c r="I2122" s="27">
        <f>IF((I2121*(1+Utgifter!$E$5/12)-K2121)&gt;0,I2121*(1+Utgifter!$E$5/12)-K2121,0)</f>
        <v>0</v>
      </c>
      <c r="J2122" s="26"/>
      <c r="K2122" s="24">
        <f>IF((I2122*(Utgifter!$E$4+Utgifter!$E$5)/12)&gt;$S$4,(I2122*(Utgifter!$E$4+Utgifter!$E$5)/12),IF(I2122&gt; 0,$S$4,0))</f>
        <v>0</v>
      </c>
    </row>
    <row r="2123" spans="4:11" x14ac:dyDescent="0.35">
      <c r="D2123" s="28" t="str">
        <f t="shared" si="33"/>
        <v/>
      </c>
      <c r="E2123" s="27">
        <f>IF((E2122*(1+Utgifter!$E$5/12)-G2122)&gt;0,E2122*(1+Utgifter!$E$5/12)-G2122,0)</f>
        <v>0</v>
      </c>
      <c r="F2123" s="26"/>
      <c r="G2123" s="24">
        <f>IF((E2123*(Utgifter!$E$4+Utgifter!$E$5)/12)&gt;$S$4,(E2123*(Utgifter!$E$4+Utgifter!$E$5)/12),IF(E2123&gt; 0,$S$4,0))</f>
        <v>0</v>
      </c>
      <c r="I2123" s="27">
        <f>IF((I2122*(1+Utgifter!$E$5/12)-K2122)&gt;0,I2122*(1+Utgifter!$E$5/12)-K2122,0)</f>
        <v>0</v>
      </c>
      <c r="J2123" s="26"/>
      <c r="K2123" s="24">
        <f>IF((I2123*(Utgifter!$E$4+Utgifter!$E$5)/12)&gt;$S$4,(I2123*(Utgifter!$E$4+Utgifter!$E$5)/12),IF(I2123&gt; 0,$S$4,0))</f>
        <v>0</v>
      </c>
    </row>
    <row r="2124" spans="4:11" x14ac:dyDescent="0.35">
      <c r="D2124" s="28" t="str">
        <f t="shared" si="33"/>
        <v/>
      </c>
      <c r="E2124" s="27">
        <f>IF((E2123*(1+Utgifter!$E$5/12)-G2123)&gt;0,E2123*(1+Utgifter!$E$5/12)-G2123,0)</f>
        <v>0</v>
      </c>
      <c r="F2124" s="26"/>
      <c r="G2124" s="24">
        <f>IF((E2124*(Utgifter!$E$4+Utgifter!$E$5)/12)&gt;$S$4,(E2124*(Utgifter!$E$4+Utgifter!$E$5)/12),IF(E2124&gt; 0,$S$4,0))</f>
        <v>0</v>
      </c>
      <c r="I2124" s="27">
        <f>IF((I2123*(1+Utgifter!$E$5/12)-K2123)&gt;0,I2123*(1+Utgifter!$E$5/12)-K2123,0)</f>
        <v>0</v>
      </c>
      <c r="J2124" s="26"/>
      <c r="K2124" s="24">
        <f>IF((I2124*(Utgifter!$E$4+Utgifter!$E$5)/12)&gt;$S$4,(I2124*(Utgifter!$E$4+Utgifter!$E$5)/12),IF(I2124&gt; 0,$S$4,0))</f>
        <v>0</v>
      </c>
    </row>
    <row r="2125" spans="4:11" x14ac:dyDescent="0.35">
      <c r="D2125" s="28" t="str">
        <f t="shared" si="33"/>
        <v/>
      </c>
      <c r="E2125" s="27">
        <f>IF((E2124*(1+Utgifter!$E$5/12)-G2124)&gt;0,E2124*(1+Utgifter!$E$5/12)-G2124,0)</f>
        <v>0</v>
      </c>
      <c r="F2125" s="26"/>
      <c r="G2125" s="24">
        <f>IF((E2125*(Utgifter!$E$4+Utgifter!$E$5)/12)&gt;$S$4,(E2125*(Utgifter!$E$4+Utgifter!$E$5)/12),IF(E2125&gt; 0,$S$4,0))</f>
        <v>0</v>
      </c>
      <c r="I2125" s="27">
        <f>IF((I2124*(1+Utgifter!$E$5/12)-K2124)&gt;0,I2124*(1+Utgifter!$E$5/12)-K2124,0)</f>
        <v>0</v>
      </c>
      <c r="J2125" s="26"/>
      <c r="K2125" s="24">
        <f>IF((I2125*(Utgifter!$E$4+Utgifter!$E$5)/12)&gt;$S$4,(I2125*(Utgifter!$E$4+Utgifter!$E$5)/12),IF(I2125&gt; 0,$S$4,0))</f>
        <v>0</v>
      </c>
    </row>
    <row r="2126" spans="4:11" x14ac:dyDescent="0.35">
      <c r="D2126" s="28" t="str">
        <f t="shared" si="33"/>
        <v/>
      </c>
      <c r="E2126" s="27">
        <f>IF((E2125*(1+Utgifter!$E$5/12)-G2125)&gt;0,E2125*(1+Utgifter!$E$5/12)-G2125,0)</f>
        <v>0</v>
      </c>
      <c r="F2126" s="26"/>
      <c r="G2126" s="24">
        <f>IF((E2126*(Utgifter!$E$4+Utgifter!$E$5)/12)&gt;$S$4,(E2126*(Utgifter!$E$4+Utgifter!$E$5)/12),IF(E2126&gt; 0,$S$4,0))</f>
        <v>0</v>
      </c>
      <c r="I2126" s="27">
        <f>IF((I2125*(1+Utgifter!$E$5/12)-K2125)&gt;0,I2125*(1+Utgifter!$E$5/12)-K2125,0)</f>
        <v>0</v>
      </c>
      <c r="J2126" s="26"/>
      <c r="K2126" s="24">
        <f>IF((I2126*(Utgifter!$E$4+Utgifter!$E$5)/12)&gt;$S$4,(I2126*(Utgifter!$E$4+Utgifter!$E$5)/12),IF(I2126&gt; 0,$S$4,0))</f>
        <v>0</v>
      </c>
    </row>
    <row r="2127" spans="4:11" x14ac:dyDescent="0.35">
      <c r="D2127" s="28" t="str">
        <f t="shared" si="33"/>
        <v/>
      </c>
      <c r="E2127" s="27">
        <f>IF((E2126*(1+Utgifter!$E$5/12)-G2126)&gt;0,E2126*(1+Utgifter!$E$5/12)-G2126,0)</f>
        <v>0</v>
      </c>
      <c r="F2127" s="26"/>
      <c r="G2127" s="24">
        <f>IF((E2127*(Utgifter!$E$4+Utgifter!$E$5)/12)&gt;$S$4,(E2127*(Utgifter!$E$4+Utgifter!$E$5)/12),IF(E2127&gt; 0,$S$4,0))</f>
        <v>0</v>
      </c>
      <c r="I2127" s="27">
        <f>IF((I2126*(1+Utgifter!$E$5/12)-K2126)&gt;0,I2126*(1+Utgifter!$E$5/12)-K2126,0)</f>
        <v>0</v>
      </c>
      <c r="J2127" s="26"/>
      <c r="K2127" s="24">
        <f>IF((I2127*(Utgifter!$E$4+Utgifter!$E$5)/12)&gt;$S$4,(I2127*(Utgifter!$E$4+Utgifter!$E$5)/12),IF(I2127&gt; 0,$S$4,0))</f>
        <v>0</v>
      </c>
    </row>
    <row r="2128" spans="4:11" x14ac:dyDescent="0.35">
      <c r="D2128" s="28" t="str">
        <f t="shared" si="33"/>
        <v/>
      </c>
      <c r="E2128" s="27">
        <f>IF((E2127*(1+Utgifter!$E$5/12)-G2127)&gt;0,E2127*(1+Utgifter!$E$5/12)-G2127,0)</f>
        <v>0</v>
      </c>
      <c r="F2128" s="26"/>
      <c r="G2128" s="24">
        <f>IF((E2128*(Utgifter!$E$4+Utgifter!$E$5)/12)&gt;$S$4,(E2128*(Utgifter!$E$4+Utgifter!$E$5)/12),IF(E2128&gt; 0,$S$4,0))</f>
        <v>0</v>
      </c>
      <c r="I2128" s="27">
        <f>IF((I2127*(1+Utgifter!$E$5/12)-K2127)&gt;0,I2127*(1+Utgifter!$E$5/12)-K2127,0)</f>
        <v>0</v>
      </c>
      <c r="J2128" s="26"/>
      <c r="K2128" s="24">
        <f>IF((I2128*(Utgifter!$E$4+Utgifter!$E$5)/12)&gt;$S$4,(I2128*(Utgifter!$E$4+Utgifter!$E$5)/12),IF(I2128&gt; 0,$S$4,0))</f>
        <v>0</v>
      </c>
    </row>
    <row r="2129" spans="4:11" x14ac:dyDescent="0.35">
      <c r="D2129" s="28" t="str">
        <f t="shared" si="33"/>
        <v/>
      </c>
      <c r="E2129" s="27">
        <f>IF((E2128*(1+Utgifter!$E$5/12)-G2128)&gt;0,E2128*(1+Utgifter!$E$5/12)-G2128,0)</f>
        <v>0</v>
      </c>
      <c r="F2129" s="26"/>
      <c r="G2129" s="24">
        <f>IF((E2129*(Utgifter!$E$4+Utgifter!$E$5)/12)&gt;$S$4,(E2129*(Utgifter!$E$4+Utgifter!$E$5)/12),IF(E2129&gt; 0,$S$4,0))</f>
        <v>0</v>
      </c>
      <c r="I2129" s="27">
        <f>IF((I2128*(1+Utgifter!$E$5/12)-K2128)&gt;0,I2128*(1+Utgifter!$E$5/12)-K2128,0)</f>
        <v>0</v>
      </c>
      <c r="J2129" s="26"/>
      <c r="K2129" s="24">
        <f>IF((I2129*(Utgifter!$E$4+Utgifter!$E$5)/12)&gt;$S$4,(I2129*(Utgifter!$E$4+Utgifter!$E$5)/12),IF(I2129&gt; 0,$S$4,0))</f>
        <v>0</v>
      </c>
    </row>
    <row r="2130" spans="4:11" x14ac:dyDescent="0.35">
      <c r="D2130" s="28" t="str">
        <f t="shared" si="33"/>
        <v/>
      </c>
      <c r="E2130" s="27">
        <f>IF((E2129*(1+Utgifter!$E$5/12)-G2129)&gt;0,E2129*(1+Utgifter!$E$5/12)-G2129,0)</f>
        <v>0</v>
      </c>
      <c r="F2130" s="26"/>
      <c r="G2130" s="24">
        <f>IF((E2130*(Utgifter!$E$4+Utgifter!$E$5)/12)&gt;$S$4,(E2130*(Utgifter!$E$4+Utgifter!$E$5)/12),IF(E2130&gt; 0,$S$4,0))</f>
        <v>0</v>
      </c>
      <c r="I2130" s="27">
        <f>IF((I2129*(1+Utgifter!$E$5/12)-K2129)&gt;0,I2129*(1+Utgifter!$E$5/12)-K2129,0)</f>
        <v>0</v>
      </c>
      <c r="J2130" s="26"/>
      <c r="K2130" s="24">
        <f>IF((I2130*(Utgifter!$E$4+Utgifter!$E$5)/12)&gt;$S$4,(I2130*(Utgifter!$E$4+Utgifter!$E$5)/12),IF(I2130&gt; 0,$S$4,0))</f>
        <v>0</v>
      </c>
    </row>
    <row r="2131" spans="4:11" x14ac:dyDescent="0.35">
      <c r="D2131" s="28" t="str">
        <f t="shared" si="33"/>
        <v/>
      </c>
      <c r="E2131" s="27">
        <f>IF((E2130*(1+Utgifter!$E$5/12)-G2130)&gt;0,E2130*(1+Utgifter!$E$5/12)-G2130,0)</f>
        <v>0</v>
      </c>
      <c r="F2131" s="26"/>
      <c r="G2131" s="24">
        <f>IF((E2131*(Utgifter!$E$4+Utgifter!$E$5)/12)&gt;$S$4,(E2131*(Utgifter!$E$4+Utgifter!$E$5)/12),IF(E2131&gt; 0,$S$4,0))</f>
        <v>0</v>
      </c>
      <c r="I2131" s="27">
        <f>IF((I2130*(1+Utgifter!$E$5/12)-K2130)&gt;0,I2130*(1+Utgifter!$E$5/12)-K2130,0)</f>
        <v>0</v>
      </c>
      <c r="J2131" s="26"/>
      <c r="K2131" s="24">
        <f>IF((I2131*(Utgifter!$E$4+Utgifter!$E$5)/12)&gt;$S$4,(I2131*(Utgifter!$E$4+Utgifter!$E$5)/12),IF(I2131&gt; 0,$S$4,0))</f>
        <v>0</v>
      </c>
    </row>
    <row r="2132" spans="4:11" x14ac:dyDescent="0.35">
      <c r="D2132" s="28" t="str">
        <f t="shared" si="33"/>
        <v/>
      </c>
      <c r="E2132" s="27">
        <f>IF((E2131*(1+Utgifter!$E$5/12)-G2131)&gt;0,E2131*(1+Utgifter!$E$5/12)-G2131,0)</f>
        <v>0</v>
      </c>
      <c r="F2132" s="26"/>
      <c r="G2132" s="24">
        <f>IF((E2132*(Utgifter!$E$4+Utgifter!$E$5)/12)&gt;$S$4,(E2132*(Utgifter!$E$4+Utgifter!$E$5)/12),IF(E2132&gt; 0,$S$4,0))</f>
        <v>0</v>
      </c>
      <c r="I2132" s="27">
        <f>IF((I2131*(1+Utgifter!$E$5/12)-K2131)&gt;0,I2131*(1+Utgifter!$E$5/12)-K2131,0)</f>
        <v>0</v>
      </c>
      <c r="J2132" s="26"/>
      <c r="K2132" s="24">
        <f>IF((I2132*(Utgifter!$E$4+Utgifter!$E$5)/12)&gt;$S$4,(I2132*(Utgifter!$E$4+Utgifter!$E$5)/12),IF(I2132&gt; 0,$S$4,0))</f>
        <v>0</v>
      </c>
    </row>
    <row r="2133" spans="4:11" x14ac:dyDescent="0.35">
      <c r="D2133" s="28" t="str">
        <f t="shared" si="33"/>
        <v/>
      </c>
      <c r="E2133" s="27">
        <f>IF((E2132*(1+Utgifter!$E$5/12)-G2132)&gt;0,E2132*(1+Utgifter!$E$5/12)-G2132,0)</f>
        <v>0</v>
      </c>
      <c r="F2133" s="26"/>
      <c r="G2133" s="24">
        <f>IF((E2133*(Utgifter!$E$4+Utgifter!$E$5)/12)&gt;$S$4,(E2133*(Utgifter!$E$4+Utgifter!$E$5)/12),IF(E2133&gt; 0,$S$4,0))</f>
        <v>0</v>
      </c>
      <c r="I2133" s="27">
        <f>IF((I2132*(1+Utgifter!$E$5/12)-K2132)&gt;0,I2132*(1+Utgifter!$E$5/12)-K2132,0)</f>
        <v>0</v>
      </c>
      <c r="J2133" s="26"/>
      <c r="K2133" s="24">
        <f>IF((I2133*(Utgifter!$E$4+Utgifter!$E$5)/12)&gt;$S$4,(I2133*(Utgifter!$E$4+Utgifter!$E$5)/12),IF(I2133&gt; 0,$S$4,0))</f>
        <v>0</v>
      </c>
    </row>
    <row r="2134" spans="4:11" x14ac:dyDescent="0.35">
      <c r="D2134" s="28" t="str">
        <f t="shared" si="33"/>
        <v/>
      </c>
      <c r="E2134" s="27">
        <f>IF((E2133*(1+Utgifter!$E$5/12)-G2133)&gt;0,E2133*(1+Utgifter!$E$5/12)-G2133,0)</f>
        <v>0</v>
      </c>
      <c r="F2134" s="26"/>
      <c r="G2134" s="24">
        <f>IF((E2134*(Utgifter!$E$4+Utgifter!$E$5)/12)&gt;$S$4,(E2134*(Utgifter!$E$4+Utgifter!$E$5)/12),IF(E2134&gt; 0,$S$4,0))</f>
        <v>0</v>
      </c>
      <c r="I2134" s="27">
        <f>IF((I2133*(1+Utgifter!$E$5/12)-K2133)&gt;0,I2133*(1+Utgifter!$E$5/12)-K2133,0)</f>
        <v>0</v>
      </c>
      <c r="J2134" s="26"/>
      <c r="K2134" s="24">
        <f>IF((I2134*(Utgifter!$E$4+Utgifter!$E$5)/12)&gt;$S$4,(I2134*(Utgifter!$E$4+Utgifter!$E$5)/12),IF(I2134&gt; 0,$S$4,0))</f>
        <v>0</v>
      </c>
    </row>
    <row r="2135" spans="4:11" x14ac:dyDescent="0.35">
      <c r="D2135" s="28" t="str">
        <f t="shared" si="33"/>
        <v/>
      </c>
      <c r="E2135" s="27">
        <f>IF((E2134*(1+Utgifter!$E$5/12)-G2134)&gt;0,E2134*(1+Utgifter!$E$5/12)-G2134,0)</f>
        <v>0</v>
      </c>
      <c r="F2135" s="26"/>
      <c r="G2135" s="24">
        <f>IF((E2135*(Utgifter!$E$4+Utgifter!$E$5)/12)&gt;$S$4,(E2135*(Utgifter!$E$4+Utgifter!$E$5)/12),IF(E2135&gt; 0,$S$4,0))</f>
        <v>0</v>
      </c>
      <c r="I2135" s="27">
        <f>IF((I2134*(1+Utgifter!$E$5/12)-K2134)&gt;0,I2134*(1+Utgifter!$E$5/12)-K2134,0)</f>
        <v>0</v>
      </c>
      <c r="J2135" s="26"/>
      <c r="K2135" s="24">
        <f>IF((I2135*(Utgifter!$E$4+Utgifter!$E$5)/12)&gt;$S$4,(I2135*(Utgifter!$E$4+Utgifter!$E$5)/12),IF(I2135&gt; 0,$S$4,0))</f>
        <v>0</v>
      </c>
    </row>
    <row r="2136" spans="4:11" x14ac:dyDescent="0.35">
      <c r="D2136" s="28" t="str">
        <f t="shared" si="33"/>
        <v/>
      </c>
      <c r="E2136" s="27">
        <f>IF((E2135*(1+Utgifter!$E$5/12)-G2135)&gt;0,E2135*(1+Utgifter!$E$5/12)-G2135,0)</f>
        <v>0</v>
      </c>
      <c r="F2136" s="26"/>
      <c r="G2136" s="24">
        <f>IF((E2136*(Utgifter!$E$4+Utgifter!$E$5)/12)&gt;$S$4,(E2136*(Utgifter!$E$4+Utgifter!$E$5)/12),IF(E2136&gt; 0,$S$4,0))</f>
        <v>0</v>
      </c>
      <c r="I2136" s="27">
        <f>IF((I2135*(1+Utgifter!$E$5/12)-K2135)&gt;0,I2135*(1+Utgifter!$E$5/12)-K2135,0)</f>
        <v>0</v>
      </c>
      <c r="J2136" s="26"/>
      <c r="K2136" s="24">
        <f>IF((I2136*(Utgifter!$E$4+Utgifter!$E$5)/12)&gt;$S$4,(I2136*(Utgifter!$E$4+Utgifter!$E$5)/12),IF(I2136&gt; 0,$S$4,0))</f>
        <v>0</v>
      </c>
    </row>
    <row r="2137" spans="4:11" x14ac:dyDescent="0.35">
      <c r="D2137" s="28" t="str">
        <f t="shared" si="33"/>
        <v/>
      </c>
      <c r="E2137" s="27">
        <f>IF((E2136*(1+Utgifter!$E$5/12)-G2136)&gt;0,E2136*(1+Utgifter!$E$5/12)-G2136,0)</f>
        <v>0</v>
      </c>
      <c r="F2137" s="26"/>
      <c r="G2137" s="24">
        <f>IF((E2137*(Utgifter!$E$4+Utgifter!$E$5)/12)&gt;$S$4,(E2137*(Utgifter!$E$4+Utgifter!$E$5)/12),IF(E2137&gt; 0,$S$4,0))</f>
        <v>0</v>
      </c>
      <c r="I2137" s="27">
        <f>IF((I2136*(1+Utgifter!$E$5/12)-K2136)&gt;0,I2136*(1+Utgifter!$E$5/12)-K2136,0)</f>
        <v>0</v>
      </c>
      <c r="J2137" s="26"/>
      <c r="K2137" s="24">
        <f>IF((I2137*(Utgifter!$E$4+Utgifter!$E$5)/12)&gt;$S$4,(I2137*(Utgifter!$E$4+Utgifter!$E$5)/12),IF(I2137&gt; 0,$S$4,0))</f>
        <v>0</v>
      </c>
    </row>
    <row r="2138" spans="4:11" x14ac:dyDescent="0.35">
      <c r="D2138" s="28" t="str">
        <f t="shared" si="33"/>
        <v/>
      </c>
      <c r="E2138" s="27">
        <f>IF((E2137*(1+Utgifter!$E$5/12)-G2137)&gt;0,E2137*(1+Utgifter!$E$5/12)-G2137,0)</f>
        <v>0</v>
      </c>
      <c r="F2138" s="26"/>
      <c r="G2138" s="24">
        <f>IF((E2138*(Utgifter!$E$4+Utgifter!$E$5)/12)&gt;$S$4,(E2138*(Utgifter!$E$4+Utgifter!$E$5)/12),IF(E2138&gt; 0,$S$4,0))</f>
        <v>0</v>
      </c>
      <c r="I2138" s="27">
        <f>IF((I2137*(1+Utgifter!$E$5/12)-K2137)&gt;0,I2137*(1+Utgifter!$E$5/12)-K2137,0)</f>
        <v>0</v>
      </c>
      <c r="J2138" s="26"/>
      <c r="K2138" s="24">
        <f>IF((I2138*(Utgifter!$E$4+Utgifter!$E$5)/12)&gt;$S$4,(I2138*(Utgifter!$E$4+Utgifter!$E$5)/12),IF(I2138&gt; 0,$S$4,0))</f>
        <v>0</v>
      </c>
    </row>
    <row r="2139" spans="4:11" x14ac:dyDescent="0.35">
      <c r="D2139" s="28" t="str">
        <f t="shared" si="33"/>
        <v/>
      </c>
      <c r="E2139" s="27">
        <f>IF((E2138*(1+Utgifter!$E$5/12)-G2138)&gt;0,E2138*(1+Utgifter!$E$5/12)-G2138,0)</f>
        <v>0</v>
      </c>
      <c r="F2139" s="26"/>
      <c r="G2139" s="24">
        <f>IF((E2139*(Utgifter!$E$4+Utgifter!$E$5)/12)&gt;$S$4,(E2139*(Utgifter!$E$4+Utgifter!$E$5)/12),IF(E2139&gt; 0,$S$4,0))</f>
        <v>0</v>
      </c>
      <c r="I2139" s="27">
        <f>IF((I2138*(1+Utgifter!$E$5/12)-K2138)&gt;0,I2138*(1+Utgifter!$E$5/12)-K2138,0)</f>
        <v>0</v>
      </c>
      <c r="J2139" s="26"/>
      <c r="K2139" s="24">
        <f>IF((I2139*(Utgifter!$E$4+Utgifter!$E$5)/12)&gt;$S$4,(I2139*(Utgifter!$E$4+Utgifter!$E$5)/12),IF(I2139&gt; 0,$S$4,0))</f>
        <v>0</v>
      </c>
    </row>
    <row r="2140" spans="4:11" x14ac:dyDescent="0.35">
      <c r="D2140" s="28" t="str">
        <f t="shared" si="33"/>
        <v/>
      </c>
      <c r="E2140" s="27">
        <f>IF((E2139*(1+Utgifter!$E$5/12)-G2139)&gt;0,E2139*(1+Utgifter!$E$5/12)-G2139,0)</f>
        <v>0</v>
      </c>
      <c r="F2140" s="26"/>
      <c r="G2140" s="24">
        <f>IF((E2140*(Utgifter!$E$4+Utgifter!$E$5)/12)&gt;$S$4,(E2140*(Utgifter!$E$4+Utgifter!$E$5)/12),IF(E2140&gt; 0,$S$4,0))</f>
        <v>0</v>
      </c>
      <c r="I2140" s="27">
        <f>IF((I2139*(1+Utgifter!$E$5/12)-K2139)&gt;0,I2139*(1+Utgifter!$E$5/12)-K2139,0)</f>
        <v>0</v>
      </c>
      <c r="J2140" s="26"/>
      <c r="K2140" s="24">
        <f>IF((I2140*(Utgifter!$E$4+Utgifter!$E$5)/12)&gt;$S$4,(I2140*(Utgifter!$E$4+Utgifter!$E$5)/12),IF(I2140&gt; 0,$S$4,0))</f>
        <v>0</v>
      </c>
    </row>
    <row r="2141" spans="4:11" x14ac:dyDescent="0.35">
      <c r="D2141" s="28" t="str">
        <f t="shared" si="33"/>
        <v/>
      </c>
      <c r="E2141" s="27">
        <f>IF((E2140*(1+Utgifter!$E$5/12)-G2140)&gt;0,E2140*(1+Utgifter!$E$5/12)-G2140,0)</f>
        <v>0</v>
      </c>
      <c r="F2141" s="26"/>
      <c r="G2141" s="24">
        <f>IF((E2141*(Utgifter!$E$4+Utgifter!$E$5)/12)&gt;$S$4,(E2141*(Utgifter!$E$4+Utgifter!$E$5)/12),IF(E2141&gt; 0,$S$4,0))</f>
        <v>0</v>
      </c>
      <c r="I2141" s="27">
        <f>IF((I2140*(1+Utgifter!$E$5/12)-K2140)&gt;0,I2140*(1+Utgifter!$E$5/12)-K2140,0)</f>
        <v>0</v>
      </c>
      <c r="J2141" s="26"/>
      <c r="K2141" s="24">
        <f>IF((I2141*(Utgifter!$E$4+Utgifter!$E$5)/12)&gt;$S$4,(I2141*(Utgifter!$E$4+Utgifter!$E$5)/12),IF(I2141&gt; 0,$S$4,0))</f>
        <v>0</v>
      </c>
    </row>
    <row r="2142" spans="4:11" x14ac:dyDescent="0.35">
      <c r="D2142" s="28" t="str">
        <f t="shared" si="33"/>
        <v/>
      </c>
      <c r="E2142" s="27">
        <f>IF((E2141*(1+Utgifter!$E$5/12)-G2141)&gt;0,E2141*(1+Utgifter!$E$5/12)-G2141,0)</f>
        <v>0</v>
      </c>
      <c r="F2142" s="26"/>
      <c r="G2142" s="24">
        <f>IF((E2142*(Utgifter!$E$4+Utgifter!$E$5)/12)&gt;$S$4,(E2142*(Utgifter!$E$4+Utgifter!$E$5)/12),IF(E2142&gt; 0,$S$4,0))</f>
        <v>0</v>
      </c>
      <c r="I2142" s="27">
        <f>IF((I2141*(1+Utgifter!$E$5/12)-K2141)&gt;0,I2141*(1+Utgifter!$E$5/12)-K2141,0)</f>
        <v>0</v>
      </c>
      <c r="J2142" s="26"/>
      <c r="K2142" s="24">
        <f>IF((I2142*(Utgifter!$E$4+Utgifter!$E$5)/12)&gt;$S$4,(I2142*(Utgifter!$E$4+Utgifter!$E$5)/12),IF(I2142&gt; 0,$S$4,0))</f>
        <v>0</v>
      </c>
    </row>
    <row r="2143" spans="4:11" x14ac:dyDescent="0.35">
      <c r="D2143" s="28" t="str">
        <f t="shared" si="33"/>
        <v/>
      </c>
      <c r="E2143" s="27">
        <f>IF((E2142*(1+Utgifter!$E$5/12)-G2142)&gt;0,E2142*(1+Utgifter!$E$5/12)-G2142,0)</f>
        <v>0</v>
      </c>
      <c r="F2143" s="26"/>
      <c r="G2143" s="24">
        <f>IF((E2143*(Utgifter!$E$4+Utgifter!$E$5)/12)&gt;$S$4,(E2143*(Utgifter!$E$4+Utgifter!$E$5)/12),IF(E2143&gt; 0,$S$4,0))</f>
        <v>0</v>
      </c>
      <c r="I2143" s="27">
        <f>IF((I2142*(1+Utgifter!$E$5/12)-K2142)&gt;0,I2142*(1+Utgifter!$E$5/12)-K2142,0)</f>
        <v>0</v>
      </c>
      <c r="J2143" s="26"/>
      <c r="K2143" s="24">
        <f>IF((I2143*(Utgifter!$E$4+Utgifter!$E$5)/12)&gt;$S$4,(I2143*(Utgifter!$E$4+Utgifter!$E$5)/12),IF(I2143&gt; 0,$S$4,0))</f>
        <v>0</v>
      </c>
    </row>
    <row r="2144" spans="4:11" x14ac:dyDescent="0.35">
      <c r="D2144" s="28" t="str">
        <f t="shared" si="33"/>
        <v/>
      </c>
      <c r="E2144" s="27">
        <f>IF((E2143*(1+Utgifter!$E$5/12)-G2143)&gt;0,E2143*(1+Utgifter!$E$5/12)-G2143,0)</f>
        <v>0</v>
      </c>
      <c r="F2144" s="26"/>
      <c r="G2144" s="24">
        <f>IF((E2144*(Utgifter!$E$4+Utgifter!$E$5)/12)&gt;$S$4,(E2144*(Utgifter!$E$4+Utgifter!$E$5)/12),IF(E2144&gt; 0,$S$4,0))</f>
        <v>0</v>
      </c>
      <c r="I2144" s="27">
        <f>IF((I2143*(1+Utgifter!$E$5/12)-K2143)&gt;0,I2143*(1+Utgifter!$E$5/12)-K2143,0)</f>
        <v>0</v>
      </c>
      <c r="J2144" s="26"/>
      <c r="K2144" s="24">
        <f>IF((I2144*(Utgifter!$E$4+Utgifter!$E$5)/12)&gt;$S$4,(I2144*(Utgifter!$E$4+Utgifter!$E$5)/12),IF(I2144&gt; 0,$S$4,0))</f>
        <v>0</v>
      </c>
    </row>
    <row r="2145" spans="4:11" x14ac:dyDescent="0.35">
      <c r="D2145" s="28" t="str">
        <f t="shared" si="33"/>
        <v/>
      </c>
      <c r="E2145" s="27">
        <f>IF((E2144*(1+Utgifter!$E$5/12)-G2144)&gt;0,E2144*(1+Utgifter!$E$5/12)-G2144,0)</f>
        <v>0</v>
      </c>
      <c r="F2145" s="26"/>
      <c r="G2145" s="24">
        <f>IF((E2145*(Utgifter!$E$4+Utgifter!$E$5)/12)&gt;$S$4,(E2145*(Utgifter!$E$4+Utgifter!$E$5)/12),IF(E2145&gt; 0,$S$4,0))</f>
        <v>0</v>
      </c>
      <c r="I2145" s="27">
        <f>IF((I2144*(1+Utgifter!$E$5/12)-K2144)&gt;0,I2144*(1+Utgifter!$E$5/12)-K2144,0)</f>
        <v>0</v>
      </c>
      <c r="J2145" s="26"/>
      <c r="K2145" s="24">
        <f>IF((I2145*(Utgifter!$E$4+Utgifter!$E$5)/12)&gt;$S$4,(I2145*(Utgifter!$E$4+Utgifter!$E$5)/12),IF(I2145&gt; 0,$S$4,0))</f>
        <v>0</v>
      </c>
    </row>
    <row r="2146" spans="4:11" x14ac:dyDescent="0.35">
      <c r="D2146" s="28" t="str">
        <f t="shared" si="33"/>
        <v/>
      </c>
      <c r="E2146" s="27">
        <f>IF((E2145*(1+Utgifter!$E$5/12)-G2145)&gt;0,E2145*(1+Utgifter!$E$5/12)-G2145,0)</f>
        <v>0</v>
      </c>
      <c r="F2146" s="26"/>
      <c r="G2146" s="24">
        <f>IF((E2146*(Utgifter!$E$4+Utgifter!$E$5)/12)&gt;$S$4,(E2146*(Utgifter!$E$4+Utgifter!$E$5)/12),IF(E2146&gt; 0,$S$4,0))</f>
        <v>0</v>
      </c>
      <c r="I2146" s="27">
        <f>IF((I2145*(1+Utgifter!$E$5/12)-K2145)&gt;0,I2145*(1+Utgifter!$E$5/12)-K2145,0)</f>
        <v>0</v>
      </c>
      <c r="J2146" s="26"/>
      <c r="K2146" s="24">
        <f>IF((I2146*(Utgifter!$E$4+Utgifter!$E$5)/12)&gt;$S$4,(I2146*(Utgifter!$E$4+Utgifter!$E$5)/12),IF(I2146&gt; 0,$S$4,0))</f>
        <v>0</v>
      </c>
    </row>
    <row r="2147" spans="4:11" x14ac:dyDescent="0.35">
      <c r="D2147" s="28" t="str">
        <f t="shared" si="33"/>
        <v/>
      </c>
      <c r="E2147" s="27">
        <f>IF((E2146*(1+Utgifter!$E$5/12)-G2146)&gt;0,E2146*(1+Utgifter!$E$5/12)-G2146,0)</f>
        <v>0</v>
      </c>
      <c r="F2147" s="26"/>
      <c r="G2147" s="24">
        <f>IF((E2147*(Utgifter!$E$4+Utgifter!$E$5)/12)&gt;$S$4,(E2147*(Utgifter!$E$4+Utgifter!$E$5)/12),IF(E2147&gt; 0,$S$4,0))</f>
        <v>0</v>
      </c>
      <c r="I2147" s="27">
        <f>IF((I2146*(1+Utgifter!$E$5/12)-K2146)&gt;0,I2146*(1+Utgifter!$E$5/12)-K2146,0)</f>
        <v>0</v>
      </c>
      <c r="J2147" s="26"/>
      <c r="K2147" s="24">
        <f>IF((I2147*(Utgifter!$E$4+Utgifter!$E$5)/12)&gt;$S$4,(I2147*(Utgifter!$E$4+Utgifter!$E$5)/12),IF(I2147&gt; 0,$S$4,0))</f>
        <v>0</v>
      </c>
    </row>
    <row r="2148" spans="4:11" x14ac:dyDescent="0.35">
      <c r="D2148" s="28" t="str">
        <f t="shared" si="33"/>
        <v/>
      </c>
      <c r="E2148" s="27">
        <f>IF((E2147*(1+Utgifter!$E$5/12)-G2147)&gt;0,E2147*(1+Utgifter!$E$5/12)-G2147,0)</f>
        <v>0</v>
      </c>
      <c r="F2148" s="26"/>
      <c r="G2148" s="24">
        <f>IF((E2148*(Utgifter!$E$4+Utgifter!$E$5)/12)&gt;$S$4,(E2148*(Utgifter!$E$4+Utgifter!$E$5)/12),IF(E2148&gt; 0,$S$4,0))</f>
        <v>0</v>
      </c>
      <c r="I2148" s="27">
        <f>IF((I2147*(1+Utgifter!$E$5/12)-K2147)&gt;0,I2147*(1+Utgifter!$E$5/12)-K2147,0)</f>
        <v>0</v>
      </c>
      <c r="J2148" s="26"/>
      <c r="K2148" s="24">
        <f>IF((I2148*(Utgifter!$E$4+Utgifter!$E$5)/12)&gt;$S$4,(I2148*(Utgifter!$E$4+Utgifter!$E$5)/12),IF(I2148&gt; 0,$S$4,0))</f>
        <v>0</v>
      </c>
    </row>
    <row r="2149" spans="4:11" x14ac:dyDescent="0.35">
      <c r="D2149" s="28" t="str">
        <f t="shared" si="33"/>
        <v/>
      </c>
      <c r="E2149" s="27">
        <f>IF((E2148*(1+Utgifter!$E$5/12)-G2148)&gt;0,E2148*(1+Utgifter!$E$5/12)-G2148,0)</f>
        <v>0</v>
      </c>
      <c r="F2149" s="26"/>
      <c r="G2149" s="24">
        <f>IF((E2149*(Utgifter!$E$4+Utgifter!$E$5)/12)&gt;$S$4,(E2149*(Utgifter!$E$4+Utgifter!$E$5)/12),IF(E2149&gt; 0,$S$4,0))</f>
        <v>0</v>
      </c>
      <c r="I2149" s="27">
        <f>IF((I2148*(1+Utgifter!$E$5/12)-K2148)&gt;0,I2148*(1+Utgifter!$E$5/12)-K2148,0)</f>
        <v>0</v>
      </c>
      <c r="J2149" s="26"/>
      <c r="K2149" s="24">
        <f>IF((I2149*(Utgifter!$E$4+Utgifter!$E$5)/12)&gt;$S$4,(I2149*(Utgifter!$E$4+Utgifter!$E$5)/12),IF(I2149&gt; 0,$S$4,0))</f>
        <v>0</v>
      </c>
    </row>
    <row r="2150" spans="4:11" x14ac:dyDescent="0.35">
      <c r="D2150" s="28" t="str">
        <f t="shared" si="33"/>
        <v/>
      </c>
      <c r="E2150" s="27">
        <f>IF((E2149*(1+Utgifter!$E$5/12)-G2149)&gt;0,E2149*(1+Utgifter!$E$5/12)-G2149,0)</f>
        <v>0</v>
      </c>
      <c r="F2150" s="26"/>
      <c r="G2150" s="24">
        <f>IF((E2150*(Utgifter!$E$4+Utgifter!$E$5)/12)&gt;$S$4,(E2150*(Utgifter!$E$4+Utgifter!$E$5)/12),IF(E2150&gt; 0,$S$4,0))</f>
        <v>0</v>
      </c>
      <c r="I2150" s="27">
        <f>IF((I2149*(1+Utgifter!$E$5/12)-K2149)&gt;0,I2149*(1+Utgifter!$E$5/12)-K2149,0)</f>
        <v>0</v>
      </c>
      <c r="J2150" s="26"/>
      <c r="K2150" s="24">
        <f>IF((I2150*(Utgifter!$E$4+Utgifter!$E$5)/12)&gt;$S$4,(I2150*(Utgifter!$E$4+Utgifter!$E$5)/12),IF(I2150&gt; 0,$S$4,0))</f>
        <v>0</v>
      </c>
    </row>
    <row r="2151" spans="4:11" x14ac:dyDescent="0.35">
      <c r="D2151" s="28" t="str">
        <f t="shared" si="33"/>
        <v/>
      </c>
      <c r="E2151" s="27">
        <f>IF((E2150*(1+Utgifter!$E$5/12)-G2150)&gt;0,E2150*(1+Utgifter!$E$5/12)-G2150,0)</f>
        <v>0</v>
      </c>
      <c r="F2151" s="26"/>
      <c r="G2151" s="24">
        <f>IF((E2151*(Utgifter!$E$4+Utgifter!$E$5)/12)&gt;$S$4,(E2151*(Utgifter!$E$4+Utgifter!$E$5)/12),IF(E2151&gt; 0,$S$4,0))</f>
        <v>0</v>
      </c>
      <c r="I2151" s="27">
        <f>IF((I2150*(1+Utgifter!$E$5/12)-K2150)&gt;0,I2150*(1+Utgifter!$E$5/12)-K2150,0)</f>
        <v>0</v>
      </c>
      <c r="J2151" s="26"/>
      <c r="K2151" s="24">
        <f>IF((I2151*(Utgifter!$E$4+Utgifter!$E$5)/12)&gt;$S$4,(I2151*(Utgifter!$E$4+Utgifter!$E$5)/12),IF(I2151&gt; 0,$S$4,0))</f>
        <v>0</v>
      </c>
    </row>
    <row r="2152" spans="4:11" x14ac:dyDescent="0.35">
      <c r="D2152" s="28" t="str">
        <f t="shared" si="33"/>
        <v/>
      </c>
      <c r="E2152" s="27">
        <f>IF((E2151*(1+Utgifter!$E$5/12)-G2151)&gt;0,E2151*(1+Utgifter!$E$5/12)-G2151,0)</f>
        <v>0</v>
      </c>
      <c r="F2152" s="26"/>
      <c r="G2152" s="24">
        <f>IF((E2152*(Utgifter!$E$4+Utgifter!$E$5)/12)&gt;$S$4,(E2152*(Utgifter!$E$4+Utgifter!$E$5)/12),IF(E2152&gt; 0,$S$4,0))</f>
        <v>0</v>
      </c>
      <c r="I2152" s="27">
        <f>IF((I2151*(1+Utgifter!$E$5/12)-K2151)&gt;0,I2151*(1+Utgifter!$E$5/12)-K2151,0)</f>
        <v>0</v>
      </c>
      <c r="J2152" s="26"/>
      <c r="K2152" s="24">
        <f>IF((I2152*(Utgifter!$E$4+Utgifter!$E$5)/12)&gt;$S$4,(I2152*(Utgifter!$E$4+Utgifter!$E$5)/12),IF(I2152&gt; 0,$S$4,0))</f>
        <v>0</v>
      </c>
    </row>
    <row r="2153" spans="4:11" x14ac:dyDescent="0.35">
      <c r="D2153" s="28" t="str">
        <f t="shared" si="33"/>
        <v/>
      </c>
      <c r="E2153" s="27">
        <f>IF((E2152*(1+Utgifter!$E$5/12)-G2152)&gt;0,E2152*(1+Utgifter!$E$5/12)-G2152,0)</f>
        <v>0</v>
      </c>
      <c r="F2153" s="26"/>
      <c r="G2153" s="24">
        <f>IF((E2153*(Utgifter!$E$4+Utgifter!$E$5)/12)&gt;$S$4,(E2153*(Utgifter!$E$4+Utgifter!$E$5)/12),IF(E2153&gt; 0,$S$4,0))</f>
        <v>0</v>
      </c>
      <c r="I2153" s="27">
        <f>IF((I2152*(1+Utgifter!$E$5/12)-K2152)&gt;0,I2152*(1+Utgifter!$E$5/12)-K2152,0)</f>
        <v>0</v>
      </c>
      <c r="J2153" s="26"/>
      <c r="K2153" s="24">
        <f>IF((I2153*(Utgifter!$E$4+Utgifter!$E$5)/12)&gt;$S$4,(I2153*(Utgifter!$E$4+Utgifter!$E$5)/12),IF(I2153&gt; 0,$S$4,0))</f>
        <v>0</v>
      </c>
    </row>
    <row r="2154" spans="4:11" x14ac:dyDescent="0.35">
      <c r="D2154" s="28" t="str">
        <f t="shared" si="33"/>
        <v/>
      </c>
      <c r="E2154" s="27">
        <f>IF((E2153*(1+Utgifter!$E$5/12)-G2153)&gt;0,E2153*(1+Utgifter!$E$5/12)-G2153,0)</f>
        <v>0</v>
      </c>
      <c r="F2154" s="26"/>
      <c r="G2154" s="24">
        <f>IF((E2154*(Utgifter!$E$4+Utgifter!$E$5)/12)&gt;$S$4,(E2154*(Utgifter!$E$4+Utgifter!$E$5)/12),IF(E2154&gt; 0,$S$4,0))</f>
        <v>0</v>
      </c>
      <c r="I2154" s="27">
        <f>IF((I2153*(1+Utgifter!$E$5/12)-K2153)&gt;0,I2153*(1+Utgifter!$E$5/12)-K2153,0)</f>
        <v>0</v>
      </c>
      <c r="J2154" s="26"/>
      <c r="K2154" s="24">
        <f>IF((I2154*(Utgifter!$E$4+Utgifter!$E$5)/12)&gt;$S$4,(I2154*(Utgifter!$E$4+Utgifter!$E$5)/12),IF(I2154&gt; 0,$S$4,0))</f>
        <v>0</v>
      </c>
    </row>
    <row r="2155" spans="4:11" x14ac:dyDescent="0.35">
      <c r="D2155" s="28" t="str">
        <f t="shared" si="33"/>
        <v/>
      </c>
      <c r="E2155" s="27">
        <f>IF((E2154*(1+Utgifter!$E$5/12)-G2154)&gt;0,E2154*(1+Utgifter!$E$5/12)-G2154,0)</f>
        <v>0</v>
      </c>
      <c r="F2155" s="26"/>
      <c r="G2155" s="24">
        <f>IF((E2155*(Utgifter!$E$4+Utgifter!$E$5)/12)&gt;$S$4,(E2155*(Utgifter!$E$4+Utgifter!$E$5)/12),IF(E2155&gt; 0,$S$4,0))</f>
        <v>0</v>
      </c>
      <c r="I2155" s="27">
        <f>IF((I2154*(1+Utgifter!$E$5/12)-K2154)&gt;0,I2154*(1+Utgifter!$E$5/12)-K2154,0)</f>
        <v>0</v>
      </c>
      <c r="J2155" s="26"/>
      <c r="K2155" s="24">
        <f>IF((I2155*(Utgifter!$E$4+Utgifter!$E$5)/12)&gt;$S$4,(I2155*(Utgifter!$E$4+Utgifter!$E$5)/12),IF(I2155&gt; 0,$S$4,0))</f>
        <v>0</v>
      </c>
    </row>
    <row r="2156" spans="4:11" x14ac:dyDescent="0.35">
      <c r="D2156" s="28" t="str">
        <f t="shared" si="33"/>
        <v/>
      </c>
      <c r="E2156" s="27">
        <f>IF((E2155*(1+Utgifter!$E$5/12)-G2155)&gt;0,E2155*(1+Utgifter!$E$5/12)-G2155,0)</f>
        <v>0</v>
      </c>
      <c r="F2156" s="26"/>
      <c r="G2156" s="24">
        <f>IF((E2156*(Utgifter!$E$4+Utgifter!$E$5)/12)&gt;$S$4,(E2156*(Utgifter!$E$4+Utgifter!$E$5)/12),IF(E2156&gt; 0,$S$4,0))</f>
        <v>0</v>
      </c>
      <c r="I2156" s="27">
        <f>IF((I2155*(1+Utgifter!$E$5/12)-K2155)&gt;0,I2155*(1+Utgifter!$E$5/12)-K2155,0)</f>
        <v>0</v>
      </c>
      <c r="J2156" s="26"/>
      <c r="K2156" s="24">
        <f>IF((I2156*(Utgifter!$E$4+Utgifter!$E$5)/12)&gt;$S$4,(I2156*(Utgifter!$E$4+Utgifter!$E$5)/12),IF(I2156&gt; 0,$S$4,0))</f>
        <v>0</v>
      </c>
    </row>
    <row r="2157" spans="4:11" x14ac:dyDescent="0.35">
      <c r="D2157" s="28" t="str">
        <f t="shared" si="33"/>
        <v/>
      </c>
      <c r="E2157" s="27">
        <f>IF((E2156*(1+Utgifter!$E$5/12)-G2156)&gt;0,E2156*(1+Utgifter!$E$5/12)-G2156,0)</f>
        <v>0</v>
      </c>
      <c r="F2157" s="26"/>
      <c r="G2157" s="24">
        <f>IF((E2157*(Utgifter!$E$4+Utgifter!$E$5)/12)&gt;$S$4,(E2157*(Utgifter!$E$4+Utgifter!$E$5)/12),IF(E2157&gt; 0,$S$4,0))</f>
        <v>0</v>
      </c>
      <c r="I2157" s="27">
        <f>IF((I2156*(1+Utgifter!$E$5/12)-K2156)&gt;0,I2156*(1+Utgifter!$E$5/12)-K2156,0)</f>
        <v>0</v>
      </c>
      <c r="J2157" s="26"/>
      <c r="K2157" s="24">
        <f>IF((I2157*(Utgifter!$E$4+Utgifter!$E$5)/12)&gt;$S$4,(I2157*(Utgifter!$E$4+Utgifter!$E$5)/12),IF(I2157&gt; 0,$S$4,0))</f>
        <v>0</v>
      </c>
    </row>
    <row r="2158" spans="4:11" x14ac:dyDescent="0.35">
      <c r="D2158" s="28" t="str">
        <f t="shared" si="33"/>
        <v/>
      </c>
      <c r="E2158" s="27">
        <f>IF((E2157*(1+Utgifter!$E$5/12)-G2157)&gt;0,E2157*(1+Utgifter!$E$5/12)-G2157,0)</f>
        <v>0</v>
      </c>
      <c r="F2158" s="26"/>
      <c r="G2158" s="24">
        <f>IF((E2158*(Utgifter!$E$4+Utgifter!$E$5)/12)&gt;$S$4,(E2158*(Utgifter!$E$4+Utgifter!$E$5)/12),IF(E2158&gt; 0,$S$4,0))</f>
        <v>0</v>
      </c>
      <c r="I2158" s="27">
        <f>IF((I2157*(1+Utgifter!$E$5/12)-K2157)&gt;0,I2157*(1+Utgifter!$E$5/12)-K2157,0)</f>
        <v>0</v>
      </c>
      <c r="J2158" s="26"/>
      <c r="K2158" s="24">
        <f>IF((I2158*(Utgifter!$E$4+Utgifter!$E$5)/12)&gt;$S$4,(I2158*(Utgifter!$E$4+Utgifter!$E$5)/12),IF(I2158&gt; 0,$S$4,0))</f>
        <v>0</v>
      </c>
    </row>
    <row r="2159" spans="4:11" x14ac:dyDescent="0.35">
      <c r="D2159" s="28" t="str">
        <f t="shared" si="33"/>
        <v/>
      </c>
      <c r="E2159" s="27">
        <f>IF((E2158*(1+Utgifter!$E$5/12)-G2158)&gt;0,E2158*(1+Utgifter!$E$5/12)-G2158,0)</f>
        <v>0</v>
      </c>
      <c r="F2159" s="26"/>
      <c r="G2159" s="24">
        <f>IF((E2159*(Utgifter!$E$4+Utgifter!$E$5)/12)&gt;$S$4,(E2159*(Utgifter!$E$4+Utgifter!$E$5)/12),IF(E2159&gt; 0,$S$4,0))</f>
        <v>0</v>
      </c>
      <c r="I2159" s="27">
        <f>IF((I2158*(1+Utgifter!$E$5/12)-K2158)&gt;0,I2158*(1+Utgifter!$E$5/12)-K2158,0)</f>
        <v>0</v>
      </c>
      <c r="J2159" s="26"/>
      <c r="K2159" s="24">
        <f>IF((I2159*(Utgifter!$E$4+Utgifter!$E$5)/12)&gt;$S$4,(I2159*(Utgifter!$E$4+Utgifter!$E$5)/12),IF(I2159&gt; 0,$S$4,0))</f>
        <v>0</v>
      </c>
    </row>
    <row r="2160" spans="4:11" x14ac:dyDescent="0.35">
      <c r="D2160" s="28" t="str">
        <f t="shared" si="33"/>
        <v/>
      </c>
      <c r="E2160" s="27">
        <f>IF((E2159*(1+Utgifter!$E$5/12)-G2159)&gt;0,E2159*(1+Utgifter!$E$5/12)-G2159,0)</f>
        <v>0</v>
      </c>
      <c r="F2160" s="26"/>
      <c r="G2160" s="24">
        <f>IF((E2160*(Utgifter!$E$4+Utgifter!$E$5)/12)&gt;$S$4,(E2160*(Utgifter!$E$4+Utgifter!$E$5)/12),IF(E2160&gt; 0,$S$4,0))</f>
        <v>0</v>
      </c>
      <c r="I2160" s="27">
        <f>IF((I2159*(1+Utgifter!$E$5/12)-K2159)&gt;0,I2159*(1+Utgifter!$E$5/12)-K2159,0)</f>
        <v>0</v>
      </c>
      <c r="J2160" s="26"/>
      <c r="K2160" s="24">
        <f>IF((I2160*(Utgifter!$E$4+Utgifter!$E$5)/12)&gt;$S$4,(I2160*(Utgifter!$E$4+Utgifter!$E$5)/12),IF(I2160&gt; 0,$S$4,0))</f>
        <v>0</v>
      </c>
    </row>
    <row r="2161" spans="4:11" x14ac:dyDescent="0.35">
      <c r="D2161" s="28" t="str">
        <f t="shared" si="33"/>
        <v/>
      </c>
      <c r="E2161" s="27">
        <f>IF((E2160*(1+Utgifter!$E$5/12)-G2160)&gt;0,E2160*(1+Utgifter!$E$5/12)-G2160,0)</f>
        <v>0</v>
      </c>
      <c r="F2161" s="26"/>
      <c r="G2161" s="24">
        <f>IF((E2161*(Utgifter!$E$4+Utgifter!$E$5)/12)&gt;$S$4,(E2161*(Utgifter!$E$4+Utgifter!$E$5)/12),IF(E2161&gt; 0,$S$4,0))</f>
        <v>0</v>
      </c>
      <c r="I2161" s="27">
        <f>IF((I2160*(1+Utgifter!$E$5/12)-K2160)&gt;0,I2160*(1+Utgifter!$E$5/12)-K2160,0)</f>
        <v>0</v>
      </c>
      <c r="J2161" s="26"/>
      <c r="K2161" s="24">
        <f>IF((I2161*(Utgifter!$E$4+Utgifter!$E$5)/12)&gt;$S$4,(I2161*(Utgifter!$E$4+Utgifter!$E$5)/12),IF(I2161&gt; 0,$S$4,0))</f>
        <v>0</v>
      </c>
    </row>
    <row r="2162" spans="4:11" x14ac:dyDescent="0.35">
      <c r="D2162" s="28" t="str">
        <f t="shared" si="33"/>
        <v/>
      </c>
      <c r="E2162" s="27">
        <f>IF((E2161*(1+Utgifter!$E$5/12)-G2161)&gt;0,E2161*(1+Utgifter!$E$5/12)-G2161,0)</f>
        <v>0</v>
      </c>
      <c r="F2162" s="26"/>
      <c r="G2162" s="24">
        <f>IF((E2162*(Utgifter!$E$4+Utgifter!$E$5)/12)&gt;$S$4,(E2162*(Utgifter!$E$4+Utgifter!$E$5)/12),IF(E2162&gt; 0,$S$4,0))</f>
        <v>0</v>
      </c>
      <c r="I2162" s="27">
        <f>IF((I2161*(1+Utgifter!$E$5/12)-K2161)&gt;0,I2161*(1+Utgifter!$E$5/12)-K2161,0)</f>
        <v>0</v>
      </c>
      <c r="J2162" s="26"/>
      <c r="K2162" s="24">
        <f>IF((I2162*(Utgifter!$E$4+Utgifter!$E$5)/12)&gt;$S$4,(I2162*(Utgifter!$E$4+Utgifter!$E$5)/12),IF(I2162&gt; 0,$S$4,0))</f>
        <v>0</v>
      </c>
    </row>
    <row r="2163" spans="4:11" x14ac:dyDescent="0.35">
      <c r="D2163" s="28" t="str">
        <f t="shared" si="33"/>
        <v/>
      </c>
      <c r="E2163" s="27">
        <f>IF((E2162*(1+Utgifter!$E$5/12)-G2162)&gt;0,E2162*(1+Utgifter!$E$5/12)-G2162,0)</f>
        <v>0</v>
      </c>
      <c r="F2163" s="26"/>
      <c r="G2163" s="24">
        <f>IF((E2163*(Utgifter!$E$4+Utgifter!$E$5)/12)&gt;$S$4,(E2163*(Utgifter!$E$4+Utgifter!$E$5)/12),IF(E2163&gt; 0,$S$4,0))</f>
        <v>0</v>
      </c>
      <c r="I2163" s="27">
        <f>IF((I2162*(1+Utgifter!$E$5/12)-K2162)&gt;0,I2162*(1+Utgifter!$E$5/12)-K2162,0)</f>
        <v>0</v>
      </c>
      <c r="J2163" s="26"/>
      <c r="K2163" s="24">
        <f>IF((I2163*(Utgifter!$E$4+Utgifter!$E$5)/12)&gt;$S$4,(I2163*(Utgifter!$E$4+Utgifter!$E$5)/12),IF(I2163&gt; 0,$S$4,0))</f>
        <v>0</v>
      </c>
    </row>
    <row r="2164" spans="4:11" x14ac:dyDescent="0.35">
      <c r="D2164" s="28" t="str">
        <f t="shared" si="33"/>
        <v/>
      </c>
      <c r="E2164" s="27">
        <f>IF((E2163*(1+Utgifter!$E$5/12)-G2163)&gt;0,E2163*(1+Utgifter!$E$5/12)-G2163,0)</f>
        <v>0</v>
      </c>
      <c r="F2164" s="26"/>
      <c r="G2164" s="24">
        <f>IF((E2164*(Utgifter!$E$4+Utgifter!$E$5)/12)&gt;$S$4,(E2164*(Utgifter!$E$4+Utgifter!$E$5)/12),IF(E2164&gt; 0,$S$4,0))</f>
        <v>0</v>
      </c>
      <c r="I2164" s="27">
        <f>IF((I2163*(1+Utgifter!$E$5/12)-K2163)&gt;0,I2163*(1+Utgifter!$E$5/12)-K2163,0)</f>
        <v>0</v>
      </c>
      <c r="J2164" s="26"/>
      <c r="K2164" s="24">
        <f>IF((I2164*(Utgifter!$E$4+Utgifter!$E$5)/12)&gt;$S$4,(I2164*(Utgifter!$E$4+Utgifter!$E$5)/12),IF(I2164&gt; 0,$S$4,0))</f>
        <v>0</v>
      </c>
    </row>
    <row r="2165" spans="4:11" x14ac:dyDescent="0.35">
      <c r="D2165" s="28" t="str">
        <f t="shared" si="33"/>
        <v/>
      </c>
      <c r="E2165" s="27">
        <f>IF((E2164*(1+Utgifter!$E$5/12)-G2164)&gt;0,E2164*(1+Utgifter!$E$5/12)-G2164,0)</f>
        <v>0</v>
      </c>
      <c r="F2165" s="26"/>
      <c r="G2165" s="24">
        <f>IF((E2165*(Utgifter!$E$4+Utgifter!$E$5)/12)&gt;$S$4,(E2165*(Utgifter!$E$4+Utgifter!$E$5)/12),IF(E2165&gt; 0,$S$4,0))</f>
        <v>0</v>
      </c>
      <c r="I2165" s="27">
        <f>IF((I2164*(1+Utgifter!$E$5/12)-K2164)&gt;0,I2164*(1+Utgifter!$E$5/12)-K2164,0)</f>
        <v>0</v>
      </c>
      <c r="J2165" s="26"/>
      <c r="K2165" s="24">
        <f>IF((I2165*(Utgifter!$E$4+Utgifter!$E$5)/12)&gt;$S$4,(I2165*(Utgifter!$E$4+Utgifter!$E$5)/12),IF(I2165&gt; 0,$S$4,0))</f>
        <v>0</v>
      </c>
    </row>
    <row r="2166" spans="4:11" x14ac:dyDescent="0.35">
      <c r="D2166" s="28" t="str">
        <f t="shared" si="33"/>
        <v/>
      </c>
      <c r="E2166" s="27">
        <f>IF((E2165*(1+Utgifter!$E$5/12)-G2165)&gt;0,E2165*(1+Utgifter!$E$5/12)-G2165,0)</f>
        <v>0</v>
      </c>
      <c r="F2166" s="26"/>
      <c r="G2166" s="24">
        <f>IF((E2166*(Utgifter!$E$4+Utgifter!$E$5)/12)&gt;$S$4,(E2166*(Utgifter!$E$4+Utgifter!$E$5)/12),IF(E2166&gt; 0,$S$4,0))</f>
        <v>0</v>
      </c>
      <c r="I2166" s="27">
        <f>IF((I2165*(1+Utgifter!$E$5/12)-K2165)&gt;0,I2165*(1+Utgifter!$E$5/12)-K2165,0)</f>
        <v>0</v>
      </c>
      <c r="J2166" s="26"/>
      <c r="K2166" s="24">
        <f>IF((I2166*(Utgifter!$E$4+Utgifter!$E$5)/12)&gt;$S$4,(I2166*(Utgifter!$E$4+Utgifter!$E$5)/12),IF(I2166&gt; 0,$S$4,0))</f>
        <v>0</v>
      </c>
    </row>
    <row r="2167" spans="4:11" x14ac:dyDescent="0.35">
      <c r="D2167" s="28" t="str">
        <f t="shared" si="33"/>
        <v/>
      </c>
      <c r="E2167" s="27">
        <f>IF((E2166*(1+Utgifter!$E$5/12)-G2166)&gt;0,E2166*(1+Utgifter!$E$5/12)-G2166,0)</f>
        <v>0</v>
      </c>
      <c r="F2167" s="26"/>
      <c r="G2167" s="24">
        <f>IF((E2167*(Utgifter!$E$4+Utgifter!$E$5)/12)&gt;$S$4,(E2167*(Utgifter!$E$4+Utgifter!$E$5)/12),IF(E2167&gt; 0,$S$4,0))</f>
        <v>0</v>
      </c>
      <c r="I2167" s="27">
        <f>IF((I2166*(1+Utgifter!$E$5/12)-K2166)&gt;0,I2166*(1+Utgifter!$E$5/12)-K2166,0)</f>
        <v>0</v>
      </c>
      <c r="J2167" s="26"/>
      <c r="K2167" s="24">
        <f>IF((I2167*(Utgifter!$E$4+Utgifter!$E$5)/12)&gt;$S$4,(I2167*(Utgifter!$E$4+Utgifter!$E$5)/12),IF(I2167&gt; 0,$S$4,0))</f>
        <v>0</v>
      </c>
    </row>
    <row r="2168" spans="4:11" x14ac:dyDescent="0.35">
      <c r="D2168" s="28" t="str">
        <f t="shared" si="33"/>
        <v/>
      </c>
      <c r="E2168" s="27">
        <f>IF((E2167*(1+Utgifter!$E$5/12)-G2167)&gt;0,E2167*(1+Utgifter!$E$5/12)-G2167,0)</f>
        <v>0</v>
      </c>
      <c r="F2168" s="26"/>
      <c r="G2168" s="24">
        <f>IF((E2168*(Utgifter!$E$4+Utgifter!$E$5)/12)&gt;$S$4,(E2168*(Utgifter!$E$4+Utgifter!$E$5)/12),IF(E2168&gt; 0,$S$4,0))</f>
        <v>0</v>
      </c>
      <c r="I2168" s="27">
        <f>IF((I2167*(1+Utgifter!$E$5/12)-K2167)&gt;0,I2167*(1+Utgifter!$E$5/12)-K2167,0)</f>
        <v>0</v>
      </c>
      <c r="J2168" s="26"/>
      <c r="K2168" s="24">
        <f>IF((I2168*(Utgifter!$E$4+Utgifter!$E$5)/12)&gt;$S$4,(I2168*(Utgifter!$E$4+Utgifter!$E$5)/12),IF(I2168&gt; 0,$S$4,0))</f>
        <v>0</v>
      </c>
    </row>
    <row r="2169" spans="4:11" x14ac:dyDescent="0.35">
      <c r="D2169" s="28" t="str">
        <f t="shared" si="33"/>
        <v/>
      </c>
      <c r="E2169" s="27">
        <f>IF((E2168*(1+Utgifter!$E$5/12)-G2168)&gt;0,E2168*(1+Utgifter!$E$5/12)-G2168,0)</f>
        <v>0</v>
      </c>
      <c r="F2169" s="26"/>
      <c r="G2169" s="24">
        <f>IF((E2169*(Utgifter!$E$4+Utgifter!$E$5)/12)&gt;$S$4,(E2169*(Utgifter!$E$4+Utgifter!$E$5)/12),IF(E2169&gt; 0,$S$4,0))</f>
        <v>0</v>
      </c>
      <c r="I2169" s="27">
        <f>IF((I2168*(1+Utgifter!$E$5/12)-K2168)&gt;0,I2168*(1+Utgifter!$E$5/12)-K2168,0)</f>
        <v>0</v>
      </c>
      <c r="J2169" s="26"/>
      <c r="K2169" s="24">
        <f>IF((I2169*(Utgifter!$E$4+Utgifter!$E$5)/12)&gt;$S$4,(I2169*(Utgifter!$E$4+Utgifter!$E$5)/12),IF(I2169&gt; 0,$S$4,0))</f>
        <v>0</v>
      </c>
    </row>
    <row r="2170" spans="4:11" x14ac:dyDescent="0.35">
      <c r="D2170" s="28" t="str">
        <f t="shared" si="33"/>
        <v/>
      </c>
      <c r="E2170" s="27">
        <f>IF((E2169*(1+Utgifter!$E$5/12)-G2169)&gt;0,E2169*(1+Utgifter!$E$5/12)-G2169,0)</f>
        <v>0</v>
      </c>
      <c r="F2170" s="26"/>
      <c r="G2170" s="24">
        <f>IF((E2170*(Utgifter!$E$4+Utgifter!$E$5)/12)&gt;$S$4,(E2170*(Utgifter!$E$4+Utgifter!$E$5)/12),IF(E2170&gt; 0,$S$4,0))</f>
        <v>0</v>
      </c>
      <c r="I2170" s="27">
        <f>IF((I2169*(1+Utgifter!$E$5/12)-K2169)&gt;0,I2169*(1+Utgifter!$E$5/12)-K2169,0)</f>
        <v>0</v>
      </c>
      <c r="J2170" s="26"/>
      <c r="K2170" s="24">
        <f>IF((I2170*(Utgifter!$E$4+Utgifter!$E$5)/12)&gt;$S$4,(I2170*(Utgifter!$E$4+Utgifter!$E$5)/12),IF(I2170&gt; 0,$S$4,0))</f>
        <v>0</v>
      </c>
    </row>
    <row r="2171" spans="4:11" x14ac:dyDescent="0.35">
      <c r="D2171" s="28" t="str">
        <f t="shared" si="33"/>
        <v/>
      </c>
      <c r="E2171" s="27">
        <f>IF((E2170*(1+Utgifter!$E$5/12)-G2170)&gt;0,E2170*(1+Utgifter!$E$5/12)-G2170,0)</f>
        <v>0</v>
      </c>
      <c r="F2171" s="26"/>
      <c r="G2171" s="24">
        <f>IF((E2171*(Utgifter!$E$4+Utgifter!$E$5)/12)&gt;$S$4,(E2171*(Utgifter!$E$4+Utgifter!$E$5)/12),IF(E2171&gt; 0,$S$4,0))</f>
        <v>0</v>
      </c>
      <c r="I2171" s="27">
        <f>IF((I2170*(1+Utgifter!$E$5/12)-K2170)&gt;0,I2170*(1+Utgifter!$E$5/12)-K2170,0)</f>
        <v>0</v>
      </c>
      <c r="J2171" s="26"/>
      <c r="K2171" s="24">
        <f>IF((I2171*(Utgifter!$E$4+Utgifter!$E$5)/12)&gt;$S$4,(I2171*(Utgifter!$E$4+Utgifter!$E$5)/12),IF(I2171&gt; 0,$S$4,0))</f>
        <v>0</v>
      </c>
    </row>
    <row r="2172" spans="4:11" x14ac:dyDescent="0.35">
      <c r="D2172" s="28" t="str">
        <f t="shared" si="33"/>
        <v/>
      </c>
      <c r="E2172" s="27">
        <f>IF((E2171*(1+Utgifter!$E$5/12)-G2171)&gt;0,E2171*(1+Utgifter!$E$5/12)-G2171,0)</f>
        <v>0</v>
      </c>
      <c r="F2172" s="26"/>
      <c r="G2172" s="24">
        <f>IF((E2172*(Utgifter!$E$4+Utgifter!$E$5)/12)&gt;$S$4,(E2172*(Utgifter!$E$4+Utgifter!$E$5)/12),IF(E2172&gt; 0,$S$4,0))</f>
        <v>0</v>
      </c>
      <c r="I2172" s="27">
        <f>IF((I2171*(1+Utgifter!$E$5/12)-K2171)&gt;0,I2171*(1+Utgifter!$E$5/12)-K2171,0)</f>
        <v>0</v>
      </c>
      <c r="J2172" s="26"/>
      <c r="K2172" s="24">
        <f>IF((I2172*(Utgifter!$E$4+Utgifter!$E$5)/12)&gt;$S$4,(I2172*(Utgifter!$E$4+Utgifter!$E$5)/12),IF(I2172&gt; 0,$S$4,0))</f>
        <v>0</v>
      </c>
    </row>
    <row r="2173" spans="4:11" x14ac:dyDescent="0.35">
      <c r="D2173" s="28" t="str">
        <f t="shared" si="33"/>
        <v/>
      </c>
      <c r="E2173" s="27">
        <f>IF((E2172*(1+Utgifter!$E$5/12)-G2172)&gt;0,E2172*(1+Utgifter!$E$5/12)-G2172,0)</f>
        <v>0</v>
      </c>
      <c r="F2173" s="26"/>
      <c r="G2173" s="24">
        <f>IF((E2173*(Utgifter!$E$4+Utgifter!$E$5)/12)&gt;$S$4,(E2173*(Utgifter!$E$4+Utgifter!$E$5)/12),IF(E2173&gt; 0,$S$4,0))</f>
        <v>0</v>
      </c>
      <c r="I2173" s="27">
        <f>IF((I2172*(1+Utgifter!$E$5/12)-K2172)&gt;0,I2172*(1+Utgifter!$E$5/12)-K2172,0)</f>
        <v>0</v>
      </c>
      <c r="J2173" s="26"/>
      <c r="K2173" s="24">
        <f>IF((I2173*(Utgifter!$E$4+Utgifter!$E$5)/12)&gt;$S$4,(I2173*(Utgifter!$E$4+Utgifter!$E$5)/12),IF(I2173&gt; 0,$S$4,0))</f>
        <v>0</v>
      </c>
    </row>
    <row r="2174" spans="4:11" x14ac:dyDescent="0.35">
      <c r="D2174" s="28" t="str">
        <f t="shared" si="33"/>
        <v/>
      </c>
      <c r="E2174" s="27">
        <f>IF((E2173*(1+Utgifter!$E$5/12)-G2173)&gt;0,E2173*(1+Utgifter!$E$5/12)-G2173,0)</f>
        <v>0</v>
      </c>
      <c r="F2174" s="26"/>
      <c r="G2174" s="24">
        <f>IF((E2174*(Utgifter!$E$4+Utgifter!$E$5)/12)&gt;$S$4,(E2174*(Utgifter!$E$4+Utgifter!$E$5)/12),IF(E2174&gt; 0,$S$4,0))</f>
        <v>0</v>
      </c>
      <c r="I2174" s="27">
        <f>IF((I2173*(1+Utgifter!$E$5/12)-K2173)&gt;0,I2173*(1+Utgifter!$E$5/12)-K2173,0)</f>
        <v>0</v>
      </c>
      <c r="J2174" s="26"/>
      <c r="K2174" s="24">
        <f>IF((I2174*(Utgifter!$E$4+Utgifter!$E$5)/12)&gt;$S$4,(I2174*(Utgifter!$E$4+Utgifter!$E$5)/12),IF(I2174&gt; 0,$S$4,0))</f>
        <v>0</v>
      </c>
    </row>
    <row r="2175" spans="4:11" x14ac:dyDescent="0.35">
      <c r="D2175" s="28" t="str">
        <f t="shared" si="33"/>
        <v/>
      </c>
      <c r="E2175" s="27">
        <f>IF((E2174*(1+Utgifter!$E$5/12)-G2174)&gt;0,E2174*(1+Utgifter!$E$5/12)-G2174,0)</f>
        <v>0</v>
      </c>
      <c r="F2175" s="26"/>
      <c r="G2175" s="24">
        <f>IF((E2175*(Utgifter!$E$4+Utgifter!$E$5)/12)&gt;$S$4,(E2175*(Utgifter!$E$4+Utgifter!$E$5)/12),IF(E2175&gt; 0,$S$4,0))</f>
        <v>0</v>
      </c>
      <c r="I2175" s="27">
        <f>IF((I2174*(1+Utgifter!$E$5/12)-K2174)&gt;0,I2174*(1+Utgifter!$E$5/12)-K2174,0)</f>
        <v>0</v>
      </c>
      <c r="J2175" s="26"/>
      <c r="K2175" s="24">
        <f>IF((I2175*(Utgifter!$E$4+Utgifter!$E$5)/12)&gt;$S$4,(I2175*(Utgifter!$E$4+Utgifter!$E$5)/12),IF(I2175&gt; 0,$S$4,0))</f>
        <v>0</v>
      </c>
    </row>
    <row r="2176" spans="4:11" x14ac:dyDescent="0.35">
      <c r="D2176" s="28" t="str">
        <f t="shared" si="33"/>
        <v/>
      </c>
      <c r="E2176" s="27">
        <f>IF((E2175*(1+Utgifter!$E$5/12)-G2175)&gt;0,E2175*(1+Utgifter!$E$5/12)-G2175,0)</f>
        <v>0</v>
      </c>
      <c r="F2176" s="26"/>
      <c r="G2176" s="24">
        <f>IF((E2176*(Utgifter!$E$4+Utgifter!$E$5)/12)&gt;$S$4,(E2176*(Utgifter!$E$4+Utgifter!$E$5)/12),IF(E2176&gt; 0,$S$4,0))</f>
        <v>0</v>
      </c>
      <c r="I2176" s="27">
        <f>IF((I2175*(1+Utgifter!$E$5/12)-K2175)&gt;0,I2175*(1+Utgifter!$E$5/12)-K2175,0)</f>
        <v>0</v>
      </c>
      <c r="J2176" s="26"/>
      <c r="K2176" s="24">
        <f>IF((I2176*(Utgifter!$E$4+Utgifter!$E$5)/12)&gt;$S$4,(I2176*(Utgifter!$E$4+Utgifter!$E$5)/12),IF(I2176&gt; 0,$S$4,0))</f>
        <v>0</v>
      </c>
    </row>
    <row r="2177" spans="4:11" x14ac:dyDescent="0.35">
      <c r="D2177" s="28" t="str">
        <f t="shared" si="33"/>
        <v/>
      </c>
      <c r="E2177" s="27">
        <f>IF((E2176*(1+Utgifter!$E$5/12)-G2176)&gt;0,E2176*(1+Utgifter!$E$5/12)-G2176,0)</f>
        <v>0</v>
      </c>
      <c r="F2177" s="26"/>
      <c r="G2177" s="24">
        <f>IF((E2177*(Utgifter!$E$4+Utgifter!$E$5)/12)&gt;$S$4,(E2177*(Utgifter!$E$4+Utgifter!$E$5)/12),IF(E2177&gt; 0,$S$4,0))</f>
        <v>0</v>
      </c>
      <c r="I2177" s="27">
        <f>IF((I2176*(1+Utgifter!$E$5/12)-K2176)&gt;0,I2176*(1+Utgifter!$E$5/12)-K2176,0)</f>
        <v>0</v>
      </c>
      <c r="J2177" s="26"/>
      <c r="K2177" s="24">
        <f>IF((I2177*(Utgifter!$E$4+Utgifter!$E$5)/12)&gt;$S$4,(I2177*(Utgifter!$E$4+Utgifter!$E$5)/12),IF(I2177&gt; 0,$S$4,0))</f>
        <v>0</v>
      </c>
    </row>
    <row r="2178" spans="4:11" x14ac:dyDescent="0.35">
      <c r="D2178" s="28" t="str">
        <f t="shared" si="33"/>
        <v/>
      </c>
      <c r="E2178" s="27">
        <f>IF((E2177*(1+Utgifter!$E$5/12)-G2177)&gt;0,E2177*(1+Utgifter!$E$5/12)-G2177,0)</f>
        <v>0</v>
      </c>
      <c r="F2178" s="26"/>
      <c r="G2178" s="24">
        <f>IF((E2178*(Utgifter!$E$4+Utgifter!$E$5)/12)&gt;$S$4,(E2178*(Utgifter!$E$4+Utgifter!$E$5)/12),IF(E2178&gt; 0,$S$4,0))</f>
        <v>0</v>
      </c>
      <c r="I2178" s="27">
        <f>IF((I2177*(1+Utgifter!$E$5/12)-K2177)&gt;0,I2177*(1+Utgifter!$E$5/12)-K2177,0)</f>
        <v>0</v>
      </c>
      <c r="J2178" s="26"/>
      <c r="K2178" s="24">
        <f>IF((I2178*(Utgifter!$E$4+Utgifter!$E$5)/12)&gt;$S$4,(I2178*(Utgifter!$E$4+Utgifter!$E$5)/12),IF(I2178&gt; 0,$S$4,0))</f>
        <v>0</v>
      </c>
    </row>
    <row r="2179" spans="4:11" x14ac:dyDescent="0.35">
      <c r="D2179" s="28" t="str">
        <f t="shared" si="33"/>
        <v/>
      </c>
      <c r="E2179" s="27">
        <f>IF((E2178*(1+Utgifter!$E$5/12)-G2178)&gt;0,E2178*(1+Utgifter!$E$5/12)-G2178,0)</f>
        <v>0</v>
      </c>
      <c r="F2179" s="26"/>
      <c r="G2179" s="24">
        <f>IF((E2179*(Utgifter!$E$4+Utgifter!$E$5)/12)&gt;$S$4,(E2179*(Utgifter!$E$4+Utgifter!$E$5)/12),IF(E2179&gt; 0,$S$4,0))</f>
        <v>0</v>
      </c>
      <c r="I2179" s="27">
        <f>IF((I2178*(1+Utgifter!$E$5/12)-K2178)&gt;0,I2178*(1+Utgifter!$E$5/12)-K2178,0)</f>
        <v>0</v>
      </c>
      <c r="J2179" s="26"/>
      <c r="K2179" s="24">
        <f>IF((I2179*(Utgifter!$E$4+Utgifter!$E$5)/12)&gt;$S$4,(I2179*(Utgifter!$E$4+Utgifter!$E$5)/12),IF(I2179&gt; 0,$S$4,0))</f>
        <v>0</v>
      </c>
    </row>
    <row r="2180" spans="4:11" x14ac:dyDescent="0.35">
      <c r="D2180" s="28" t="str">
        <f t="shared" si="33"/>
        <v/>
      </c>
      <c r="E2180" s="27">
        <f>IF((E2179*(1+Utgifter!$E$5/12)-G2179)&gt;0,E2179*(1+Utgifter!$E$5/12)-G2179,0)</f>
        <v>0</v>
      </c>
      <c r="F2180" s="26"/>
      <c r="G2180" s="24">
        <f>IF((E2180*(Utgifter!$E$4+Utgifter!$E$5)/12)&gt;$S$4,(E2180*(Utgifter!$E$4+Utgifter!$E$5)/12),IF(E2180&gt; 0,$S$4,0))</f>
        <v>0</v>
      </c>
      <c r="I2180" s="27">
        <f>IF((I2179*(1+Utgifter!$E$5/12)-K2179)&gt;0,I2179*(1+Utgifter!$E$5/12)-K2179,0)</f>
        <v>0</v>
      </c>
      <c r="J2180" s="26"/>
      <c r="K2180" s="24">
        <f>IF((I2180*(Utgifter!$E$4+Utgifter!$E$5)/12)&gt;$S$4,(I2180*(Utgifter!$E$4+Utgifter!$E$5)/12),IF(I2180&gt; 0,$S$4,0))</f>
        <v>0</v>
      </c>
    </row>
    <row r="2181" spans="4:11" x14ac:dyDescent="0.35">
      <c r="D2181" s="28" t="str">
        <f t="shared" si="33"/>
        <v/>
      </c>
      <c r="E2181" s="27">
        <f>IF((E2180*(1+Utgifter!$E$5/12)-G2180)&gt;0,E2180*(1+Utgifter!$E$5/12)-G2180,0)</f>
        <v>0</v>
      </c>
      <c r="F2181" s="26"/>
      <c r="G2181" s="24">
        <f>IF((E2181*(Utgifter!$E$4+Utgifter!$E$5)/12)&gt;$S$4,(E2181*(Utgifter!$E$4+Utgifter!$E$5)/12),IF(E2181&gt; 0,$S$4,0))</f>
        <v>0</v>
      </c>
      <c r="I2181" s="27">
        <f>IF((I2180*(1+Utgifter!$E$5/12)-K2180)&gt;0,I2180*(1+Utgifter!$E$5/12)-K2180,0)</f>
        <v>0</v>
      </c>
      <c r="J2181" s="26"/>
      <c r="K2181" s="24">
        <f>IF((I2181*(Utgifter!$E$4+Utgifter!$E$5)/12)&gt;$S$4,(I2181*(Utgifter!$E$4+Utgifter!$E$5)/12),IF(I2181&gt; 0,$S$4,0))</f>
        <v>0</v>
      </c>
    </row>
    <row r="2182" spans="4:11" x14ac:dyDescent="0.35">
      <c r="D2182" s="28" t="str">
        <f t="shared" si="33"/>
        <v/>
      </c>
      <c r="E2182" s="27">
        <f>IF((E2181*(1+Utgifter!$E$5/12)-G2181)&gt;0,E2181*(1+Utgifter!$E$5/12)-G2181,0)</f>
        <v>0</v>
      </c>
      <c r="F2182" s="26"/>
      <c r="G2182" s="24">
        <f>IF((E2182*(Utgifter!$E$4+Utgifter!$E$5)/12)&gt;$S$4,(E2182*(Utgifter!$E$4+Utgifter!$E$5)/12),IF(E2182&gt; 0,$S$4,0))</f>
        <v>0</v>
      </c>
      <c r="I2182" s="27">
        <f>IF((I2181*(1+Utgifter!$E$5/12)-K2181)&gt;0,I2181*(1+Utgifter!$E$5/12)-K2181,0)</f>
        <v>0</v>
      </c>
      <c r="J2182" s="26"/>
      <c r="K2182" s="24">
        <f>IF((I2182*(Utgifter!$E$4+Utgifter!$E$5)/12)&gt;$S$4,(I2182*(Utgifter!$E$4+Utgifter!$E$5)/12),IF(I2182&gt; 0,$S$4,0))</f>
        <v>0</v>
      </c>
    </row>
    <row r="2183" spans="4:11" x14ac:dyDescent="0.35">
      <c r="D2183" s="28" t="str">
        <f t="shared" ref="D2183:D2246" si="34">IF(OR(E2183&gt;0, I2183&gt;0),D2182+1,"")</f>
        <v/>
      </c>
      <c r="E2183" s="27">
        <f>IF((E2182*(1+Utgifter!$E$5/12)-G2182)&gt;0,E2182*(1+Utgifter!$E$5/12)-G2182,0)</f>
        <v>0</v>
      </c>
      <c r="F2183" s="26"/>
      <c r="G2183" s="24">
        <f>IF((E2183*(Utgifter!$E$4+Utgifter!$E$5)/12)&gt;$S$4,(E2183*(Utgifter!$E$4+Utgifter!$E$5)/12),IF(E2183&gt; 0,$S$4,0))</f>
        <v>0</v>
      </c>
      <c r="I2183" s="27">
        <f>IF((I2182*(1+Utgifter!$E$5/12)-K2182)&gt;0,I2182*(1+Utgifter!$E$5/12)-K2182,0)</f>
        <v>0</v>
      </c>
      <c r="J2183" s="26"/>
      <c r="K2183" s="24">
        <f>IF((I2183*(Utgifter!$E$4+Utgifter!$E$5)/12)&gt;$S$4,(I2183*(Utgifter!$E$4+Utgifter!$E$5)/12),IF(I2183&gt; 0,$S$4,0))</f>
        <v>0</v>
      </c>
    </row>
    <row r="2184" spans="4:11" x14ac:dyDescent="0.35">
      <c r="D2184" s="28" t="str">
        <f t="shared" si="34"/>
        <v/>
      </c>
      <c r="E2184" s="27">
        <f>IF((E2183*(1+Utgifter!$E$5/12)-G2183)&gt;0,E2183*(1+Utgifter!$E$5/12)-G2183,0)</f>
        <v>0</v>
      </c>
      <c r="F2184" s="26"/>
      <c r="G2184" s="24">
        <f>IF((E2184*(Utgifter!$E$4+Utgifter!$E$5)/12)&gt;$S$4,(E2184*(Utgifter!$E$4+Utgifter!$E$5)/12),IF(E2184&gt; 0,$S$4,0))</f>
        <v>0</v>
      </c>
      <c r="I2184" s="27">
        <f>IF((I2183*(1+Utgifter!$E$5/12)-K2183)&gt;0,I2183*(1+Utgifter!$E$5/12)-K2183,0)</f>
        <v>0</v>
      </c>
      <c r="J2184" s="26"/>
      <c r="K2184" s="24">
        <f>IF((I2184*(Utgifter!$E$4+Utgifter!$E$5)/12)&gt;$S$4,(I2184*(Utgifter!$E$4+Utgifter!$E$5)/12),IF(I2184&gt; 0,$S$4,0))</f>
        <v>0</v>
      </c>
    </row>
    <row r="2185" spans="4:11" x14ac:dyDescent="0.35">
      <c r="D2185" s="28" t="str">
        <f t="shared" si="34"/>
        <v/>
      </c>
      <c r="E2185" s="27">
        <f>IF((E2184*(1+Utgifter!$E$5/12)-G2184)&gt;0,E2184*(1+Utgifter!$E$5/12)-G2184,0)</f>
        <v>0</v>
      </c>
      <c r="F2185" s="26"/>
      <c r="G2185" s="24">
        <f>IF((E2185*(Utgifter!$E$4+Utgifter!$E$5)/12)&gt;$S$4,(E2185*(Utgifter!$E$4+Utgifter!$E$5)/12),IF(E2185&gt; 0,$S$4,0))</f>
        <v>0</v>
      </c>
      <c r="I2185" s="27">
        <f>IF((I2184*(1+Utgifter!$E$5/12)-K2184)&gt;0,I2184*(1+Utgifter!$E$5/12)-K2184,0)</f>
        <v>0</v>
      </c>
      <c r="J2185" s="26"/>
      <c r="K2185" s="24">
        <f>IF((I2185*(Utgifter!$E$4+Utgifter!$E$5)/12)&gt;$S$4,(I2185*(Utgifter!$E$4+Utgifter!$E$5)/12),IF(I2185&gt; 0,$S$4,0))</f>
        <v>0</v>
      </c>
    </row>
    <row r="2186" spans="4:11" x14ac:dyDescent="0.35">
      <c r="D2186" s="28" t="str">
        <f t="shared" si="34"/>
        <v/>
      </c>
      <c r="E2186" s="27">
        <f>IF((E2185*(1+Utgifter!$E$5/12)-G2185)&gt;0,E2185*(1+Utgifter!$E$5/12)-G2185,0)</f>
        <v>0</v>
      </c>
      <c r="F2186" s="26"/>
      <c r="G2186" s="24">
        <f>IF((E2186*(Utgifter!$E$4+Utgifter!$E$5)/12)&gt;$S$4,(E2186*(Utgifter!$E$4+Utgifter!$E$5)/12),IF(E2186&gt; 0,$S$4,0))</f>
        <v>0</v>
      </c>
      <c r="I2186" s="27">
        <f>IF((I2185*(1+Utgifter!$E$5/12)-K2185)&gt;0,I2185*(1+Utgifter!$E$5/12)-K2185,0)</f>
        <v>0</v>
      </c>
      <c r="J2186" s="26"/>
      <c r="K2186" s="24">
        <f>IF((I2186*(Utgifter!$E$4+Utgifter!$E$5)/12)&gt;$S$4,(I2186*(Utgifter!$E$4+Utgifter!$E$5)/12),IF(I2186&gt; 0,$S$4,0))</f>
        <v>0</v>
      </c>
    </row>
    <row r="2187" spans="4:11" x14ac:dyDescent="0.35">
      <c r="D2187" s="28" t="str">
        <f t="shared" si="34"/>
        <v/>
      </c>
      <c r="E2187" s="27">
        <f>IF((E2186*(1+Utgifter!$E$5/12)-G2186)&gt;0,E2186*(1+Utgifter!$E$5/12)-G2186,0)</f>
        <v>0</v>
      </c>
      <c r="F2187" s="26"/>
      <c r="G2187" s="24">
        <f>IF((E2187*(Utgifter!$E$4+Utgifter!$E$5)/12)&gt;$S$4,(E2187*(Utgifter!$E$4+Utgifter!$E$5)/12),IF(E2187&gt; 0,$S$4,0))</f>
        <v>0</v>
      </c>
      <c r="I2187" s="27">
        <f>IF((I2186*(1+Utgifter!$E$5/12)-K2186)&gt;0,I2186*(1+Utgifter!$E$5/12)-K2186,0)</f>
        <v>0</v>
      </c>
      <c r="J2187" s="26"/>
      <c r="K2187" s="24">
        <f>IF((I2187*(Utgifter!$E$4+Utgifter!$E$5)/12)&gt;$S$4,(I2187*(Utgifter!$E$4+Utgifter!$E$5)/12),IF(I2187&gt; 0,$S$4,0))</f>
        <v>0</v>
      </c>
    </row>
    <row r="2188" spans="4:11" x14ac:dyDescent="0.35">
      <c r="D2188" s="28" t="str">
        <f t="shared" si="34"/>
        <v/>
      </c>
      <c r="E2188" s="27">
        <f>IF((E2187*(1+Utgifter!$E$5/12)-G2187)&gt;0,E2187*(1+Utgifter!$E$5/12)-G2187,0)</f>
        <v>0</v>
      </c>
      <c r="F2188" s="26"/>
      <c r="G2188" s="24">
        <f>IF((E2188*(Utgifter!$E$4+Utgifter!$E$5)/12)&gt;$S$4,(E2188*(Utgifter!$E$4+Utgifter!$E$5)/12),IF(E2188&gt; 0,$S$4,0))</f>
        <v>0</v>
      </c>
      <c r="I2188" s="27">
        <f>IF((I2187*(1+Utgifter!$E$5/12)-K2187)&gt;0,I2187*(1+Utgifter!$E$5/12)-K2187,0)</f>
        <v>0</v>
      </c>
      <c r="J2188" s="26"/>
      <c r="K2188" s="24">
        <f>IF((I2188*(Utgifter!$E$4+Utgifter!$E$5)/12)&gt;$S$4,(I2188*(Utgifter!$E$4+Utgifter!$E$5)/12),IF(I2188&gt; 0,$S$4,0))</f>
        <v>0</v>
      </c>
    </row>
    <row r="2189" spans="4:11" x14ac:dyDescent="0.35">
      <c r="D2189" s="28" t="str">
        <f t="shared" si="34"/>
        <v/>
      </c>
      <c r="E2189" s="27">
        <f>IF((E2188*(1+Utgifter!$E$5/12)-G2188)&gt;0,E2188*(1+Utgifter!$E$5/12)-G2188,0)</f>
        <v>0</v>
      </c>
      <c r="F2189" s="26"/>
      <c r="G2189" s="24">
        <f>IF((E2189*(Utgifter!$E$4+Utgifter!$E$5)/12)&gt;$S$4,(E2189*(Utgifter!$E$4+Utgifter!$E$5)/12),IF(E2189&gt; 0,$S$4,0))</f>
        <v>0</v>
      </c>
      <c r="I2189" s="27">
        <f>IF((I2188*(1+Utgifter!$E$5/12)-K2188)&gt;0,I2188*(1+Utgifter!$E$5/12)-K2188,0)</f>
        <v>0</v>
      </c>
      <c r="J2189" s="26"/>
      <c r="K2189" s="24">
        <f>IF((I2189*(Utgifter!$E$4+Utgifter!$E$5)/12)&gt;$S$4,(I2189*(Utgifter!$E$4+Utgifter!$E$5)/12),IF(I2189&gt; 0,$S$4,0))</f>
        <v>0</v>
      </c>
    </row>
    <row r="2190" spans="4:11" x14ac:dyDescent="0.35">
      <c r="D2190" s="28" t="str">
        <f t="shared" si="34"/>
        <v/>
      </c>
      <c r="E2190" s="27">
        <f>IF((E2189*(1+Utgifter!$E$5/12)-G2189)&gt;0,E2189*(1+Utgifter!$E$5/12)-G2189,0)</f>
        <v>0</v>
      </c>
      <c r="F2190" s="26"/>
      <c r="G2190" s="24">
        <f>IF((E2190*(Utgifter!$E$4+Utgifter!$E$5)/12)&gt;$S$4,(E2190*(Utgifter!$E$4+Utgifter!$E$5)/12),IF(E2190&gt; 0,$S$4,0))</f>
        <v>0</v>
      </c>
      <c r="I2190" s="27">
        <f>IF((I2189*(1+Utgifter!$E$5/12)-K2189)&gt;0,I2189*(1+Utgifter!$E$5/12)-K2189,0)</f>
        <v>0</v>
      </c>
      <c r="J2190" s="26"/>
      <c r="K2190" s="24">
        <f>IF((I2190*(Utgifter!$E$4+Utgifter!$E$5)/12)&gt;$S$4,(I2190*(Utgifter!$E$4+Utgifter!$E$5)/12),IF(I2190&gt; 0,$S$4,0))</f>
        <v>0</v>
      </c>
    </row>
    <row r="2191" spans="4:11" x14ac:dyDescent="0.35">
      <c r="D2191" s="28" t="str">
        <f t="shared" si="34"/>
        <v/>
      </c>
      <c r="E2191" s="27">
        <f>IF((E2190*(1+Utgifter!$E$5/12)-G2190)&gt;0,E2190*(1+Utgifter!$E$5/12)-G2190,0)</f>
        <v>0</v>
      </c>
      <c r="F2191" s="26"/>
      <c r="G2191" s="24">
        <f>IF((E2191*(Utgifter!$E$4+Utgifter!$E$5)/12)&gt;$S$4,(E2191*(Utgifter!$E$4+Utgifter!$E$5)/12),IF(E2191&gt; 0,$S$4,0))</f>
        <v>0</v>
      </c>
      <c r="I2191" s="27">
        <f>IF((I2190*(1+Utgifter!$E$5/12)-K2190)&gt;0,I2190*(1+Utgifter!$E$5/12)-K2190,0)</f>
        <v>0</v>
      </c>
      <c r="J2191" s="26"/>
      <c r="K2191" s="24">
        <f>IF((I2191*(Utgifter!$E$4+Utgifter!$E$5)/12)&gt;$S$4,(I2191*(Utgifter!$E$4+Utgifter!$E$5)/12),IF(I2191&gt; 0,$S$4,0))</f>
        <v>0</v>
      </c>
    </row>
    <row r="2192" spans="4:11" x14ac:dyDescent="0.35">
      <c r="D2192" s="28" t="str">
        <f t="shared" si="34"/>
        <v/>
      </c>
      <c r="E2192" s="27">
        <f>IF((E2191*(1+Utgifter!$E$5/12)-G2191)&gt;0,E2191*(1+Utgifter!$E$5/12)-G2191,0)</f>
        <v>0</v>
      </c>
      <c r="F2192" s="26"/>
      <c r="G2192" s="24">
        <f>IF((E2192*(Utgifter!$E$4+Utgifter!$E$5)/12)&gt;$S$4,(E2192*(Utgifter!$E$4+Utgifter!$E$5)/12),IF(E2192&gt; 0,$S$4,0))</f>
        <v>0</v>
      </c>
      <c r="I2192" s="27">
        <f>IF((I2191*(1+Utgifter!$E$5/12)-K2191)&gt;0,I2191*(1+Utgifter!$E$5/12)-K2191,0)</f>
        <v>0</v>
      </c>
      <c r="J2192" s="26"/>
      <c r="K2192" s="24">
        <f>IF((I2192*(Utgifter!$E$4+Utgifter!$E$5)/12)&gt;$S$4,(I2192*(Utgifter!$E$4+Utgifter!$E$5)/12),IF(I2192&gt; 0,$S$4,0))</f>
        <v>0</v>
      </c>
    </row>
    <row r="2193" spans="4:11" x14ac:dyDescent="0.35">
      <c r="D2193" s="28" t="str">
        <f t="shared" si="34"/>
        <v/>
      </c>
      <c r="E2193" s="27">
        <f>IF((E2192*(1+Utgifter!$E$5/12)-G2192)&gt;0,E2192*(1+Utgifter!$E$5/12)-G2192,0)</f>
        <v>0</v>
      </c>
      <c r="F2193" s="26"/>
      <c r="G2193" s="24">
        <f>IF((E2193*(Utgifter!$E$4+Utgifter!$E$5)/12)&gt;$S$4,(E2193*(Utgifter!$E$4+Utgifter!$E$5)/12),IF(E2193&gt; 0,$S$4,0))</f>
        <v>0</v>
      </c>
      <c r="I2193" s="27">
        <f>IF((I2192*(1+Utgifter!$E$5/12)-K2192)&gt;0,I2192*(1+Utgifter!$E$5/12)-K2192,0)</f>
        <v>0</v>
      </c>
      <c r="J2193" s="26"/>
      <c r="K2193" s="24">
        <f>IF((I2193*(Utgifter!$E$4+Utgifter!$E$5)/12)&gt;$S$4,(I2193*(Utgifter!$E$4+Utgifter!$E$5)/12),IF(I2193&gt; 0,$S$4,0))</f>
        <v>0</v>
      </c>
    </row>
    <row r="2194" spans="4:11" x14ac:dyDescent="0.35">
      <c r="D2194" s="28" t="str">
        <f t="shared" si="34"/>
        <v/>
      </c>
      <c r="E2194" s="27">
        <f>IF((E2193*(1+Utgifter!$E$5/12)-G2193)&gt;0,E2193*(1+Utgifter!$E$5/12)-G2193,0)</f>
        <v>0</v>
      </c>
      <c r="F2194" s="26"/>
      <c r="G2194" s="24">
        <f>IF((E2194*(Utgifter!$E$4+Utgifter!$E$5)/12)&gt;$S$4,(E2194*(Utgifter!$E$4+Utgifter!$E$5)/12),IF(E2194&gt; 0,$S$4,0))</f>
        <v>0</v>
      </c>
      <c r="I2194" s="27">
        <f>IF((I2193*(1+Utgifter!$E$5/12)-K2193)&gt;0,I2193*(1+Utgifter!$E$5/12)-K2193,0)</f>
        <v>0</v>
      </c>
      <c r="J2194" s="26"/>
      <c r="K2194" s="24">
        <f>IF((I2194*(Utgifter!$E$4+Utgifter!$E$5)/12)&gt;$S$4,(I2194*(Utgifter!$E$4+Utgifter!$E$5)/12),IF(I2194&gt; 0,$S$4,0))</f>
        <v>0</v>
      </c>
    </row>
    <row r="2195" spans="4:11" x14ac:dyDescent="0.35">
      <c r="D2195" s="28" t="str">
        <f t="shared" si="34"/>
        <v/>
      </c>
      <c r="E2195" s="27">
        <f>IF((E2194*(1+Utgifter!$E$5/12)-G2194)&gt;0,E2194*(1+Utgifter!$E$5/12)-G2194,0)</f>
        <v>0</v>
      </c>
      <c r="F2195" s="26"/>
      <c r="G2195" s="24">
        <f>IF((E2195*(Utgifter!$E$4+Utgifter!$E$5)/12)&gt;$S$4,(E2195*(Utgifter!$E$4+Utgifter!$E$5)/12),IF(E2195&gt; 0,$S$4,0))</f>
        <v>0</v>
      </c>
      <c r="I2195" s="27">
        <f>IF((I2194*(1+Utgifter!$E$5/12)-K2194)&gt;0,I2194*(1+Utgifter!$E$5/12)-K2194,0)</f>
        <v>0</v>
      </c>
      <c r="J2195" s="26"/>
      <c r="K2195" s="24">
        <f>IF((I2195*(Utgifter!$E$4+Utgifter!$E$5)/12)&gt;$S$4,(I2195*(Utgifter!$E$4+Utgifter!$E$5)/12),IF(I2195&gt; 0,$S$4,0))</f>
        <v>0</v>
      </c>
    </row>
    <row r="2196" spans="4:11" x14ac:dyDescent="0.35">
      <c r="D2196" s="28" t="str">
        <f t="shared" si="34"/>
        <v/>
      </c>
      <c r="E2196" s="27">
        <f>IF((E2195*(1+Utgifter!$E$5/12)-G2195)&gt;0,E2195*(1+Utgifter!$E$5/12)-G2195,0)</f>
        <v>0</v>
      </c>
      <c r="F2196" s="26"/>
      <c r="G2196" s="24">
        <f>IF((E2196*(Utgifter!$E$4+Utgifter!$E$5)/12)&gt;$S$4,(E2196*(Utgifter!$E$4+Utgifter!$E$5)/12),IF(E2196&gt; 0,$S$4,0))</f>
        <v>0</v>
      </c>
      <c r="I2196" s="27">
        <f>IF((I2195*(1+Utgifter!$E$5/12)-K2195)&gt;0,I2195*(1+Utgifter!$E$5/12)-K2195,0)</f>
        <v>0</v>
      </c>
      <c r="J2196" s="26"/>
      <c r="K2196" s="24">
        <f>IF((I2196*(Utgifter!$E$4+Utgifter!$E$5)/12)&gt;$S$4,(I2196*(Utgifter!$E$4+Utgifter!$E$5)/12),IF(I2196&gt; 0,$S$4,0))</f>
        <v>0</v>
      </c>
    </row>
    <row r="2197" spans="4:11" x14ac:dyDescent="0.35">
      <c r="D2197" s="28" t="str">
        <f t="shared" si="34"/>
        <v/>
      </c>
      <c r="E2197" s="27">
        <f>IF((E2196*(1+Utgifter!$E$5/12)-G2196)&gt;0,E2196*(1+Utgifter!$E$5/12)-G2196,0)</f>
        <v>0</v>
      </c>
      <c r="F2197" s="26"/>
      <c r="G2197" s="24">
        <f>IF((E2197*(Utgifter!$E$4+Utgifter!$E$5)/12)&gt;$S$4,(E2197*(Utgifter!$E$4+Utgifter!$E$5)/12),IF(E2197&gt; 0,$S$4,0))</f>
        <v>0</v>
      </c>
      <c r="I2197" s="27">
        <f>IF((I2196*(1+Utgifter!$E$5/12)-K2196)&gt;0,I2196*(1+Utgifter!$E$5/12)-K2196,0)</f>
        <v>0</v>
      </c>
      <c r="J2197" s="26"/>
      <c r="K2197" s="24">
        <f>IF((I2197*(Utgifter!$E$4+Utgifter!$E$5)/12)&gt;$S$4,(I2197*(Utgifter!$E$4+Utgifter!$E$5)/12),IF(I2197&gt; 0,$S$4,0))</f>
        <v>0</v>
      </c>
    </row>
    <row r="2198" spans="4:11" x14ac:dyDescent="0.35">
      <c r="D2198" s="28" t="str">
        <f t="shared" si="34"/>
        <v/>
      </c>
      <c r="E2198" s="27">
        <f>IF((E2197*(1+Utgifter!$E$5/12)-G2197)&gt;0,E2197*(1+Utgifter!$E$5/12)-G2197,0)</f>
        <v>0</v>
      </c>
      <c r="F2198" s="26"/>
      <c r="G2198" s="24">
        <f>IF((E2198*(Utgifter!$E$4+Utgifter!$E$5)/12)&gt;$S$4,(E2198*(Utgifter!$E$4+Utgifter!$E$5)/12),IF(E2198&gt; 0,$S$4,0))</f>
        <v>0</v>
      </c>
      <c r="I2198" s="27">
        <f>IF((I2197*(1+Utgifter!$E$5/12)-K2197)&gt;0,I2197*(1+Utgifter!$E$5/12)-K2197,0)</f>
        <v>0</v>
      </c>
      <c r="J2198" s="26"/>
      <c r="K2198" s="24">
        <f>IF((I2198*(Utgifter!$E$4+Utgifter!$E$5)/12)&gt;$S$4,(I2198*(Utgifter!$E$4+Utgifter!$E$5)/12),IF(I2198&gt; 0,$S$4,0))</f>
        <v>0</v>
      </c>
    </row>
    <row r="2199" spans="4:11" x14ac:dyDescent="0.35">
      <c r="D2199" s="28" t="str">
        <f t="shared" si="34"/>
        <v/>
      </c>
      <c r="E2199" s="27">
        <f>IF((E2198*(1+Utgifter!$E$5/12)-G2198)&gt;0,E2198*(1+Utgifter!$E$5/12)-G2198,0)</f>
        <v>0</v>
      </c>
      <c r="F2199" s="26"/>
      <c r="G2199" s="24">
        <f>IF((E2199*(Utgifter!$E$4+Utgifter!$E$5)/12)&gt;$S$4,(E2199*(Utgifter!$E$4+Utgifter!$E$5)/12),IF(E2199&gt; 0,$S$4,0))</f>
        <v>0</v>
      </c>
      <c r="I2199" s="27">
        <f>IF((I2198*(1+Utgifter!$E$5/12)-K2198)&gt;0,I2198*(1+Utgifter!$E$5/12)-K2198,0)</f>
        <v>0</v>
      </c>
      <c r="J2199" s="26"/>
      <c r="K2199" s="24">
        <f>IF((I2199*(Utgifter!$E$4+Utgifter!$E$5)/12)&gt;$S$4,(I2199*(Utgifter!$E$4+Utgifter!$E$5)/12),IF(I2199&gt; 0,$S$4,0))</f>
        <v>0</v>
      </c>
    </row>
    <row r="2200" spans="4:11" x14ac:dyDescent="0.35">
      <c r="D2200" s="28" t="str">
        <f t="shared" si="34"/>
        <v/>
      </c>
      <c r="E2200" s="27">
        <f>IF((E2199*(1+Utgifter!$E$5/12)-G2199)&gt;0,E2199*(1+Utgifter!$E$5/12)-G2199,0)</f>
        <v>0</v>
      </c>
      <c r="F2200" s="26"/>
      <c r="G2200" s="24">
        <f>IF((E2200*(Utgifter!$E$4+Utgifter!$E$5)/12)&gt;$S$4,(E2200*(Utgifter!$E$4+Utgifter!$E$5)/12),IF(E2200&gt; 0,$S$4,0))</f>
        <v>0</v>
      </c>
      <c r="I2200" s="27">
        <f>IF((I2199*(1+Utgifter!$E$5/12)-K2199)&gt;0,I2199*(1+Utgifter!$E$5/12)-K2199,0)</f>
        <v>0</v>
      </c>
      <c r="J2200" s="26"/>
      <c r="K2200" s="24">
        <f>IF((I2200*(Utgifter!$E$4+Utgifter!$E$5)/12)&gt;$S$4,(I2200*(Utgifter!$E$4+Utgifter!$E$5)/12),IF(I2200&gt; 0,$S$4,0))</f>
        <v>0</v>
      </c>
    </row>
    <row r="2201" spans="4:11" x14ac:dyDescent="0.35">
      <c r="D2201" s="28" t="str">
        <f t="shared" si="34"/>
        <v/>
      </c>
      <c r="E2201" s="27">
        <f>IF((E2200*(1+Utgifter!$E$5/12)-G2200)&gt;0,E2200*(1+Utgifter!$E$5/12)-G2200,0)</f>
        <v>0</v>
      </c>
      <c r="F2201" s="26"/>
      <c r="G2201" s="24">
        <f>IF((E2201*(Utgifter!$E$4+Utgifter!$E$5)/12)&gt;$S$4,(E2201*(Utgifter!$E$4+Utgifter!$E$5)/12),IF(E2201&gt; 0,$S$4,0))</f>
        <v>0</v>
      </c>
      <c r="I2201" s="27">
        <f>IF((I2200*(1+Utgifter!$E$5/12)-K2200)&gt;0,I2200*(1+Utgifter!$E$5/12)-K2200,0)</f>
        <v>0</v>
      </c>
      <c r="J2201" s="26"/>
      <c r="K2201" s="24">
        <f>IF((I2201*(Utgifter!$E$4+Utgifter!$E$5)/12)&gt;$S$4,(I2201*(Utgifter!$E$4+Utgifter!$E$5)/12),IF(I2201&gt; 0,$S$4,0))</f>
        <v>0</v>
      </c>
    </row>
    <row r="2202" spans="4:11" x14ac:dyDescent="0.35">
      <c r="D2202" s="28" t="str">
        <f t="shared" si="34"/>
        <v/>
      </c>
      <c r="E2202" s="27">
        <f>IF((E2201*(1+Utgifter!$E$5/12)-G2201)&gt;0,E2201*(1+Utgifter!$E$5/12)-G2201,0)</f>
        <v>0</v>
      </c>
      <c r="F2202" s="26"/>
      <c r="G2202" s="24">
        <f>IF((E2202*(Utgifter!$E$4+Utgifter!$E$5)/12)&gt;$S$4,(E2202*(Utgifter!$E$4+Utgifter!$E$5)/12),IF(E2202&gt; 0,$S$4,0))</f>
        <v>0</v>
      </c>
      <c r="I2202" s="27">
        <f>IF((I2201*(1+Utgifter!$E$5/12)-K2201)&gt;0,I2201*(1+Utgifter!$E$5/12)-K2201,0)</f>
        <v>0</v>
      </c>
      <c r="J2202" s="26"/>
      <c r="K2202" s="24">
        <f>IF((I2202*(Utgifter!$E$4+Utgifter!$E$5)/12)&gt;$S$4,(I2202*(Utgifter!$E$4+Utgifter!$E$5)/12),IF(I2202&gt; 0,$S$4,0))</f>
        <v>0</v>
      </c>
    </row>
    <row r="2203" spans="4:11" x14ac:dyDescent="0.35">
      <c r="D2203" s="28" t="str">
        <f t="shared" si="34"/>
        <v/>
      </c>
      <c r="E2203" s="27">
        <f>IF((E2202*(1+Utgifter!$E$5/12)-G2202)&gt;0,E2202*(1+Utgifter!$E$5/12)-G2202,0)</f>
        <v>0</v>
      </c>
      <c r="F2203" s="26"/>
      <c r="G2203" s="24">
        <f>IF((E2203*(Utgifter!$E$4+Utgifter!$E$5)/12)&gt;$S$4,(E2203*(Utgifter!$E$4+Utgifter!$E$5)/12),IF(E2203&gt; 0,$S$4,0))</f>
        <v>0</v>
      </c>
      <c r="I2203" s="27">
        <f>IF((I2202*(1+Utgifter!$E$5/12)-K2202)&gt;0,I2202*(1+Utgifter!$E$5/12)-K2202,0)</f>
        <v>0</v>
      </c>
      <c r="J2203" s="26"/>
      <c r="K2203" s="24">
        <f>IF((I2203*(Utgifter!$E$4+Utgifter!$E$5)/12)&gt;$S$4,(I2203*(Utgifter!$E$4+Utgifter!$E$5)/12),IF(I2203&gt; 0,$S$4,0))</f>
        <v>0</v>
      </c>
    </row>
    <row r="2204" spans="4:11" x14ac:dyDescent="0.35">
      <c r="D2204" s="28" t="str">
        <f t="shared" si="34"/>
        <v/>
      </c>
      <c r="E2204" s="27">
        <f>IF((E2203*(1+Utgifter!$E$5/12)-G2203)&gt;0,E2203*(1+Utgifter!$E$5/12)-G2203,0)</f>
        <v>0</v>
      </c>
      <c r="F2204" s="26"/>
      <c r="G2204" s="24">
        <f>IF((E2204*(Utgifter!$E$4+Utgifter!$E$5)/12)&gt;$S$4,(E2204*(Utgifter!$E$4+Utgifter!$E$5)/12),IF(E2204&gt; 0,$S$4,0))</f>
        <v>0</v>
      </c>
      <c r="I2204" s="27">
        <f>IF((I2203*(1+Utgifter!$E$5/12)-K2203)&gt;0,I2203*(1+Utgifter!$E$5/12)-K2203,0)</f>
        <v>0</v>
      </c>
      <c r="J2204" s="26"/>
      <c r="K2204" s="24">
        <f>IF((I2204*(Utgifter!$E$4+Utgifter!$E$5)/12)&gt;$S$4,(I2204*(Utgifter!$E$4+Utgifter!$E$5)/12),IF(I2204&gt; 0,$S$4,0))</f>
        <v>0</v>
      </c>
    </row>
    <row r="2205" spans="4:11" x14ac:dyDescent="0.35">
      <c r="D2205" s="28" t="str">
        <f t="shared" si="34"/>
        <v/>
      </c>
      <c r="E2205" s="27">
        <f>IF((E2204*(1+Utgifter!$E$5/12)-G2204)&gt;0,E2204*(1+Utgifter!$E$5/12)-G2204,0)</f>
        <v>0</v>
      </c>
      <c r="F2205" s="26"/>
      <c r="G2205" s="24">
        <f>IF((E2205*(Utgifter!$E$4+Utgifter!$E$5)/12)&gt;$S$4,(E2205*(Utgifter!$E$4+Utgifter!$E$5)/12),IF(E2205&gt; 0,$S$4,0))</f>
        <v>0</v>
      </c>
      <c r="I2205" s="27">
        <f>IF((I2204*(1+Utgifter!$E$5/12)-K2204)&gt;0,I2204*(1+Utgifter!$E$5/12)-K2204,0)</f>
        <v>0</v>
      </c>
      <c r="J2205" s="26"/>
      <c r="K2205" s="24">
        <f>IF((I2205*(Utgifter!$E$4+Utgifter!$E$5)/12)&gt;$S$4,(I2205*(Utgifter!$E$4+Utgifter!$E$5)/12),IF(I2205&gt; 0,$S$4,0))</f>
        <v>0</v>
      </c>
    </row>
    <row r="2206" spans="4:11" x14ac:dyDescent="0.35">
      <c r="D2206" s="28" t="str">
        <f t="shared" si="34"/>
        <v/>
      </c>
      <c r="E2206" s="27">
        <f>IF((E2205*(1+Utgifter!$E$5/12)-G2205)&gt;0,E2205*(1+Utgifter!$E$5/12)-G2205,0)</f>
        <v>0</v>
      </c>
      <c r="F2206" s="26"/>
      <c r="G2206" s="24">
        <f>IF((E2206*(Utgifter!$E$4+Utgifter!$E$5)/12)&gt;$S$4,(E2206*(Utgifter!$E$4+Utgifter!$E$5)/12),IF(E2206&gt; 0,$S$4,0))</f>
        <v>0</v>
      </c>
      <c r="I2206" s="27">
        <f>IF((I2205*(1+Utgifter!$E$5/12)-K2205)&gt;0,I2205*(1+Utgifter!$E$5/12)-K2205,0)</f>
        <v>0</v>
      </c>
      <c r="J2206" s="26"/>
      <c r="K2206" s="24">
        <f>IF((I2206*(Utgifter!$E$4+Utgifter!$E$5)/12)&gt;$S$4,(I2206*(Utgifter!$E$4+Utgifter!$E$5)/12),IF(I2206&gt; 0,$S$4,0))</f>
        <v>0</v>
      </c>
    </row>
    <row r="2207" spans="4:11" x14ac:dyDescent="0.35">
      <c r="D2207" s="28" t="str">
        <f t="shared" si="34"/>
        <v/>
      </c>
      <c r="E2207" s="27">
        <f>IF((E2206*(1+Utgifter!$E$5/12)-G2206)&gt;0,E2206*(1+Utgifter!$E$5/12)-G2206,0)</f>
        <v>0</v>
      </c>
      <c r="F2207" s="26"/>
      <c r="G2207" s="24">
        <f>IF((E2207*(Utgifter!$E$4+Utgifter!$E$5)/12)&gt;$S$4,(E2207*(Utgifter!$E$4+Utgifter!$E$5)/12),IF(E2207&gt; 0,$S$4,0))</f>
        <v>0</v>
      </c>
      <c r="I2207" s="27">
        <f>IF((I2206*(1+Utgifter!$E$5/12)-K2206)&gt;0,I2206*(1+Utgifter!$E$5/12)-K2206,0)</f>
        <v>0</v>
      </c>
      <c r="J2207" s="26"/>
      <c r="K2207" s="24">
        <f>IF((I2207*(Utgifter!$E$4+Utgifter!$E$5)/12)&gt;$S$4,(I2207*(Utgifter!$E$4+Utgifter!$E$5)/12),IF(I2207&gt; 0,$S$4,0))</f>
        <v>0</v>
      </c>
    </row>
    <row r="2208" spans="4:11" x14ac:dyDescent="0.35">
      <c r="D2208" s="28" t="str">
        <f t="shared" si="34"/>
        <v/>
      </c>
      <c r="E2208" s="27">
        <f>IF((E2207*(1+Utgifter!$E$5/12)-G2207)&gt;0,E2207*(1+Utgifter!$E$5/12)-G2207,0)</f>
        <v>0</v>
      </c>
      <c r="F2208" s="26"/>
      <c r="G2208" s="24">
        <f>IF((E2208*(Utgifter!$E$4+Utgifter!$E$5)/12)&gt;$S$4,(E2208*(Utgifter!$E$4+Utgifter!$E$5)/12),IF(E2208&gt; 0,$S$4,0))</f>
        <v>0</v>
      </c>
      <c r="I2208" s="27">
        <f>IF((I2207*(1+Utgifter!$E$5/12)-K2207)&gt;0,I2207*(1+Utgifter!$E$5/12)-K2207,0)</f>
        <v>0</v>
      </c>
      <c r="J2208" s="26"/>
      <c r="K2208" s="24">
        <f>IF((I2208*(Utgifter!$E$4+Utgifter!$E$5)/12)&gt;$S$4,(I2208*(Utgifter!$E$4+Utgifter!$E$5)/12),IF(I2208&gt; 0,$S$4,0))</f>
        <v>0</v>
      </c>
    </row>
    <row r="2209" spans="4:11" x14ac:dyDescent="0.35">
      <c r="D2209" s="28" t="str">
        <f t="shared" si="34"/>
        <v/>
      </c>
      <c r="E2209" s="27">
        <f>IF((E2208*(1+Utgifter!$E$5/12)-G2208)&gt;0,E2208*(1+Utgifter!$E$5/12)-G2208,0)</f>
        <v>0</v>
      </c>
      <c r="F2209" s="26"/>
      <c r="G2209" s="24">
        <f>IF((E2209*(Utgifter!$E$4+Utgifter!$E$5)/12)&gt;$S$4,(E2209*(Utgifter!$E$4+Utgifter!$E$5)/12),IF(E2209&gt; 0,$S$4,0))</f>
        <v>0</v>
      </c>
      <c r="I2209" s="27">
        <f>IF((I2208*(1+Utgifter!$E$5/12)-K2208)&gt;0,I2208*(1+Utgifter!$E$5/12)-K2208,0)</f>
        <v>0</v>
      </c>
      <c r="J2209" s="26"/>
      <c r="K2209" s="24">
        <f>IF((I2209*(Utgifter!$E$4+Utgifter!$E$5)/12)&gt;$S$4,(I2209*(Utgifter!$E$4+Utgifter!$E$5)/12),IF(I2209&gt; 0,$S$4,0))</f>
        <v>0</v>
      </c>
    </row>
    <row r="2210" spans="4:11" x14ac:dyDescent="0.35">
      <c r="D2210" s="28" t="str">
        <f t="shared" si="34"/>
        <v/>
      </c>
      <c r="E2210" s="27">
        <f>IF((E2209*(1+Utgifter!$E$5/12)-G2209)&gt;0,E2209*(1+Utgifter!$E$5/12)-G2209,0)</f>
        <v>0</v>
      </c>
      <c r="F2210" s="26"/>
      <c r="G2210" s="24">
        <f>IF((E2210*(Utgifter!$E$4+Utgifter!$E$5)/12)&gt;$S$4,(E2210*(Utgifter!$E$4+Utgifter!$E$5)/12),IF(E2210&gt; 0,$S$4,0))</f>
        <v>0</v>
      </c>
      <c r="I2210" s="27">
        <f>IF((I2209*(1+Utgifter!$E$5/12)-K2209)&gt;0,I2209*(1+Utgifter!$E$5/12)-K2209,0)</f>
        <v>0</v>
      </c>
      <c r="J2210" s="26"/>
      <c r="K2210" s="24">
        <f>IF((I2210*(Utgifter!$E$4+Utgifter!$E$5)/12)&gt;$S$4,(I2210*(Utgifter!$E$4+Utgifter!$E$5)/12),IF(I2210&gt; 0,$S$4,0))</f>
        <v>0</v>
      </c>
    </row>
    <row r="2211" spans="4:11" x14ac:dyDescent="0.35">
      <c r="D2211" s="28" t="str">
        <f t="shared" si="34"/>
        <v/>
      </c>
      <c r="E2211" s="27">
        <f>IF((E2210*(1+Utgifter!$E$5/12)-G2210)&gt;0,E2210*(1+Utgifter!$E$5/12)-G2210,0)</f>
        <v>0</v>
      </c>
      <c r="F2211" s="26"/>
      <c r="G2211" s="24">
        <f>IF((E2211*(Utgifter!$E$4+Utgifter!$E$5)/12)&gt;$S$4,(E2211*(Utgifter!$E$4+Utgifter!$E$5)/12),IF(E2211&gt; 0,$S$4,0))</f>
        <v>0</v>
      </c>
      <c r="I2211" s="27">
        <f>IF((I2210*(1+Utgifter!$E$5/12)-K2210)&gt;0,I2210*(1+Utgifter!$E$5/12)-K2210,0)</f>
        <v>0</v>
      </c>
      <c r="J2211" s="26"/>
      <c r="K2211" s="24">
        <f>IF((I2211*(Utgifter!$E$4+Utgifter!$E$5)/12)&gt;$S$4,(I2211*(Utgifter!$E$4+Utgifter!$E$5)/12),IF(I2211&gt; 0,$S$4,0))</f>
        <v>0</v>
      </c>
    </row>
    <row r="2212" spans="4:11" x14ac:dyDescent="0.35">
      <c r="D2212" s="28" t="str">
        <f t="shared" si="34"/>
        <v/>
      </c>
      <c r="E2212" s="27">
        <f>IF((E2211*(1+Utgifter!$E$5/12)-G2211)&gt;0,E2211*(1+Utgifter!$E$5/12)-G2211,0)</f>
        <v>0</v>
      </c>
      <c r="F2212" s="26"/>
      <c r="G2212" s="24">
        <f>IF((E2212*(Utgifter!$E$4+Utgifter!$E$5)/12)&gt;$S$4,(E2212*(Utgifter!$E$4+Utgifter!$E$5)/12),IF(E2212&gt; 0,$S$4,0))</f>
        <v>0</v>
      </c>
      <c r="I2212" s="27">
        <f>IF((I2211*(1+Utgifter!$E$5/12)-K2211)&gt;0,I2211*(1+Utgifter!$E$5/12)-K2211,0)</f>
        <v>0</v>
      </c>
      <c r="J2212" s="26"/>
      <c r="K2212" s="24">
        <f>IF((I2212*(Utgifter!$E$4+Utgifter!$E$5)/12)&gt;$S$4,(I2212*(Utgifter!$E$4+Utgifter!$E$5)/12),IF(I2212&gt; 0,$S$4,0))</f>
        <v>0</v>
      </c>
    </row>
    <row r="2213" spans="4:11" x14ac:dyDescent="0.35">
      <c r="D2213" s="28" t="str">
        <f t="shared" si="34"/>
        <v/>
      </c>
      <c r="E2213" s="27">
        <f>IF((E2212*(1+Utgifter!$E$5/12)-G2212)&gt;0,E2212*(1+Utgifter!$E$5/12)-G2212,0)</f>
        <v>0</v>
      </c>
      <c r="F2213" s="26"/>
      <c r="G2213" s="24">
        <f>IF((E2213*(Utgifter!$E$4+Utgifter!$E$5)/12)&gt;$S$4,(E2213*(Utgifter!$E$4+Utgifter!$E$5)/12),IF(E2213&gt; 0,$S$4,0))</f>
        <v>0</v>
      </c>
      <c r="I2213" s="27">
        <f>IF((I2212*(1+Utgifter!$E$5/12)-K2212)&gt;0,I2212*(1+Utgifter!$E$5/12)-K2212,0)</f>
        <v>0</v>
      </c>
      <c r="J2213" s="26"/>
      <c r="K2213" s="24">
        <f>IF((I2213*(Utgifter!$E$4+Utgifter!$E$5)/12)&gt;$S$4,(I2213*(Utgifter!$E$4+Utgifter!$E$5)/12),IF(I2213&gt; 0,$S$4,0))</f>
        <v>0</v>
      </c>
    </row>
    <row r="2214" spans="4:11" x14ac:dyDescent="0.35">
      <c r="D2214" s="28" t="str">
        <f t="shared" si="34"/>
        <v/>
      </c>
      <c r="E2214" s="27">
        <f>IF((E2213*(1+Utgifter!$E$5/12)-G2213)&gt;0,E2213*(1+Utgifter!$E$5/12)-G2213,0)</f>
        <v>0</v>
      </c>
      <c r="F2214" s="26"/>
      <c r="G2214" s="24">
        <f>IF((E2214*(Utgifter!$E$4+Utgifter!$E$5)/12)&gt;$S$4,(E2214*(Utgifter!$E$4+Utgifter!$E$5)/12),IF(E2214&gt; 0,$S$4,0))</f>
        <v>0</v>
      </c>
      <c r="I2214" s="27">
        <f>IF((I2213*(1+Utgifter!$E$5/12)-K2213)&gt;0,I2213*(1+Utgifter!$E$5/12)-K2213,0)</f>
        <v>0</v>
      </c>
      <c r="J2214" s="26"/>
      <c r="K2214" s="24">
        <f>IF((I2214*(Utgifter!$E$4+Utgifter!$E$5)/12)&gt;$S$4,(I2214*(Utgifter!$E$4+Utgifter!$E$5)/12),IF(I2214&gt; 0,$S$4,0))</f>
        <v>0</v>
      </c>
    </row>
    <row r="2215" spans="4:11" x14ac:dyDescent="0.35">
      <c r="D2215" s="28" t="str">
        <f t="shared" si="34"/>
        <v/>
      </c>
      <c r="E2215" s="27">
        <f>IF((E2214*(1+Utgifter!$E$5/12)-G2214)&gt;0,E2214*(1+Utgifter!$E$5/12)-G2214,0)</f>
        <v>0</v>
      </c>
      <c r="F2215" s="26"/>
      <c r="G2215" s="24">
        <f>IF((E2215*(Utgifter!$E$4+Utgifter!$E$5)/12)&gt;$S$4,(E2215*(Utgifter!$E$4+Utgifter!$E$5)/12),IF(E2215&gt; 0,$S$4,0))</f>
        <v>0</v>
      </c>
      <c r="I2215" s="27">
        <f>IF((I2214*(1+Utgifter!$E$5/12)-K2214)&gt;0,I2214*(1+Utgifter!$E$5/12)-K2214,0)</f>
        <v>0</v>
      </c>
      <c r="J2215" s="26"/>
      <c r="K2215" s="24">
        <f>IF((I2215*(Utgifter!$E$4+Utgifter!$E$5)/12)&gt;$S$4,(I2215*(Utgifter!$E$4+Utgifter!$E$5)/12),IF(I2215&gt; 0,$S$4,0))</f>
        <v>0</v>
      </c>
    </row>
    <row r="2216" spans="4:11" x14ac:dyDescent="0.35">
      <c r="D2216" s="28" t="str">
        <f t="shared" si="34"/>
        <v/>
      </c>
      <c r="E2216" s="27">
        <f>IF((E2215*(1+Utgifter!$E$5/12)-G2215)&gt;0,E2215*(1+Utgifter!$E$5/12)-G2215,0)</f>
        <v>0</v>
      </c>
      <c r="F2216" s="26"/>
      <c r="G2216" s="24">
        <f>IF((E2216*(Utgifter!$E$4+Utgifter!$E$5)/12)&gt;$S$4,(E2216*(Utgifter!$E$4+Utgifter!$E$5)/12),IF(E2216&gt; 0,$S$4,0))</f>
        <v>0</v>
      </c>
      <c r="I2216" s="27">
        <f>IF((I2215*(1+Utgifter!$E$5/12)-K2215)&gt;0,I2215*(1+Utgifter!$E$5/12)-K2215,0)</f>
        <v>0</v>
      </c>
      <c r="J2216" s="26"/>
      <c r="K2216" s="24">
        <f>IF((I2216*(Utgifter!$E$4+Utgifter!$E$5)/12)&gt;$S$4,(I2216*(Utgifter!$E$4+Utgifter!$E$5)/12),IF(I2216&gt; 0,$S$4,0))</f>
        <v>0</v>
      </c>
    </row>
    <row r="2217" spans="4:11" x14ac:dyDescent="0.35">
      <c r="D2217" s="28" t="str">
        <f t="shared" si="34"/>
        <v/>
      </c>
      <c r="E2217" s="27">
        <f>IF((E2216*(1+Utgifter!$E$5/12)-G2216)&gt;0,E2216*(1+Utgifter!$E$5/12)-G2216,0)</f>
        <v>0</v>
      </c>
      <c r="F2217" s="26"/>
      <c r="G2217" s="24">
        <f>IF((E2217*(Utgifter!$E$4+Utgifter!$E$5)/12)&gt;$S$4,(E2217*(Utgifter!$E$4+Utgifter!$E$5)/12),IF(E2217&gt; 0,$S$4,0))</f>
        <v>0</v>
      </c>
      <c r="I2217" s="27">
        <f>IF((I2216*(1+Utgifter!$E$5/12)-K2216)&gt;0,I2216*(1+Utgifter!$E$5/12)-K2216,0)</f>
        <v>0</v>
      </c>
      <c r="J2217" s="26"/>
      <c r="K2217" s="24">
        <f>IF((I2217*(Utgifter!$E$4+Utgifter!$E$5)/12)&gt;$S$4,(I2217*(Utgifter!$E$4+Utgifter!$E$5)/12),IF(I2217&gt; 0,$S$4,0))</f>
        <v>0</v>
      </c>
    </row>
    <row r="2218" spans="4:11" x14ac:dyDescent="0.35">
      <c r="D2218" s="28" t="str">
        <f t="shared" si="34"/>
        <v/>
      </c>
      <c r="E2218" s="27">
        <f>IF((E2217*(1+Utgifter!$E$5/12)-G2217)&gt;0,E2217*(1+Utgifter!$E$5/12)-G2217,0)</f>
        <v>0</v>
      </c>
      <c r="F2218" s="26"/>
      <c r="G2218" s="24">
        <f>IF((E2218*(Utgifter!$E$4+Utgifter!$E$5)/12)&gt;$S$4,(E2218*(Utgifter!$E$4+Utgifter!$E$5)/12),IF(E2218&gt; 0,$S$4,0))</f>
        <v>0</v>
      </c>
      <c r="I2218" s="27">
        <f>IF((I2217*(1+Utgifter!$E$5/12)-K2217)&gt;0,I2217*(1+Utgifter!$E$5/12)-K2217,0)</f>
        <v>0</v>
      </c>
      <c r="J2218" s="26"/>
      <c r="K2218" s="24">
        <f>IF((I2218*(Utgifter!$E$4+Utgifter!$E$5)/12)&gt;$S$4,(I2218*(Utgifter!$E$4+Utgifter!$E$5)/12),IF(I2218&gt; 0,$S$4,0))</f>
        <v>0</v>
      </c>
    </row>
    <row r="2219" spans="4:11" x14ac:dyDescent="0.35">
      <c r="D2219" s="28" t="str">
        <f t="shared" si="34"/>
        <v/>
      </c>
      <c r="E2219" s="27">
        <f>IF((E2218*(1+Utgifter!$E$5/12)-G2218)&gt;0,E2218*(1+Utgifter!$E$5/12)-G2218,0)</f>
        <v>0</v>
      </c>
      <c r="F2219" s="26"/>
      <c r="G2219" s="24">
        <f>IF((E2219*(Utgifter!$E$4+Utgifter!$E$5)/12)&gt;$S$4,(E2219*(Utgifter!$E$4+Utgifter!$E$5)/12),IF(E2219&gt; 0,$S$4,0))</f>
        <v>0</v>
      </c>
      <c r="I2219" s="27">
        <f>IF((I2218*(1+Utgifter!$E$5/12)-K2218)&gt;0,I2218*(1+Utgifter!$E$5/12)-K2218,0)</f>
        <v>0</v>
      </c>
      <c r="J2219" s="26"/>
      <c r="K2219" s="24">
        <f>IF((I2219*(Utgifter!$E$4+Utgifter!$E$5)/12)&gt;$S$4,(I2219*(Utgifter!$E$4+Utgifter!$E$5)/12),IF(I2219&gt; 0,$S$4,0))</f>
        <v>0</v>
      </c>
    </row>
    <row r="2220" spans="4:11" x14ac:dyDescent="0.35">
      <c r="D2220" s="28" t="str">
        <f t="shared" si="34"/>
        <v/>
      </c>
      <c r="E2220" s="27">
        <f>IF((E2219*(1+Utgifter!$E$5/12)-G2219)&gt;0,E2219*(1+Utgifter!$E$5/12)-G2219,0)</f>
        <v>0</v>
      </c>
      <c r="F2220" s="26"/>
      <c r="G2220" s="24">
        <f>IF((E2220*(Utgifter!$E$4+Utgifter!$E$5)/12)&gt;$S$4,(E2220*(Utgifter!$E$4+Utgifter!$E$5)/12),IF(E2220&gt; 0,$S$4,0))</f>
        <v>0</v>
      </c>
      <c r="I2220" s="27">
        <f>IF((I2219*(1+Utgifter!$E$5/12)-K2219)&gt;0,I2219*(1+Utgifter!$E$5/12)-K2219,0)</f>
        <v>0</v>
      </c>
      <c r="J2220" s="26"/>
      <c r="K2220" s="24">
        <f>IF((I2220*(Utgifter!$E$4+Utgifter!$E$5)/12)&gt;$S$4,(I2220*(Utgifter!$E$4+Utgifter!$E$5)/12),IF(I2220&gt; 0,$S$4,0))</f>
        <v>0</v>
      </c>
    </row>
    <row r="2221" spans="4:11" x14ac:dyDescent="0.35">
      <c r="D2221" s="28" t="str">
        <f t="shared" si="34"/>
        <v/>
      </c>
      <c r="E2221" s="27">
        <f>IF((E2220*(1+Utgifter!$E$5/12)-G2220)&gt;0,E2220*(1+Utgifter!$E$5/12)-G2220,0)</f>
        <v>0</v>
      </c>
      <c r="F2221" s="26"/>
      <c r="G2221" s="24">
        <f>IF((E2221*(Utgifter!$E$4+Utgifter!$E$5)/12)&gt;$S$4,(E2221*(Utgifter!$E$4+Utgifter!$E$5)/12),IF(E2221&gt; 0,$S$4,0))</f>
        <v>0</v>
      </c>
      <c r="I2221" s="27">
        <f>IF((I2220*(1+Utgifter!$E$5/12)-K2220)&gt;0,I2220*(1+Utgifter!$E$5/12)-K2220,0)</f>
        <v>0</v>
      </c>
      <c r="J2221" s="26"/>
      <c r="K2221" s="24">
        <f>IF((I2221*(Utgifter!$E$4+Utgifter!$E$5)/12)&gt;$S$4,(I2221*(Utgifter!$E$4+Utgifter!$E$5)/12),IF(I2221&gt; 0,$S$4,0))</f>
        <v>0</v>
      </c>
    </row>
    <row r="2222" spans="4:11" x14ac:dyDescent="0.35">
      <c r="D2222" s="28" t="str">
        <f t="shared" si="34"/>
        <v/>
      </c>
      <c r="E2222" s="27">
        <f>IF((E2221*(1+Utgifter!$E$5/12)-G2221)&gt;0,E2221*(1+Utgifter!$E$5/12)-G2221,0)</f>
        <v>0</v>
      </c>
      <c r="F2222" s="26"/>
      <c r="G2222" s="24">
        <f>IF((E2222*(Utgifter!$E$4+Utgifter!$E$5)/12)&gt;$S$4,(E2222*(Utgifter!$E$4+Utgifter!$E$5)/12),IF(E2222&gt; 0,$S$4,0))</f>
        <v>0</v>
      </c>
      <c r="I2222" s="27">
        <f>IF((I2221*(1+Utgifter!$E$5/12)-K2221)&gt;0,I2221*(1+Utgifter!$E$5/12)-K2221,0)</f>
        <v>0</v>
      </c>
      <c r="J2222" s="26"/>
      <c r="K2222" s="24">
        <f>IF((I2222*(Utgifter!$E$4+Utgifter!$E$5)/12)&gt;$S$4,(I2222*(Utgifter!$E$4+Utgifter!$E$5)/12),IF(I2222&gt; 0,$S$4,0))</f>
        <v>0</v>
      </c>
    </row>
    <row r="2223" spans="4:11" x14ac:dyDescent="0.35">
      <c r="D2223" s="28" t="str">
        <f t="shared" si="34"/>
        <v/>
      </c>
      <c r="E2223" s="27">
        <f>IF((E2222*(1+Utgifter!$E$5/12)-G2222)&gt;0,E2222*(1+Utgifter!$E$5/12)-G2222,0)</f>
        <v>0</v>
      </c>
      <c r="F2223" s="26"/>
      <c r="G2223" s="24">
        <f>IF((E2223*(Utgifter!$E$4+Utgifter!$E$5)/12)&gt;$S$4,(E2223*(Utgifter!$E$4+Utgifter!$E$5)/12),IF(E2223&gt; 0,$S$4,0))</f>
        <v>0</v>
      </c>
      <c r="I2223" s="27">
        <f>IF((I2222*(1+Utgifter!$E$5/12)-K2222)&gt;0,I2222*(1+Utgifter!$E$5/12)-K2222,0)</f>
        <v>0</v>
      </c>
      <c r="J2223" s="26"/>
      <c r="K2223" s="24">
        <f>IF((I2223*(Utgifter!$E$4+Utgifter!$E$5)/12)&gt;$S$4,(I2223*(Utgifter!$E$4+Utgifter!$E$5)/12),IF(I2223&gt; 0,$S$4,0))</f>
        <v>0</v>
      </c>
    </row>
    <row r="2224" spans="4:11" x14ac:dyDescent="0.35">
      <c r="D2224" s="28" t="str">
        <f t="shared" si="34"/>
        <v/>
      </c>
      <c r="E2224" s="27">
        <f>IF((E2223*(1+Utgifter!$E$5/12)-G2223)&gt;0,E2223*(1+Utgifter!$E$5/12)-G2223,0)</f>
        <v>0</v>
      </c>
      <c r="F2224" s="26"/>
      <c r="G2224" s="24">
        <f>IF((E2224*(Utgifter!$E$4+Utgifter!$E$5)/12)&gt;$S$4,(E2224*(Utgifter!$E$4+Utgifter!$E$5)/12),IF(E2224&gt; 0,$S$4,0))</f>
        <v>0</v>
      </c>
      <c r="I2224" s="27">
        <f>IF((I2223*(1+Utgifter!$E$5/12)-K2223)&gt;0,I2223*(1+Utgifter!$E$5/12)-K2223,0)</f>
        <v>0</v>
      </c>
      <c r="J2224" s="26"/>
      <c r="K2224" s="24">
        <f>IF((I2224*(Utgifter!$E$4+Utgifter!$E$5)/12)&gt;$S$4,(I2224*(Utgifter!$E$4+Utgifter!$E$5)/12),IF(I2224&gt; 0,$S$4,0))</f>
        <v>0</v>
      </c>
    </row>
    <row r="2225" spans="4:11" x14ac:dyDescent="0.35">
      <c r="D2225" s="28" t="str">
        <f t="shared" si="34"/>
        <v/>
      </c>
      <c r="E2225" s="27">
        <f>IF((E2224*(1+Utgifter!$E$5/12)-G2224)&gt;0,E2224*(1+Utgifter!$E$5/12)-G2224,0)</f>
        <v>0</v>
      </c>
      <c r="F2225" s="26"/>
      <c r="G2225" s="24">
        <f>IF((E2225*(Utgifter!$E$4+Utgifter!$E$5)/12)&gt;$S$4,(E2225*(Utgifter!$E$4+Utgifter!$E$5)/12),IF(E2225&gt; 0,$S$4,0))</f>
        <v>0</v>
      </c>
      <c r="I2225" s="27">
        <f>IF((I2224*(1+Utgifter!$E$5/12)-K2224)&gt;0,I2224*(1+Utgifter!$E$5/12)-K2224,0)</f>
        <v>0</v>
      </c>
      <c r="J2225" s="26"/>
      <c r="K2225" s="24">
        <f>IF((I2225*(Utgifter!$E$4+Utgifter!$E$5)/12)&gt;$S$4,(I2225*(Utgifter!$E$4+Utgifter!$E$5)/12),IF(I2225&gt; 0,$S$4,0))</f>
        <v>0</v>
      </c>
    </row>
    <row r="2226" spans="4:11" x14ac:dyDescent="0.35">
      <c r="D2226" s="28" t="str">
        <f t="shared" si="34"/>
        <v/>
      </c>
      <c r="E2226" s="27">
        <f>IF((E2225*(1+Utgifter!$E$5/12)-G2225)&gt;0,E2225*(1+Utgifter!$E$5/12)-G2225,0)</f>
        <v>0</v>
      </c>
      <c r="F2226" s="26"/>
      <c r="G2226" s="24">
        <f>IF((E2226*(Utgifter!$E$4+Utgifter!$E$5)/12)&gt;$S$4,(E2226*(Utgifter!$E$4+Utgifter!$E$5)/12),IF(E2226&gt; 0,$S$4,0))</f>
        <v>0</v>
      </c>
      <c r="I2226" s="27">
        <f>IF((I2225*(1+Utgifter!$E$5/12)-K2225)&gt;0,I2225*(1+Utgifter!$E$5/12)-K2225,0)</f>
        <v>0</v>
      </c>
      <c r="J2226" s="26"/>
      <c r="K2226" s="24">
        <f>IF((I2226*(Utgifter!$E$4+Utgifter!$E$5)/12)&gt;$S$4,(I2226*(Utgifter!$E$4+Utgifter!$E$5)/12),IF(I2226&gt; 0,$S$4,0))</f>
        <v>0</v>
      </c>
    </row>
    <row r="2227" spans="4:11" x14ac:dyDescent="0.35">
      <c r="D2227" s="28" t="str">
        <f t="shared" si="34"/>
        <v/>
      </c>
      <c r="E2227" s="27">
        <f>IF((E2226*(1+Utgifter!$E$5/12)-G2226)&gt;0,E2226*(1+Utgifter!$E$5/12)-G2226,0)</f>
        <v>0</v>
      </c>
      <c r="F2227" s="26"/>
      <c r="G2227" s="24">
        <f>IF((E2227*(Utgifter!$E$4+Utgifter!$E$5)/12)&gt;$S$4,(E2227*(Utgifter!$E$4+Utgifter!$E$5)/12),IF(E2227&gt; 0,$S$4,0))</f>
        <v>0</v>
      </c>
      <c r="I2227" s="27">
        <f>IF((I2226*(1+Utgifter!$E$5/12)-K2226)&gt;0,I2226*(1+Utgifter!$E$5/12)-K2226,0)</f>
        <v>0</v>
      </c>
      <c r="J2227" s="26"/>
      <c r="K2227" s="24">
        <f>IF((I2227*(Utgifter!$E$4+Utgifter!$E$5)/12)&gt;$S$4,(I2227*(Utgifter!$E$4+Utgifter!$E$5)/12),IF(I2227&gt; 0,$S$4,0))</f>
        <v>0</v>
      </c>
    </row>
    <row r="2228" spans="4:11" x14ac:dyDescent="0.35">
      <c r="D2228" s="28" t="str">
        <f t="shared" si="34"/>
        <v/>
      </c>
      <c r="E2228" s="27">
        <f>IF((E2227*(1+Utgifter!$E$5/12)-G2227)&gt;0,E2227*(1+Utgifter!$E$5/12)-G2227,0)</f>
        <v>0</v>
      </c>
      <c r="F2228" s="26"/>
      <c r="G2228" s="24">
        <f>IF((E2228*(Utgifter!$E$4+Utgifter!$E$5)/12)&gt;$S$4,(E2228*(Utgifter!$E$4+Utgifter!$E$5)/12),IF(E2228&gt; 0,$S$4,0))</f>
        <v>0</v>
      </c>
      <c r="I2228" s="27">
        <f>IF((I2227*(1+Utgifter!$E$5/12)-K2227)&gt;0,I2227*(1+Utgifter!$E$5/12)-K2227,0)</f>
        <v>0</v>
      </c>
      <c r="J2228" s="26"/>
      <c r="K2228" s="24">
        <f>IF((I2228*(Utgifter!$E$4+Utgifter!$E$5)/12)&gt;$S$4,(I2228*(Utgifter!$E$4+Utgifter!$E$5)/12),IF(I2228&gt; 0,$S$4,0))</f>
        <v>0</v>
      </c>
    </row>
    <row r="2229" spans="4:11" x14ac:dyDescent="0.35">
      <c r="D2229" s="28" t="str">
        <f t="shared" si="34"/>
        <v/>
      </c>
      <c r="E2229" s="27">
        <f>IF((E2228*(1+Utgifter!$E$5/12)-G2228)&gt;0,E2228*(1+Utgifter!$E$5/12)-G2228,0)</f>
        <v>0</v>
      </c>
      <c r="F2229" s="26"/>
      <c r="G2229" s="24">
        <f>IF((E2229*(Utgifter!$E$4+Utgifter!$E$5)/12)&gt;$S$4,(E2229*(Utgifter!$E$4+Utgifter!$E$5)/12),IF(E2229&gt; 0,$S$4,0))</f>
        <v>0</v>
      </c>
      <c r="I2229" s="27">
        <f>IF((I2228*(1+Utgifter!$E$5/12)-K2228)&gt;0,I2228*(1+Utgifter!$E$5/12)-K2228,0)</f>
        <v>0</v>
      </c>
      <c r="J2229" s="26"/>
      <c r="K2229" s="24">
        <f>IF((I2229*(Utgifter!$E$4+Utgifter!$E$5)/12)&gt;$S$4,(I2229*(Utgifter!$E$4+Utgifter!$E$5)/12),IF(I2229&gt; 0,$S$4,0))</f>
        <v>0</v>
      </c>
    </row>
    <row r="2230" spans="4:11" x14ac:dyDescent="0.35">
      <c r="D2230" s="28" t="str">
        <f t="shared" si="34"/>
        <v/>
      </c>
      <c r="E2230" s="27">
        <f>IF((E2229*(1+Utgifter!$E$5/12)-G2229)&gt;0,E2229*(1+Utgifter!$E$5/12)-G2229,0)</f>
        <v>0</v>
      </c>
      <c r="F2230" s="26"/>
      <c r="G2230" s="24">
        <f>IF((E2230*(Utgifter!$E$4+Utgifter!$E$5)/12)&gt;$S$4,(E2230*(Utgifter!$E$4+Utgifter!$E$5)/12),IF(E2230&gt; 0,$S$4,0))</f>
        <v>0</v>
      </c>
      <c r="I2230" s="27">
        <f>IF((I2229*(1+Utgifter!$E$5/12)-K2229)&gt;0,I2229*(1+Utgifter!$E$5/12)-K2229,0)</f>
        <v>0</v>
      </c>
      <c r="J2230" s="26"/>
      <c r="K2230" s="24">
        <f>IF((I2230*(Utgifter!$E$4+Utgifter!$E$5)/12)&gt;$S$4,(I2230*(Utgifter!$E$4+Utgifter!$E$5)/12),IF(I2230&gt; 0,$S$4,0))</f>
        <v>0</v>
      </c>
    </row>
    <row r="2231" spans="4:11" x14ac:dyDescent="0.35">
      <c r="D2231" s="28" t="str">
        <f t="shared" si="34"/>
        <v/>
      </c>
      <c r="E2231" s="27">
        <f>IF((E2230*(1+Utgifter!$E$5/12)-G2230)&gt;0,E2230*(1+Utgifter!$E$5/12)-G2230,0)</f>
        <v>0</v>
      </c>
      <c r="F2231" s="26"/>
      <c r="G2231" s="24">
        <f>IF((E2231*(Utgifter!$E$4+Utgifter!$E$5)/12)&gt;$S$4,(E2231*(Utgifter!$E$4+Utgifter!$E$5)/12),IF(E2231&gt; 0,$S$4,0))</f>
        <v>0</v>
      </c>
      <c r="I2231" s="27">
        <f>IF((I2230*(1+Utgifter!$E$5/12)-K2230)&gt;0,I2230*(1+Utgifter!$E$5/12)-K2230,0)</f>
        <v>0</v>
      </c>
      <c r="J2231" s="26"/>
      <c r="K2231" s="24">
        <f>IF((I2231*(Utgifter!$E$4+Utgifter!$E$5)/12)&gt;$S$4,(I2231*(Utgifter!$E$4+Utgifter!$E$5)/12),IF(I2231&gt; 0,$S$4,0))</f>
        <v>0</v>
      </c>
    </row>
    <row r="2232" spans="4:11" x14ac:dyDescent="0.35">
      <c r="D2232" s="28" t="str">
        <f t="shared" si="34"/>
        <v/>
      </c>
      <c r="E2232" s="27">
        <f>IF((E2231*(1+Utgifter!$E$5/12)-G2231)&gt;0,E2231*(1+Utgifter!$E$5/12)-G2231,0)</f>
        <v>0</v>
      </c>
      <c r="F2232" s="26"/>
      <c r="G2232" s="24">
        <f>IF((E2232*(Utgifter!$E$4+Utgifter!$E$5)/12)&gt;$S$4,(E2232*(Utgifter!$E$4+Utgifter!$E$5)/12),IF(E2232&gt; 0,$S$4,0))</f>
        <v>0</v>
      </c>
      <c r="I2232" s="27">
        <f>IF((I2231*(1+Utgifter!$E$5/12)-K2231)&gt;0,I2231*(1+Utgifter!$E$5/12)-K2231,0)</f>
        <v>0</v>
      </c>
      <c r="J2232" s="26"/>
      <c r="K2232" s="24">
        <f>IF((I2232*(Utgifter!$E$4+Utgifter!$E$5)/12)&gt;$S$4,(I2232*(Utgifter!$E$4+Utgifter!$E$5)/12),IF(I2232&gt; 0,$S$4,0))</f>
        <v>0</v>
      </c>
    </row>
    <row r="2233" spans="4:11" x14ac:dyDescent="0.35">
      <c r="D2233" s="28" t="str">
        <f t="shared" si="34"/>
        <v/>
      </c>
      <c r="E2233" s="27">
        <f>IF((E2232*(1+Utgifter!$E$5/12)-G2232)&gt;0,E2232*(1+Utgifter!$E$5/12)-G2232,0)</f>
        <v>0</v>
      </c>
      <c r="F2233" s="26"/>
      <c r="G2233" s="24">
        <f>IF((E2233*(Utgifter!$E$4+Utgifter!$E$5)/12)&gt;$S$4,(E2233*(Utgifter!$E$4+Utgifter!$E$5)/12),IF(E2233&gt; 0,$S$4,0))</f>
        <v>0</v>
      </c>
      <c r="I2233" s="27">
        <f>IF((I2232*(1+Utgifter!$E$5/12)-K2232)&gt;0,I2232*(1+Utgifter!$E$5/12)-K2232,0)</f>
        <v>0</v>
      </c>
      <c r="J2233" s="26"/>
      <c r="K2233" s="24">
        <f>IF((I2233*(Utgifter!$E$4+Utgifter!$E$5)/12)&gt;$S$4,(I2233*(Utgifter!$E$4+Utgifter!$E$5)/12),IF(I2233&gt; 0,$S$4,0))</f>
        <v>0</v>
      </c>
    </row>
    <row r="2234" spans="4:11" x14ac:dyDescent="0.35">
      <c r="D2234" s="28" t="str">
        <f t="shared" si="34"/>
        <v/>
      </c>
      <c r="E2234" s="27">
        <f>IF((E2233*(1+Utgifter!$E$5/12)-G2233)&gt;0,E2233*(1+Utgifter!$E$5/12)-G2233,0)</f>
        <v>0</v>
      </c>
      <c r="F2234" s="26"/>
      <c r="G2234" s="24">
        <f>IF((E2234*(Utgifter!$E$4+Utgifter!$E$5)/12)&gt;$S$4,(E2234*(Utgifter!$E$4+Utgifter!$E$5)/12),IF(E2234&gt; 0,$S$4,0))</f>
        <v>0</v>
      </c>
      <c r="I2234" s="27">
        <f>IF((I2233*(1+Utgifter!$E$5/12)-K2233)&gt;0,I2233*(1+Utgifter!$E$5/12)-K2233,0)</f>
        <v>0</v>
      </c>
      <c r="J2234" s="26"/>
      <c r="K2234" s="24">
        <f>IF((I2234*(Utgifter!$E$4+Utgifter!$E$5)/12)&gt;$S$4,(I2234*(Utgifter!$E$4+Utgifter!$E$5)/12),IF(I2234&gt; 0,$S$4,0))</f>
        <v>0</v>
      </c>
    </row>
    <row r="2235" spans="4:11" x14ac:dyDescent="0.35">
      <c r="D2235" s="28" t="str">
        <f t="shared" si="34"/>
        <v/>
      </c>
      <c r="E2235" s="27">
        <f>IF((E2234*(1+Utgifter!$E$5/12)-G2234)&gt;0,E2234*(1+Utgifter!$E$5/12)-G2234,0)</f>
        <v>0</v>
      </c>
      <c r="F2235" s="26"/>
      <c r="G2235" s="24">
        <f>IF((E2235*(Utgifter!$E$4+Utgifter!$E$5)/12)&gt;$S$4,(E2235*(Utgifter!$E$4+Utgifter!$E$5)/12),IF(E2235&gt; 0,$S$4,0))</f>
        <v>0</v>
      </c>
      <c r="I2235" s="27">
        <f>IF((I2234*(1+Utgifter!$E$5/12)-K2234)&gt;0,I2234*(1+Utgifter!$E$5/12)-K2234,0)</f>
        <v>0</v>
      </c>
      <c r="J2235" s="26"/>
      <c r="K2235" s="24">
        <f>IF((I2235*(Utgifter!$E$4+Utgifter!$E$5)/12)&gt;$S$4,(I2235*(Utgifter!$E$4+Utgifter!$E$5)/12),IF(I2235&gt; 0,$S$4,0))</f>
        <v>0</v>
      </c>
    </row>
    <row r="2236" spans="4:11" x14ac:dyDescent="0.35">
      <c r="D2236" s="28" t="str">
        <f t="shared" si="34"/>
        <v/>
      </c>
      <c r="E2236" s="27">
        <f>IF((E2235*(1+Utgifter!$E$5/12)-G2235)&gt;0,E2235*(1+Utgifter!$E$5/12)-G2235,0)</f>
        <v>0</v>
      </c>
      <c r="F2236" s="26"/>
      <c r="G2236" s="24">
        <f>IF((E2236*(Utgifter!$E$4+Utgifter!$E$5)/12)&gt;$S$4,(E2236*(Utgifter!$E$4+Utgifter!$E$5)/12),IF(E2236&gt; 0,$S$4,0))</f>
        <v>0</v>
      </c>
      <c r="I2236" s="27">
        <f>IF((I2235*(1+Utgifter!$E$5/12)-K2235)&gt;0,I2235*(1+Utgifter!$E$5/12)-K2235,0)</f>
        <v>0</v>
      </c>
      <c r="J2236" s="26"/>
      <c r="K2236" s="24">
        <f>IF((I2236*(Utgifter!$E$4+Utgifter!$E$5)/12)&gt;$S$4,(I2236*(Utgifter!$E$4+Utgifter!$E$5)/12),IF(I2236&gt; 0,$S$4,0))</f>
        <v>0</v>
      </c>
    </row>
    <row r="2237" spans="4:11" x14ac:dyDescent="0.35">
      <c r="D2237" s="28" t="str">
        <f t="shared" si="34"/>
        <v/>
      </c>
      <c r="E2237" s="27">
        <f>IF((E2236*(1+Utgifter!$E$5/12)-G2236)&gt;0,E2236*(1+Utgifter!$E$5/12)-G2236,0)</f>
        <v>0</v>
      </c>
      <c r="F2237" s="26"/>
      <c r="G2237" s="24">
        <f>IF((E2237*(Utgifter!$E$4+Utgifter!$E$5)/12)&gt;$S$4,(E2237*(Utgifter!$E$4+Utgifter!$E$5)/12),IF(E2237&gt; 0,$S$4,0))</f>
        <v>0</v>
      </c>
      <c r="I2237" s="27">
        <f>IF((I2236*(1+Utgifter!$E$5/12)-K2236)&gt;0,I2236*(1+Utgifter!$E$5/12)-K2236,0)</f>
        <v>0</v>
      </c>
      <c r="J2237" s="26"/>
      <c r="K2237" s="24">
        <f>IF((I2237*(Utgifter!$E$4+Utgifter!$E$5)/12)&gt;$S$4,(I2237*(Utgifter!$E$4+Utgifter!$E$5)/12),IF(I2237&gt; 0,$S$4,0))</f>
        <v>0</v>
      </c>
    </row>
    <row r="2238" spans="4:11" x14ac:dyDescent="0.35">
      <c r="D2238" s="28" t="str">
        <f t="shared" si="34"/>
        <v/>
      </c>
      <c r="E2238" s="27">
        <f>IF((E2237*(1+Utgifter!$E$5/12)-G2237)&gt;0,E2237*(1+Utgifter!$E$5/12)-G2237,0)</f>
        <v>0</v>
      </c>
      <c r="F2238" s="26"/>
      <c r="G2238" s="24">
        <f>IF((E2238*(Utgifter!$E$4+Utgifter!$E$5)/12)&gt;$S$4,(E2238*(Utgifter!$E$4+Utgifter!$E$5)/12),IF(E2238&gt; 0,$S$4,0))</f>
        <v>0</v>
      </c>
      <c r="I2238" s="27">
        <f>IF((I2237*(1+Utgifter!$E$5/12)-K2237)&gt;0,I2237*(1+Utgifter!$E$5/12)-K2237,0)</f>
        <v>0</v>
      </c>
      <c r="J2238" s="26"/>
      <c r="K2238" s="24">
        <f>IF((I2238*(Utgifter!$E$4+Utgifter!$E$5)/12)&gt;$S$4,(I2238*(Utgifter!$E$4+Utgifter!$E$5)/12),IF(I2238&gt; 0,$S$4,0))</f>
        <v>0</v>
      </c>
    </row>
    <row r="2239" spans="4:11" x14ac:dyDescent="0.35">
      <c r="D2239" s="28" t="str">
        <f t="shared" si="34"/>
        <v/>
      </c>
      <c r="E2239" s="27">
        <f>IF((E2238*(1+Utgifter!$E$5/12)-G2238)&gt;0,E2238*(1+Utgifter!$E$5/12)-G2238,0)</f>
        <v>0</v>
      </c>
      <c r="F2239" s="26"/>
      <c r="G2239" s="24">
        <f>IF((E2239*(Utgifter!$E$4+Utgifter!$E$5)/12)&gt;$S$4,(E2239*(Utgifter!$E$4+Utgifter!$E$5)/12),IF(E2239&gt; 0,$S$4,0))</f>
        <v>0</v>
      </c>
      <c r="I2239" s="27">
        <f>IF((I2238*(1+Utgifter!$E$5/12)-K2238)&gt;0,I2238*(1+Utgifter!$E$5/12)-K2238,0)</f>
        <v>0</v>
      </c>
      <c r="J2239" s="26"/>
      <c r="K2239" s="24">
        <f>IF((I2239*(Utgifter!$E$4+Utgifter!$E$5)/12)&gt;$S$4,(I2239*(Utgifter!$E$4+Utgifter!$E$5)/12),IF(I2239&gt; 0,$S$4,0))</f>
        <v>0</v>
      </c>
    </row>
    <row r="2240" spans="4:11" x14ac:dyDescent="0.35">
      <c r="D2240" s="28" t="str">
        <f t="shared" si="34"/>
        <v/>
      </c>
      <c r="E2240" s="27">
        <f>IF((E2239*(1+Utgifter!$E$5/12)-G2239)&gt;0,E2239*(1+Utgifter!$E$5/12)-G2239,0)</f>
        <v>0</v>
      </c>
      <c r="F2240" s="26"/>
      <c r="G2240" s="24">
        <f>IF((E2240*(Utgifter!$E$4+Utgifter!$E$5)/12)&gt;$S$4,(E2240*(Utgifter!$E$4+Utgifter!$E$5)/12),IF(E2240&gt; 0,$S$4,0))</f>
        <v>0</v>
      </c>
      <c r="I2240" s="27">
        <f>IF((I2239*(1+Utgifter!$E$5/12)-K2239)&gt;0,I2239*(1+Utgifter!$E$5/12)-K2239,0)</f>
        <v>0</v>
      </c>
      <c r="J2240" s="26"/>
      <c r="K2240" s="24">
        <f>IF((I2240*(Utgifter!$E$4+Utgifter!$E$5)/12)&gt;$S$4,(I2240*(Utgifter!$E$4+Utgifter!$E$5)/12),IF(I2240&gt; 0,$S$4,0))</f>
        <v>0</v>
      </c>
    </row>
    <row r="2241" spans="4:11" x14ac:dyDescent="0.35">
      <c r="D2241" s="28" t="str">
        <f t="shared" si="34"/>
        <v/>
      </c>
      <c r="E2241" s="27">
        <f>IF((E2240*(1+Utgifter!$E$5/12)-G2240)&gt;0,E2240*(1+Utgifter!$E$5/12)-G2240,0)</f>
        <v>0</v>
      </c>
      <c r="F2241" s="26"/>
      <c r="G2241" s="24">
        <f>IF((E2241*(Utgifter!$E$4+Utgifter!$E$5)/12)&gt;$S$4,(E2241*(Utgifter!$E$4+Utgifter!$E$5)/12),IF(E2241&gt; 0,$S$4,0))</f>
        <v>0</v>
      </c>
      <c r="I2241" s="27">
        <f>IF((I2240*(1+Utgifter!$E$5/12)-K2240)&gt;0,I2240*(1+Utgifter!$E$5/12)-K2240,0)</f>
        <v>0</v>
      </c>
      <c r="J2241" s="26"/>
      <c r="K2241" s="24">
        <f>IF((I2241*(Utgifter!$E$4+Utgifter!$E$5)/12)&gt;$S$4,(I2241*(Utgifter!$E$4+Utgifter!$E$5)/12),IF(I2241&gt; 0,$S$4,0))</f>
        <v>0</v>
      </c>
    </row>
    <row r="2242" spans="4:11" x14ac:dyDescent="0.35">
      <c r="D2242" s="28" t="str">
        <f t="shared" si="34"/>
        <v/>
      </c>
      <c r="E2242" s="27">
        <f>IF((E2241*(1+Utgifter!$E$5/12)-G2241)&gt;0,E2241*(1+Utgifter!$E$5/12)-G2241,0)</f>
        <v>0</v>
      </c>
      <c r="F2242" s="26"/>
      <c r="G2242" s="24">
        <f>IF((E2242*(Utgifter!$E$4+Utgifter!$E$5)/12)&gt;$S$4,(E2242*(Utgifter!$E$4+Utgifter!$E$5)/12),IF(E2242&gt; 0,$S$4,0))</f>
        <v>0</v>
      </c>
      <c r="I2242" s="27">
        <f>IF((I2241*(1+Utgifter!$E$5/12)-K2241)&gt;0,I2241*(1+Utgifter!$E$5/12)-K2241,0)</f>
        <v>0</v>
      </c>
      <c r="J2242" s="26"/>
      <c r="K2242" s="24">
        <f>IF((I2242*(Utgifter!$E$4+Utgifter!$E$5)/12)&gt;$S$4,(I2242*(Utgifter!$E$4+Utgifter!$E$5)/12),IF(I2242&gt; 0,$S$4,0))</f>
        <v>0</v>
      </c>
    </row>
    <row r="2243" spans="4:11" x14ac:dyDescent="0.35">
      <c r="D2243" s="28" t="str">
        <f t="shared" si="34"/>
        <v/>
      </c>
      <c r="E2243" s="27">
        <f>IF((E2242*(1+Utgifter!$E$5/12)-G2242)&gt;0,E2242*(1+Utgifter!$E$5/12)-G2242,0)</f>
        <v>0</v>
      </c>
      <c r="F2243" s="26"/>
      <c r="G2243" s="24">
        <f>IF((E2243*(Utgifter!$E$4+Utgifter!$E$5)/12)&gt;$S$4,(E2243*(Utgifter!$E$4+Utgifter!$E$5)/12),IF(E2243&gt; 0,$S$4,0))</f>
        <v>0</v>
      </c>
      <c r="I2243" s="27">
        <f>IF((I2242*(1+Utgifter!$E$5/12)-K2242)&gt;0,I2242*(1+Utgifter!$E$5/12)-K2242,0)</f>
        <v>0</v>
      </c>
      <c r="J2243" s="26"/>
      <c r="K2243" s="24">
        <f>IF((I2243*(Utgifter!$E$4+Utgifter!$E$5)/12)&gt;$S$4,(I2243*(Utgifter!$E$4+Utgifter!$E$5)/12),IF(I2243&gt; 0,$S$4,0))</f>
        <v>0</v>
      </c>
    </row>
    <row r="2244" spans="4:11" x14ac:dyDescent="0.35">
      <c r="D2244" s="28" t="str">
        <f t="shared" si="34"/>
        <v/>
      </c>
      <c r="E2244" s="27">
        <f>IF((E2243*(1+Utgifter!$E$5/12)-G2243)&gt;0,E2243*(1+Utgifter!$E$5/12)-G2243,0)</f>
        <v>0</v>
      </c>
      <c r="F2244" s="26"/>
      <c r="G2244" s="24">
        <f>IF((E2244*(Utgifter!$E$4+Utgifter!$E$5)/12)&gt;$S$4,(E2244*(Utgifter!$E$4+Utgifter!$E$5)/12),IF(E2244&gt; 0,$S$4,0))</f>
        <v>0</v>
      </c>
      <c r="I2244" s="27">
        <f>IF((I2243*(1+Utgifter!$E$5/12)-K2243)&gt;0,I2243*(1+Utgifter!$E$5/12)-K2243,0)</f>
        <v>0</v>
      </c>
      <c r="J2244" s="26"/>
      <c r="K2244" s="24">
        <f>IF((I2244*(Utgifter!$E$4+Utgifter!$E$5)/12)&gt;$S$4,(I2244*(Utgifter!$E$4+Utgifter!$E$5)/12),IF(I2244&gt; 0,$S$4,0))</f>
        <v>0</v>
      </c>
    </row>
    <row r="2245" spans="4:11" x14ac:dyDescent="0.35">
      <c r="D2245" s="28" t="str">
        <f t="shared" si="34"/>
        <v/>
      </c>
      <c r="E2245" s="27">
        <f>IF((E2244*(1+Utgifter!$E$5/12)-G2244)&gt;0,E2244*(1+Utgifter!$E$5/12)-G2244,0)</f>
        <v>0</v>
      </c>
      <c r="F2245" s="26"/>
      <c r="G2245" s="24">
        <f>IF((E2245*(Utgifter!$E$4+Utgifter!$E$5)/12)&gt;$S$4,(E2245*(Utgifter!$E$4+Utgifter!$E$5)/12),IF(E2245&gt; 0,$S$4,0))</f>
        <v>0</v>
      </c>
      <c r="I2245" s="27">
        <f>IF((I2244*(1+Utgifter!$E$5/12)-K2244)&gt;0,I2244*(1+Utgifter!$E$5/12)-K2244,0)</f>
        <v>0</v>
      </c>
      <c r="J2245" s="26"/>
      <c r="K2245" s="24">
        <f>IF((I2245*(Utgifter!$E$4+Utgifter!$E$5)/12)&gt;$S$4,(I2245*(Utgifter!$E$4+Utgifter!$E$5)/12),IF(I2245&gt; 0,$S$4,0))</f>
        <v>0</v>
      </c>
    </row>
    <row r="2246" spans="4:11" x14ac:dyDescent="0.35">
      <c r="D2246" s="28" t="str">
        <f t="shared" si="34"/>
        <v/>
      </c>
      <c r="E2246" s="27">
        <f>IF((E2245*(1+Utgifter!$E$5/12)-G2245)&gt;0,E2245*(1+Utgifter!$E$5/12)-G2245,0)</f>
        <v>0</v>
      </c>
      <c r="F2246" s="26"/>
      <c r="G2246" s="24">
        <f>IF((E2246*(Utgifter!$E$4+Utgifter!$E$5)/12)&gt;$S$4,(E2246*(Utgifter!$E$4+Utgifter!$E$5)/12),IF(E2246&gt; 0,$S$4,0))</f>
        <v>0</v>
      </c>
      <c r="I2246" s="27">
        <f>IF((I2245*(1+Utgifter!$E$5/12)-K2245)&gt;0,I2245*(1+Utgifter!$E$5/12)-K2245,0)</f>
        <v>0</v>
      </c>
      <c r="J2246" s="26"/>
      <c r="K2246" s="24">
        <f>IF((I2246*(Utgifter!$E$4+Utgifter!$E$5)/12)&gt;$S$4,(I2246*(Utgifter!$E$4+Utgifter!$E$5)/12),IF(I2246&gt; 0,$S$4,0))</f>
        <v>0</v>
      </c>
    </row>
    <row r="2247" spans="4:11" x14ac:dyDescent="0.35">
      <c r="D2247" s="28" t="str">
        <f t="shared" ref="D2247:D2310" si="35">IF(OR(E2247&gt;0, I2247&gt;0),D2246+1,"")</f>
        <v/>
      </c>
      <c r="E2247" s="27">
        <f>IF((E2246*(1+Utgifter!$E$5/12)-G2246)&gt;0,E2246*(1+Utgifter!$E$5/12)-G2246,0)</f>
        <v>0</v>
      </c>
      <c r="F2247" s="26"/>
      <c r="G2247" s="24">
        <f>IF((E2247*(Utgifter!$E$4+Utgifter!$E$5)/12)&gt;$S$4,(E2247*(Utgifter!$E$4+Utgifter!$E$5)/12),IF(E2247&gt; 0,$S$4,0))</f>
        <v>0</v>
      </c>
      <c r="I2247" s="27">
        <f>IF((I2246*(1+Utgifter!$E$5/12)-K2246)&gt;0,I2246*(1+Utgifter!$E$5/12)-K2246,0)</f>
        <v>0</v>
      </c>
      <c r="J2247" s="26"/>
      <c r="K2247" s="24">
        <f>IF((I2247*(Utgifter!$E$4+Utgifter!$E$5)/12)&gt;$S$4,(I2247*(Utgifter!$E$4+Utgifter!$E$5)/12),IF(I2247&gt; 0,$S$4,0))</f>
        <v>0</v>
      </c>
    </row>
    <row r="2248" spans="4:11" x14ac:dyDescent="0.35">
      <c r="D2248" s="28" t="str">
        <f t="shared" si="35"/>
        <v/>
      </c>
      <c r="E2248" s="27">
        <f>IF((E2247*(1+Utgifter!$E$5/12)-G2247)&gt;0,E2247*(1+Utgifter!$E$5/12)-G2247,0)</f>
        <v>0</v>
      </c>
      <c r="F2248" s="26"/>
      <c r="G2248" s="24">
        <f>IF((E2248*(Utgifter!$E$4+Utgifter!$E$5)/12)&gt;$S$4,(E2248*(Utgifter!$E$4+Utgifter!$E$5)/12),IF(E2248&gt; 0,$S$4,0))</f>
        <v>0</v>
      </c>
      <c r="I2248" s="27">
        <f>IF((I2247*(1+Utgifter!$E$5/12)-K2247)&gt;0,I2247*(1+Utgifter!$E$5/12)-K2247,0)</f>
        <v>0</v>
      </c>
      <c r="J2248" s="26"/>
      <c r="K2248" s="24">
        <f>IF((I2248*(Utgifter!$E$4+Utgifter!$E$5)/12)&gt;$S$4,(I2248*(Utgifter!$E$4+Utgifter!$E$5)/12),IF(I2248&gt; 0,$S$4,0))</f>
        <v>0</v>
      </c>
    </row>
    <row r="2249" spans="4:11" x14ac:dyDescent="0.35">
      <c r="D2249" s="28" t="str">
        <f t="shared" si="35"/>
        <v/>
      </c>
      <c r="E2249" s="27">
        <f>IF((E2248*(1+Utgifter!$E$5/12)-G2248)&gt;0,E2248*(1+Utgifter!$E$5/12)-G2248,0)</f>
        <v>0</v>
      </c>
      <c r="F2249" s="26"/>
      <c r="G2249" s="24">
        <f>IF((E2249*(Utgifter!$E$4+Utgifter!$E$5)/12)&gt;$S$4,(E2249*(Utgifter!$E$4+Utgifter!$E$5)/12),IF(E2249&gt; 0,$S$4,0))</f>
        <v>0</v>
      </c>
      <c r="I2249" s="27">
        <f>IF((I2248*(1+Utgifter!$E$5/12)-K2248)&gt;0,I2248*(1+Utgifter!$E$5/12)-K2248,0)</f>
        <v>0</v>
      </c>
      <c r="J2249" s="26"/>
      <c r="K2249" s="24">
        <f>IF((I2249*(Utgifter!$E$4+Utgifter!$E$5)/12)&gt;$S$4,(I2249*(Utgifter!$E$4+Utgifter!$E$5)/12),IF(I2249&gt; 0,$S$4,0))</f>
        <v>0</v>
      </c>
    </row>
    <row r="2250" spans="4:11" x14ac:dyDescent="0.35">
      <c r="D2250" s="28" t="str">
        <f t="shared" si="35"/>
        <v/>
      </c>
      <c r="E2250" s="27">
        <f>IF((E2249*(1+Utgifter!$E$5/12)-G2249)&gt;0,E2249*(1+Utgifter!$E$5/12)-G2249,0)</f>
        <v>0</v>
      </c>
      <c r="F2250" s="26"/>
      <c r="G2250" s="24">
        <f>IF((E2250*(Utgifter!$E$4+Utgifter!$E$5)/12)&gt;$S$4,(E2250*(Utgifter!$E$4+Utgifter!$E$5)/12),IF(E2250&gt; 0,$S$4,0))</f>
        <v>0</v>
      </c>
      <c r="I2250" s="27">
        <f>IF((I2249*(1+Utgifter!$E$5/12)-K2249)&gt;0,I2249*(1+Utgifter!$E$5/12)-K2249,0)</f>
        <v>0</v>
      </c>
      <c r="J2250" s="26"/>
      <c r="K2250" s="24">
        <f>IF((I2250*(Utgifter!$E$4+Utgifter!$E$5)/12)&gt;$S$4,(I2250*(Utgifter!$E$4+Utgifter!$E$5)/12),IF(I2250&gt; 0,$S$4,0))</f>
        <v>0</v>
      </c>
    </row>
    <row r="2251" spans="4:11" x14ac:dyDescent="0.35">
      <c r="D2251" s="28" t="str">
        <f t="shared" si="35"/>
        <v/>
      </c>
      <c r="E2251" s="27">
        <f>IF((E2250*(1+Utgifter!$E$5/12)-G2250)&gt;0,E2250*(1+Utgifter!$E$5/12)-G2250,0)</f>
        <v>0</v>
      </c>
      <c r="F2251" s="26"/>
      <c r="G2251" s="24">
        <f>IF((E2251*(Utgifter!$E$4+Utgifter!$E$5)/12)&gt;$S$4,(E2251*(Utgifter!$E$4+Utgifter!$E$5)/12),IF(E2251&gt; 0,$S$4,0))</f>
        <v>0</v>
      </c>
      <c r="I2251" s="27">
        <f>IF((I2250*(1+Utgifter!$E$5/12)-K2250)&gt;0,I2250*(1+Utgifter!$E$5/12)-K2250,0)</f>
        <v>0</v>
      </c>
      <c r="J2251" s="26"/>
      <c r="K2251" s="24">
        <f>IF((I2251*(Utgifter!$E$4+Utgifter!$E$5)/12)&gt;$S$4,(I2251*(Utgifter!$E$4+Utgifter!$E$5)/12),IF(I2251&gt; 0,$S$4,0))</f>
        <v>0</v>
      </c>
    </row>
    <row r="2252" spans="4:11" x14ac:dyDescent="0.35">
      <c r="D2252" s="28" t="str">
        <f t="shared" si="35"/>
        <v/>
      </c>
      <c r="E2252" s="27">
        <f>IF((E2251*(1+Utgifter!$E$5/12)-G2251)&gt;0,E2251*(1+Utgifter!$E$5/12)-G2251,0)</f>
        <v>0</v>
      </c>
      <c r="F2252" s="26"/>
      <c r="G2252" s="24">
        <f>IF((E2252*(Utgifter!$E$4+Utgifter!$E$5)/12)&gt;$S$4,(E2252*(Utgifter!$E$4+Utgifter!$E$5)/12),IF(E2252&gt; 0,$S$4,0))</f>
        <v>0</v>
      </c>
      <c r="I2252" s="27">
        <f>IF((I2251*(1+Utgifter!$E$5/12)-K2251)&gt;0,I2251*(1+Utgifter!$E$5/12)-K2251,0)</f>
        <v>0</v>
      </c>
      <c r="J2252" s="26"/>
      <c r="K2252" s="24">
        <f>IF((I2252*(Utgifter!$E$4+Utgifter!$E$5)/12)&gt;$S$4,(I2252*(Utgifter!$E$4+Utgifter!$E$5)/12),IF(I2252&gt; 0,$S$4,0))</f>
        <v>0</v>
      </c>
    </row>
    <row r="2253" spans="4:11" x14ac:dyDescent="0.35">
      <c r="D2253" s="28" t="str">
        <f t="shared" si="35"/>
        <v/>
      </c>
      <c r="E2253" s="27">
        <f>IF((E2252*(1+Utgifter!$E$5/12)-G2252)&gt;0,E2252*(1+Utgifter!$E$5/12)-G2252,0)</f>
        <v>0</v>
      </c>
      <c r="F2253" s="26"/>
      <c r="G2253" s="24">
        <f>IF((E2253*(Utgifter!$E$4+Utgifter!$E$5)/12)&gt;$S$4,(E2253*(Utgifter!$E$4+Utgifter!$E$5)/12),IF(E2253&gt; 0,$S$4,0))</f>
        <v>0</v>
      </c>
      <c r="I2253" s="27">
        <f>IF((I2252*(1+Utgifter!$E$5/12)-K2252)&gt;0,I2252*(1+Utgifter!$E$5/12)-K2252,0)</f>
        <v>0</v>
      </c>
      <c r="J2253" s="26"/>
      <c r="K2253" s="24">
        <f>IF((I2253*(Utgifter!$E$4+Utgifter!$E$5)/12)&gt;$S$4,(I2253*(Utgifter!$E$4+Utgifter!$E$5)/12),IF(I2253&gt; 0,$S$4,0))</f>
        <v>0</v>
      </c>
    </row>
    <row r="2254" spans="4:11" x14ac:dyDescent="0.35">
      <c r="D2254" s="28" t="str">
        <f t="shared" si="35"/>
        <v/>
      </c>
      <c r="E2254" s="27">
        <f>IF((E2253*(1+Utgifter!$E$5/12)-G2253)&gt;0,E2253*(1+Utgifter!$E$5/12)-G2253,0)</f>
        <v>0</v>
      </c>
      <c r="F2254" s="26"/>
      <c r="G2254" s="24">
        <f>IF((E2254*(Utgifter!$E$4+Utgifter!$E$5)/12)&gt;$S$4,(E2254*(Utgifter!$E$4+Utgifter!$E$5)/12),IF(E2254&gt; 0,$S$4,0))</f>
        <v>0</v>
      </c>
      <c r="I2254" s="27">
        <f>IF((I2253*(1+Utgifter!$E$5/12)-K2253)&gt;0,I2253*(1+Utgifter!$E$5/12)-K2253,0)</f>
        <v>0</v>
      </c>
      <c r="J2254" s="26"/>
      <c r="K2254" s="24">
        <f>IF((I2254*(Utgifter!$E$4+Utgifter!$E$5)/12)&gt;$S$4,(I2254*(Utgifter!$E$4+Utgifter!$E$5)/12),IF(I2254&gt; 0,$S$4,0))</f>
        <v>0</v>
      </c>
    </row>
    <row r="2255" spans="4:11" x14ac:dyDescent="0.35">
      <c r="D2255" s="28" t="str">
        <f t="shared" si="35"/>
        <v/>
      </c>
      <c r="E2255" s="27">
        <f>IF((E2254*(1+Utgifter!$E$5/12)-G2254)&gt;0,E2254*(1+Utgifter!$E$5/12)-G2254,0)</f>
        <v>0</v>
      </c>
      <c r="F2255" s="26"/>
      <c r="G2255" s="24">
        <f>IF((E2255*(Utgifter!$E$4+Utgifter!$E$5)/12)&gt;$S$4,(E2255*(Utgifter!$E$4+Utgifter!$E$5)/12),IF(E2255&gt; 0,$S$4,0))</f>
        <v>0</v>
      </c>
      <c r="I2255" s="27">
        <f>IF((I2254*(1+Utgifter!$E$5/12)-K2254)&gt;0,I2254*(1+Utgifter!$E$5/12)-K2254,0)</f>
        <v>0</v>
      </c>
      <c r="J2255" s="26"/>
      <c r="K2255" s="24">
        <f>IF((I2255*(Utgifter!$E$4+Utgifter!$E$5)/12)&gt;$S$4,(I2255*(Utgifter!$E$4+Utgifter!$E$5)/12),IF(I2255&gt; 0,$S$4,0))</f>
        <v>0</v>
      </c>
    </row>
    <row r="2256" spans="4:11" x14ac:dyDescent="0.35">
      <c r="D2256" s="28" t="str">
        <f t="shared" si="35"/>
        <v/>
      </c>
      <c r="E2256" s="27">
        <f>IF((E2255*(1+Utgifter!$E$5/12)-G2255)&gt;0,E2255*(1+Utgifter!$E$5/12)-G2255,0)</f>
        <v>0</v>
      </c>
      <c r="F2256" s="26"/>
      <c r="G2256" s="24">
        <f>IF((E2256*(Utgifter!$E$4+Utgifter!$E$5)/12)&gt;$S$4,(E2256*(Utgifter!$E$4+Utgifter!$E$5)/12),IF(E2256&gt; 0,$S$4,0))</f>
        <v>0</v>
      </c>
      <c r="I2256" s="27">
        <f>IF((I2255*(1+Utgifter!$E$5/12)-K2255)&gt;0,I2255*(1+Utgifter!$E$5/12)-K2255,0)</f>
        <v>0</v>
      </c>
      <c r="J2256" s="26"/>
      <c r="K2256" s="24">
        <f>IF((I2256*(Utgifter!$E$4+Utgifter!$E$5)/12)&gt;$S$4,(I2256*(Utgifter!$E$4+Utgifter!$E$5)/12),IF(I2256&gt; 0,$S$4,0))</f>
        <v>0</v>
      </c>
    </row>
    <row r="2257" spans="4:11" x14ac:dyDescent="0.35">
      <c r="D2257" s="28" t="str">
        <f t="shared" si="35"/>
        <v/>
      </c>
      <c r="E2257" s="27">
        <f>IF((E2256*(1+Utgifter!$E$5/12)-G2256)&gt;0,E2256*(1+Utgifter!$E$5/12)-G2256,0)</f>
        <v>0</v>
      </c>
      <c r="F2257" s="26"/>
      <c r="G2257" s="24">
        <f>IF((E2257*(Utgifter!$E$4+Utgifter!$E$5)/12)&gt;$S$4,(E2257*(Utgifter!$E$4+Utgifter!$E$5)/12),IF(E2257&gt; 0,$S$4,0))</f>
        <v>0</v>
      </c>
      <c r="I2257" s="27">
        <f>IF((I2256*(1+Utgifter!$E$5/12)-K2256)&gt;0,I2256*(1+Utgifter!$E$5/12)-K2256,0)</f>
        <v>0</v>
      </c>
      <c r="J2257" s="26"/>
      <c r="K2257" s="24">
        <f>IF((I2257*(Utgifter!$E$4+Utgifter!$E$5)/12)&gt;$S$4,(I2257*(Utgifter!$E$4+Utgifter!$E$5)/12),IF(I2257&gt; 0,$S$4,0))</f>
        <v>0</v>
      </c>
    </row>
    <row r="2258" spans="4:11" x14ac:dyDescent="0.35">
      <c r="D2258" s="28" t="str">
        <f t="shared" si="35"/>
        <v/>
      </c>
      <c r="E2258" s="27">
        <f>IF((E2257*(1+Utgifter!$E$5/12)-G2257)&gt;0,E2257*(1+Utgifter!$E$5/12)-G2257,0)</f>
        <v>0</v>
      </c>
      <c r="F2258" s="26"/>
      <c r="G2258" s="24">
        <f>IF((E2258*(Utgifter!$E$4+Utgifter!$E$5)/12)&gt;$S$4,(E2258*(Utgifter!$E$4+Utgifter!$E$5)/12),IF(E2258&gt; 0,$S$4,0))</f>
        <v>0</v>
      </c>
      <c r="I2258" s="27">
        <f>IF((I2257*(1+Utgifter!$E$5/12)-K2257)&gt;0,I2257*(1+Utgifter!$E$5/12)-K2257,0)</f>
        <v>0</v>
      </c>
      <c r="J2258" s="26"/>
      <c r="K2258" s="24">
        <f>IF((I2258*(Utgifter!$E$4+Utgifter!$E$5)/12)&gt;$S$4,(I2258*(Utgifter!$E$4+Utgifter!$E$5)/12),IF(I2258&gt; 0,$S$4,0))</f>
        <v>0</v>
      </c>
    </row>
    <row r="2259" spans="4:11" x14ac:dyDescent="0.35">
      <c r="D2259" s="28" t="str">
        <f t="shared" si="35"/>
        <v/>
      </c>
      <c r="E2259" s="27">
        <f>IF((E2258*(1+Utgifter!$E$5/12)-G2258)&gt;0,E2258*(1+Utgifter!$E$5/12)-G2258,0)</f>
        <v>0</v>
      </c>
      <c r="F2259" s="26"/>
      <c r="G2259" s="24">
        <f>IF((E2259*(Utgifter!$E$4+Utgifter!$E$5)/12)&gt;$S$4,(E2259*(Utgifter!$E$4+Utgifter!$E$5)/12),IF(E2259&gt; 0,$S$4,0))</f>
        <v>0</v>
      </c>
      <c r="I2259" s="27">
        <f>IF((I2258*(1+Utgifter!$E$5/12)-K2258)&gt;0,I2258*(1+Utgifter!$E$5/12)-K2258,0)</f>
        <v>0</v>
      </c>
      <c r="J2259" s="26"/>
      <c r="K2259" s="24">
        <f>IF((I2259*(Utgifter!$E$4+Utgifter!$E$5)/12)&gt;$S$4,(I2259*(Utgifter!$E$4+Utgifter!$E$5)/12),IF(I2259&gt; 0,$S$4,0))</f>
        <v>0</v>
      </c>
    </row>
    <row r="2260" spans="4:11" x14ac:dyDescent="0.35">
      <c r="D2260" s="28" t="str">
        <f t="shared" si="35"/>
        <v/>
      </c>
      <c r="E2260" s="27">
        <f>IF((E2259*(1+Utgifter!$E$5/12)-G2259)&gt;0,E2259*(1+Utgifter!$E$5/12)-G2259,0)</f>
        <v>0</v>
      </c>
      <c r="F2260" s="26"/>
      <c r="G2260" s="24">
        <f>IF((E2260*(Utgifter!$E$4+Utgifter!$E$5)/12)&gt;$S$4,(E2260*(Utgifter!$E$4+Utgifter!$E$5)/12),IF(E2260&gt; 0,$S$4,0))</f>
        <v>0</v>
      </c>
      <c r="I2260" s="27">
        <f>IF((I2259*(1+Utgifter!$E$5/12)-K2259)&gt;0,I2259*(1+Utgifter!$E$5/12)-K2259,0)</f>
        <v>0</v>
      </c>
      <c r="J2260" s="26"/>
      <c r="K2260" s="24">
        <f>IF((I2260*(Utgifter!$E$4+Utgifter!$E$5)/12)&gt;$S$4,(I2260*(Utgifter!$E$4+Utgifter!$E$5)/12),IF(I2260&gt; 0,$S$4,0))</f>
        <v>0</v>
      </c>
    </row>
    <row r="2261" spans="4:11" x14ac:dyDescent="0.35">
      <c r="D2261" s="28" t="str">
        <f t="shared" si="35"/>
        <v/>
      </c>
      <c r="E2261" s="27">
        <f>IF((E2260*(1+Utgifter!$E$5/12)-G2260)&gt;0,E2260*(1+Utgifter!$E$5/12)-G2260,0)</f>
        <v>0</v>
      </c>
      <c r="F2261" s="26"/>
      <c r="G2261" s="24">
        <f>IF((E2261*(Utgifter!$E$4+Utgifter!$E$5)/12)&gt;$S$4,(E2261*(Utgifter!$E$4+Utgifter!$E$5)/12),IF(E2261&gt; 0,$S$4,0))</f>
        <v>0</v>
      </c>
      <c r="I2261" s="27">
        <f>IF((I2260*(1+Utgifter!$E$5/12)-K2260)&gt;0,I2260*(1+Utgifter!$E$5/12)-K2260,0)</f>
        <v>0</v>
      </c>
      <c r="J2261" s="26"/>
      <c r="K2261" s="24">
        <f>IF((I2261*(Utgifter!$E$4+Utgifter!$E$5)/12)&gt;$S$4,(I2261*(Utgifter!$E$4+Utgifter!$E$5)/12),IF(I2261&gt; 0,$S$4,0))</f>
        <v>0</v>
      </c>
    </row>
    <row r="2262" spans="4:11" x14ac:dyDescent="0.35">
      <c r="D2262" s="28" t="str">
        <f t="shared" si="35"/>
        <v/>
      </c>
      <c r="E2262" s="27">
        <f>IF((E2261*(1+Utgifter!$E$5/12)-G2261)&gt;0,E2261*(1+Utgifter!$E$5/12)-G2261,0)</f>
        <v>0</v>
      </c>
      <c r="F2262" s="26"/>
      <c r="G2262" s="24">
        <f>IF((E2262*(Utgifter!$E$4+Utgifter!$E$5)/12)&gt;$S$4,(E2262*(Utgifter!$E$4+Utgifter!$E$5)/12),IF(E2262&gt; 0,$S$4,0))</f>
        <v>0</v>
      </c>
      <c r="I2262" s="27">
        <f>IF((I2261*(1+Utgifter!$E$5/12)-K2261)&gt;0,I2261*(1+Utgifter!$E$5/12)-K2261,0)</f>
        <v>0</v>
      </c>
      <c r="J2262" s="26"/>
      <c r="K2262" s="24">
        <f>IF((I2262*(Utgifter!$E$4+Utgifter!$E$5)/12)&gt;$S$4,(I2262*(Utgifter!$E$4+Utgifter!$E$5)/12),IF(I2262&gt; 0,$S$4,0))</f>
        <v>0</v>
      </c>
    </row>
    <row r="2263" spans="4:11" x14ac:dyDescent="0.35">
      <c r="D2263" s="28" t="str">
        <f t="shared" si="35"/>
        <v/>
      </c>
      <c r="E2263" s="27">
        <f>IF((E2262*(1+Utgifter!$E$5/12)-G2262)&gt;0,E2262*(1+Utgifter!$E$5/12)-G2262,0)</f>
        <v>0</v>
      </c>
      <c r="F2263" s="26"/>
      <c r="G2263" s="24">
        <f>IF((E2263*(Utgifter!$E$4+Utgifter!$E$5)/12)&gt;$S$4,(E2263*(Utgifter!$E$4+Utgifter!$E$5)/12),IF(E2263&gt; 0,$S$4,0))</f>
        <v>0</v>
      </c>
      <c r="I2263" s="27">
        <f>IF((I2262*(1+Utgifter!$E$5/12)-K2262)&gt;0,I2262*(1+Utgifter!$E$5/12)-K2262,0)</f>
        <v>0</v>
      </c>
      <c r="J2263" s="26"/>
      <c r="K2263" s="24">
        <f>IF((I2263*(Utgifter!$E$4+Utgifter!$E$5)/12)&gt;$S$4,(I2263*(Utgifter!$E$4+Utgifter!$E$5)/12),IF(I2263&gt; 0,$S$4,0))</f>
        <v>0</v>
      </c>
    </row>
    <row r="2264" spans="4:11" x14ac:dyDescent="0.35">
      <c r="D2264" s="28" t="str">
        <f t="shared" si="35"/>
        <v/>
      </c>
      <c r="E2264" s="27">
        <f>IF((E2263*(1+Utgifter!$E$5/12)-G2263)&gt;0,E2263*(1+Utgifter!$E$5/12)-G2263,0)</f>
        <v>0</v>
      </c>
      <c r="F2264" s="26"/>
      <c r="G2264" s="24">
        <f>IF((E2264*(Utgifter!$E$4+Utgifter!$E$5)/12)&gt;$S$4,(E2264*(Utgifter!$E$4+Utgifter!$E$5)/12),IF(E2264&gt; 0,$S$4,0))</f>
        <v>0</v>
      </c>
      <c r="I2264" s="27">
        <f>IF((I2263*(1+Utgifter!$E$5/12)-K2263)&gt;0,I2263*(1+Utgifter!$E$5/12)-K2263,0)</f>
        <v>0</v>
      </c>
      <c r="J2264" s="26"/>
      <c r="K2264" s="24">
        <f>IF((I2264*(Utgifter!$E$4+Utgifter!$E$5)/12)&gt;$S$4,(I2264*(Utgifter!$E$4+Utgifter!$E$5)/12),IF(I2264&gt; 0,$S$4,0))</f>
        <v>0</v>
      </c>
    </row>
    <row r="2265" spans="4:11" x14ac:dyDescent="0.35">
      <c r="D2265" s="28" t="str">
        <f t="shared" si="35"/>
        <v/>
      </c>
      <c r="E2265" s="27">
        <f>IF((E2264*(1+Utgifter!$E$5/12)-G2264)&gt;0,E2264*(1+Utgifter!$E$5/12)-G2264,0)</f>
        <v>0</v>
      </c>
      <c r="F2265" s="26"/>
      <c r="G2265" s="24">
        <f>IF((E2265*(Utgifter!$E$4+Utgifter!$E$5)/12)&gt;$S$4,(E2265*(Utgifter!$E$4+Utgifter!$E$5)/12),IF(E2265&gt; 0,$S$4,0))</f>
        <v>0</v>
      </c>
      <c r="I2265" s="27">
        <f>IF((I2264*(1+Utgifter!$E$5/12)-K2264)&gt;0,I2264*(1+Utgifter!$E$5/12)-K2264,0)</f>
        <v>0</v>
      </c>
      <c r="J2265" s="26"/>
      <c r="K2265" s="24">
        <f>IF((I2265*(Utgifter!$E$4+Utgifter!$E$5)/12)&gt;$S$4,(I2265*(Utgifter!$E$4+Utgifter!$E$5)/12),IF(I2265&gt; 0,$S$4,0))</f>
        <v>0</v>
      </c>
    </row>
    <row r="2266" spans="4:11" x14ac:dyDescent="0.35">
      <c r="D2266" s="28" t="str">
        <f t="shared" si="35"/>
        <v/>
      </c>
      <c r="E2266" s="27">
        <f>IF((E2265*(1+Utgifter!$E$5/12)-G2265)&gt;0,E2265*(1+Utgifter!$E$5/12)-G2265,0)</f>
        <v>0</v>
      </c>
      <c r="F2266" s="26"/>
      <c r="G2266" s="24">
        <f>IF((E2266*(Utgifter!$E$4+Utgifter!$E$5)/12)&gt;$S$4,(E2266*(Utgifter!$E$4+Utgifter!$E$5)/12),IF(E2266&gt; 0,$S$4,0))</f>
        <v>0</v>
      </c>
      <c r="I2266" s="27">
        <f>IF((I2265*(1+Utgifter!$E$5/12)-K2265)&gt;0,I2265*(1+Utgifter!$E$5/12)-K2265,0)</f>
        <v>0</v>
      </c>
      <c r="J2266" s="26"/>
      <c r="K2266" s="24">
        <f>IF((I2266*(Utgifter!$E$4+Utgifter!$E$5)/12)&gt;$S$4,(I2266*(Utgifter!$E$4+Utgifter!$E$5)/12),IF(I2266&gt; 0,$S$4,0))</f>
        <v>0</v>
      </c>
    </row>
    <row r="2267" spans="4:11" x14ac:dyDescent="0.35">
      <c r="D2267" s="28" t="str">
        <f t="shared" si="35"/>
        <v/>
      </c>
      <c r="E2267" s="27">
        <f>IF((E2266*(1+Utgifter!$E$5/12)-G2266)&gt;0,E2266*(1+Utgifter!$E$5/12)-G2266,0)</f>
        <v>0</v>
      </c>
      <c r="F2267" s="26"/>
      <c r="G2267" s="24">
        <f>IF((E2267*(Utgifter!$E$4+Utgifter!$E$5)/12)&gt;$S$4,(E2267*(Utgifter!$E$4+Utgifter!$E$5)/12),IF(E2267&gt; 0,$S$4,0))</f>
        <v>0</v>
      </c>
      <c r="I2267" s="27">
        <f>IF((I2266*(1+Utgifter!$E$5/12)-K2266)&gt;0,I2266*(1+Utgifter!$E$5/12)-K2266,0)</f>
        <v>0</v>
      </c>
      <c r="J2267" s="26"/>
      <c r="K2267" s="24">
        <f>IF((I2267*(Utgifter!$E$4+Utgifter!$E$5)/12)&gt;$S$4,(I2267*(Utgifter!$E$4+Utgifter!$E$5)/12),IF(I2267&gt; 0,$S$4,0))</f>
        <v>0</v>
      </c>
    </row>
    <row r="2268" spans="4:11" x14ac:dyDescent="0.35">
      <c r="D2268" s="28" t="str">
        <f t="shared" si="35"/>
        <v/>
      </c>
      <c r="E2268" s="27">
        <f>IF((E2267*(1+Utgifter!$E$5/12)-G2267)&gt;0,E2267*(1+Utgifter!$E$5/12)-G2267,0)</f>
        <v>0</v>
      </c>
      <c r="F2268" s="26"/>
      <c r="G2268" s="24">
        <f>IF((E2268*(Utgifter!$E$4+Utgifter!$E$5)/12)&gt;$S$4,(E2268*(Utgifter!$E$4+Utgifter!$E$5)/12),IF(E2268&gt; 0,$S$4,0))</f>
        <v>0</v>
      </c>
      <c r="I2268" s="27">
        <f>IF((I2267*(1+Utgifter!$E$5/12)-K2267)&gt;0,I2267*(1+Utgifter!$E$5/12)-K2267,0)</f>
        <v>0</v>
      </c>
      <c r="J2268" s="26"/>
      <c r="K2268" s="24">
        <f>IF((I2268*(Utgifter!$E$4+Utgifter!$E$5)/12)&gt;$S$4,(I2268*(Utgifter!$E$4+Utgifter!$E$5)/12),IF(I2268&gt; 0,$S$4,0))</f>
        <v>0</v>
      </c>
    </row>
    <row r="2269" spans="4:11" x14ac:dyDescent="0.35">
      <c r="D2269" s="28" t="str">
        <f t="shared" si="35"/>
        <v/>
      </c>
      <c r="E2269" s="27">
        <f>IF((E2268*(1+Utgifter!$E$5/12)-G2268)&gt;0,E2268*(1+Utgifter!$E$5/12)-G2268,0)</f>
        <v>0</v>
      </c>
      <c r="F2269" s="26"/>
      <c r="G2269" s="24">
        <f>IF((E2269*(Utgifter!$E$4+Utgifter!$E$5)/12)&gt;$S$4,(E2269*(Utgifter!$E$4+Utgifter!$E$5)/12),IF(E2269&gt; 0,$S$4,0))</f>
        <v>0</v>
      </c>
      <c r="I2269" s="27">
        <f>IF((I2268*(1+Utgifter!$E$5/12)-K2268)&gt;0,I2268*(1+Utgifter!$E$5/12)-K2268,0)</f>
        <v>0</v>
      </c>
      <c r="J2269" s="26"/>
      <c r="K2269" s="24">
        <f>IF((I2269*(Utgifter!$E$4+Utgifter!$E$5)/12)&gt;$S$4,(I2269*(Utgifter!$E$4+Utgifter!$E$5)/12),IF(I2269&gt; 0,$S$4,0))</f>
        <v>0</v>
      </c>
    </row>
    <row r="2270" spans="4:11" x14ac:dyDescent="0.35">
      <c r="D2270" s="28" t="str">
        <f t="shared" si="35"/>
        <v/>
      </c>
      <c r="E2270" s="27">
        <f>IF((E2269*(1+Utgifter!$E$5/12)-G2269)&gt;0,E2269*(1+Utgifter!$E$5/12)-G2269,0)</f>
        <v>0</v>
      </c>
      <c r="F2270" s="26"/>
      <c r="G2270" s="24">
        <f>IF((E2270*(Utgifter!$E$4+Utgifter!$E$5)/12)&gt;$S$4,(E2270*(Utgifter!$E$4+Utgifter!$E$5)/12),IF(E2270&gt; 0,$S$4,0))</f>
        <v>0</v>
      </c>
      <c r="I2270" s="27">
        <f>IF((I2269*(1+Utgifter!$E$5/12)-K2269)&gt;0,I2269*(1+Utgifter!$E$5/12)-K2269,0)</f>
        <v>0</v>
      </c>
      <c r="J2270" s="26"/>
      <c r="K2270" s="24">
        <f>IF((I2270*(Utgifter!$E$4+Utgifter!$E$5)/12)&gt;$S$4,(I2270*(Utgifter!$E$4+Utgifter!$E$5)/12),IF(I2270&gt; 0,$S$4,0))</f>
        <v>0</v>
      </c>
    </row>
    <row r="2271" spans="4:11" x14ac:dyDescent="0.35">
      <c r="D2271" s="28" t="str">
        <f t="shared" si="35"/>
        <v/>
      </c>
      <c r="E2271" s="27">
        <f>IF((E2270*(1+Utgifter!$E$5/12)-G2270)&gt;0,E2270*(1+Utgifter!$E$5/12)-G2270,0)</f>
        <v>0</v>
      </c>
      <c r="F2271" s="26"/>
      <c r="G2271" s="24">
        <f>IF((E2271*(Utgifter!$E$4+Utgifter!$E$5)/12)&gt;$S$4,(E2271*(Utgifter!$E$4+Utgifter!$E$5)/12),IF(E2271&gt; 0,$S$4,0))</f>
        <v>0</v>
      </c>
      <c r="I2271" s="27">
        <f>IF((I2270*(1+Utgifter!$E$5/12)-K2270)&gt;0,I2270*(1+Utgifter!$E$5/12)-K2270,0)</f>
        <v>0</v>
      </c>
      <c r="J2271" s="26"/>
      <c r="K2271" s="24">
        <f>IF((I2271*(Utgifter!$E$4+Utgifter!$E$5)/12)&gt;$S$4,(I2271*(Utgifter!$E$4+Utgifter!$E$5)/12),IF(I2271&gt; 0,$S$4,0))</f>
        <v>0</v>
      </c>
    </row>
    <row r="2272" spans="4:11" x14ac:dyDescent="0.35">
      <c r="D2272" s="28" t="str">
        <f t="shared" si="35"/>
        <v/>
      </c>
      <c r="E2272" s="27">
        <f>IF((E2271*(1+Utgifter!$E$5/12)-G2271)&gt;0,E2271*(1+Utgifter!$E$5/12)-G2271,0)</f>
        <v>0</v>
      </c>
      <c r="F2272" s="26"/>
      <c r="G2272" s="24">
        <f>IF((E2272*(Utgifter!$E$4+Utgifter!$E$5)/12)&gt;$S$4,(E2272*(Utgifter!$E$4+Utgifter!$E$5)/12),IF(E2272&gt; 0,$S$4,0))</f>
        <v>0</v>
      </c>
      <c r="I2272" s="27">
        <f>IF((I2271*(1+Utgifter!$E$5/12)-K2271)&gt;0,I2271*(1+Utgifter!$E$5/12)-K2271,0)</f>
        <v>0</v>
      </c>
      <c r="J2272" s="26"/>
      <c r="K2272" s="24">
        <f>IF((I2272*(Utgifter!$E$4+Utgifter!$E$5)/12)&gt;$S$4,(I2272*(Utgifter!$E$4+Utgifter!$E$5)/12),IF(I2272&gt; 0,$S$4,0))</f>
        <v>0</v>
      </c>
    </row>
    <row r="2273" spans="4:11" x14ac:dyDescent="0.35">
      <c r="D2273" s="28" t="str">
        <f t="shared" si="35"/>
        <v/>
      </c>
      <c r="E2273" s="27">
        <f>IF((E2272*(1+Utgifter!$E$5/12)-G2272)&gt;0,E2272*(1+Utgifter!$E$5/12)-G2272,0)</f>
        <v>0</v>
      </c>
      <c r="F2273" s="26"/>
      <c r="G2273" s="24">
        <f>IF((E2273*(Utgifter!$E$4+Utgifter!$E$5)/12)&gt;$S$4,(E2273*(Utgifter!$E$4+Utgifter!$E$5)/12),IF(E2273&gt; 0,$S$4,0))</f>
        <v>0</v>
      </c>
      <c r="I2273" s="27">
        <f>IF((I2272*(1+Utgifter!$E$5/12)-K2272)&gt;0,I2272*(1+Utgifter!$E$5/12)-K2272,0)</f>
        <v>0</v>
      </c>
      <c r="J2273" s="26"/>
      <c r="K2273" s="24">
        <f>IF((I2273*(Utgifter!$E$4+Utgifter!$E$5)/12)&gt;$S$4,(I2273*(Utgifter!$E$4+Utgifter!$E$5)/12),IF(I2273&gt; 0,$S$4,0))</f>
        <v>0</v>
      </c>
    </row>
    <row r="2274" spans="4:11" x14ac:dyDescent="0.35">
      <c r="D2274" s="28" t="str">
        <f t="shared" si="35"/>
        <v/>
      </c>
      <c r="E2274" s="27">
        <f>IF((E2273*(1+Utgifter!$E$5/12)-G2273)&gt;0,E2273*(1+Utgifter!$E$5/12)-G2273,0)</f>
        <v>0</v>
      </c>
      <c r="F2274" s="26"/>
      <c r="G2274" s="24">
        <f>IF((E2274*(Utgifter!$E$4+Utgifter!$E$5)/12)&gt;$S$4,(E2274*(Utgifter!$E$4+Utgifter!$E$5)/12),IF(E2274&gt; 0,$S$4,0))</f>
        <v>0</v>
      </c>
      <c r="I2274" s="27">
        <f>IF((I2273*(1+Utgifter!$E$5/12)-K2273)&gt;0,I2273*(1+Utgifter!$E$5/12)-K2273,0)</f>
        <v>0</v>
      </c>
      <c r="J2274" s="26"/>
      <c r="K2274" s="24">
        <f>IF((I2274*(Utgifter!$E$4+Utgifter!$E$5)/12)&gt;$S$4,(I2274*(Utgifter!$E$4+Utgifter!$E$5)/12),IF(I2274&gt; 0,$S$4,0))</f>
        <v>0</v>
      </c>
    </row>
    <row r="2275" spans="4:11" x14ac:dyDescent="0.35">
      <c r="D2275" s="28" t="str">
        <f t="shared" si="35"/>
        <v/>
      </c>
      <c r="E2275" s="27">
        <f>IF((E2274*(1+Utgifter!$E$5/12)-G2274)&gt;0,E2274*(1+Utgifter!$E$5/12)-G2274,0)</f>
        <v>0</v>
      </c>
      <c r="F2275" s="26"/>
      <c r="G2275" s="24">
        <f>IF((E2275*(Utgifter!$E$4+Utgifter!$E$5)/12)&gt;$S$4,(E2275*(Utgifter!$E$4+Utgifter!$E$5)/12),IF(E2275&gt; 0,$S$4,0))</f>
        <v>0</v>
      </c>
      <c r="I2275" s="27">
        <f>IF((I2274*(1+Utgifter!$E$5/12)-K2274)&gt;0,I2274*(1+Utgifter!$E$5/12)-K2274,0)</f>
        <v>0</v>
      </c>
      <c r="J2275" s="26"/>
      <c r="K2275" s="24">
        <f>IF((I2275*(Utgifter!$E$4+Utgifter!$E$5)/12)&gt;$S$4,(I2275*(Utgifter!$E$4+Utgifter!$E$5)/12),IF(I2275&gt; 0,$S$4,0))</f>
        <v>0</v>
      </c>
    </row>
    <row r="2276" spans="4:11" x14ac:dyDescent="0.35">
      <c r="D2276" s="28" t="str">
        <f t="shared" si="35"/>
        <v/>
      </c>
      <c r="E2276" s="27">
        <f>IF((E2275*(1+Utgifter!$E$5/12)-G2275)&gt;0,E2275*(1+Utgifter!$E$5/12)-G2275,0)</f>
        <v>0</v>
      </c>
      <c r="F2276" s="26"/>
      <c r="G2276" s="24">
        <f>IF((E2276*(Utgifter!$E$4+Utgifter!$E$5)/12)&gt;$S$4,(E2276*(Utgifter!$E$4+Utgifter!$E$5)/12),IF(E2276&gt; 0,$S$4,0))</f>
        <v>0</v>
      </c>
      <c r="I2276" s="27">
        <f>IF((I2275*(1+Utgifter!$E$5/12)-K2275)&gt;0,I2275*(1+Utgifter!$E$5/12)-K2275,0)</f>
        <v>0</v>
      </c>
      <c r="J2276" s="26"/>
      <c r="K2276" s="24">
        <f>IF((I2276*(Utgifter!$E$4+Utgifter!$E$5)/12)&gt;$S$4,(I2276*(Utgifter!$E$4+Utgifter!$E$5)/12),IF(I2276&gt; 0,$S$4,0))</f>
        <v>0</v>
      </c>
    </row>
    <row r="2277" spans="4:11" x14ac:dyDescent="0.35">
      <c r="D2277" s="28" t="str">
        <f t="shared" si="35"/>
        <v/>
      </c>
      <c r="E2277" s="27">
        <f>IF((E2276*(1+Utgifter!$E$5/12)-G2276)&gt;0,E2276*(1+Utgifter!$E$5/12)-G2276,0)</f>
        <v>0</v>
      </c>
      <c r="F2277" s="26"/>
      <c r="G2277" s="24">
        <f>IF((E2277*(Utgifter!$E$4+Utgifter!$E$5)/12)&gt;$S$4,(E2277*(Utgifter!$E$4+Utgifter!$E$5)/12),IF(E2277&gt; 0,$S$4,0))</f>
        <v>0</v>
      </c>
      <c r="I2277" s="27">
        <f>IF((I2276*(1+Utgifter!$E$5/12)-K2276)&gt;0,I2276*(1+Utgifter!$E$5/12)-K2276,0)</f>
        <v>0</v>
      </c>
      <c r="J2277" s="26"/>
      <c r="K2277" s="24">
        <f>IF((I2277*(Utgifter!$E$4+Utgifter!$E$5)/12)&gt;$S$4,(I2277*(Utgifter!$E$4+Utgifter!$E$5)/12),IF(I2277&gt; 0,$S$4,0))</f>
        <v>0</v>
      </c>
    </row>
    <row r="2278" spans="4:11" x14ac:dyDescent="0.35">
      <c r="D2278" s="28" t="str">
        <f t="shared" si="35"/>
        <v/>
      </c>
      <c r="E2278" s="27">
        <f>IF((E2277*(1+Utgifter!$E$5/12)-G2277)&gt;0,E2277*(1+Utgifter!$E$5/12)-G2277,0)</f>
        <v>0</v>
      </c>
      <c r="F2278" s="26"/>
      <c r="G2278" s="24">
        <f>IF((E2278*(Utgifter!$E$4+Utgifter!$E$5)/12)&gt;$S$4,(E2278*(Utgifter!$E$4+Utgifter!$E$5)/12),IF(E2278&gt; 0,$S$4,0))</f>
        <v>0</v>
      </c>
      <c r="I2278" s="27">
        <f>IF((I2277*(1+Utgifter!$E$5/12)-K2277)&gt;0,I2277*(1+Utgifter!$E$5/12)-K2277,0)</f>
        <v>0</v>
      </c>
      <c r="J2278" s="26"/>
      <c r="K2278" s="24">
        <f>IF((I2278*(Utgifter!$E$4+Utgifter!$E$5)/12)&gt;$S$4,(I2278*(Utgifter!$E$4+Utgifter!$E$5)/12),IF(I2278&gt; 0,$S$4,0))</f>
        <v>0</v>
      </c>
    </row>
    <row r="2279" spans="4:11" x14ac:dyDescent="0.35">
      <c r="D2279" s="28" t="str">
        <f t="shared" si="35"/>
        <v/>
      </c>
      <c r="E2279" s="27">
        <f>IF((E2278*(1+Utgifter!$E$5/12)-G2278)&gt;0,E2278*(1+Utgifter!$E$5/12)-G2278,0)</f>
        <v>0</v>
      </c>
      <c r="F2279" s="26"/>
      <c r="G2279" s="24">
        <f>IF((E2279*(Utgifter!$E$4+Utgifter!$E$5)/12)&gt;$S$4,(E2279*(Utgifter!$E$4+Utgifter!$E$5)/12),IF(E2279&gt; 0,$S$4,0))</f>
        <v>0</v>
      </c>
      <c r="I2279" s="27">
        <f>IF((I2278*(1+Utgifter!$E$5/12)-K2278)&gt;0,I2278*(1+Utgifter!$E$5/12)-K2278,0)</f>
        <v>0</v>
      </c>
      <c r="J2279" s="26"/>
      <c r="K2279" s="24">
        <f>IF((I2279*(Utgifter!$E$4+Utgifter!$E$5)/12)&gt;$S$4,(I2279*(Utgifter!$E$4+Utgifter!$E$5)/12),IF(I2279&gt; 0,$S$4,0))</f>
        <v>0</v>
      </c>
    </row>
    <row r="2280" spans="4:11" x14ac:dyDescent="0.35">
      <c r="D2280" s="28" t="str">
        <f t="shared" si="35"/>
        <v/>
      </c>
      <c r="E2280" s="27">
        <f>IF((E2279*(1+Utgifter!$E$5/12)-G2279)&gt;0,E2279*(1+Utgifter!$E$5/12)-G2279,0)</f>
        <v>0</v>
      </c>
      <c r="F2280" s="26"/>
      <c r="G2280" s="24">
        <f>IF((E2280*(Utgifter!$E$4+Utgifter!$E$5)/12)&gt;$S$4,(E2280*(Utgifter!$E$4+Utgifter!$E$5)/12),IF(E2280&gt; 0,$S$4,0))</f>
        <v>0</v>
      </c>
      <c r="I2280" s="27">
        <f>IF((I2279*(1+Utgifter!$E$5/12)-K2279)&gt;0,I2279*(1+Utgifter!$E$5/12)-K2279,0)</f>
        <v>0</v>
      </c>
      <c r="J2280" s="26"/>
      <c r="K2280" s="24">
        <f>IF((I2280*(Utgifter!$E$4+Utgifter!$E$5)/12)&gt;$S$4,(I2280*(Utgifter!$E$4+Utgifter!$E$5)/12),IF(I2280&gt; 0,$S$4,0))</f>
        <v>0</v>
      </c>
    </row>
    <row r="2281" spans="4:11" x14ac:dyDescent="0.35">
      <c r="D2281" s="28" t="str">
        <f t="shared" si="35"/>
        <v/>
      </c>
      <c r="E2281" s="27">
        <f>IF((E2280*(1+Utgifter!$E$5/12)-G2280)&gt;0,E2280*(1+Utgifter!$E$5/12)-G2280,0)</f>
        <v>0</v>
      </c>
      <c r="F2281" s="26"/>
      <c r="G2281" s="24">
        <f>IF((E2281*(Utgifter!$E$4+Utgifter!$E$5)/12)&gt;$S$4,(E2281*(Utgifter!$E$4+Utgifter!$E$5)/12),IF(E2281&gt; 0,$S$4,0))</f>
        <v>0</v>
      </c>
      <c r="I2281" s="27">
        <f>IF((I2280*(1+Utgifter!$E$5/12)-K2280)&gt;0,I2280*(1+Utgifter!$E$5/12)-K2280,0)</f>
        <v>0</v>
      </c>
      <c r="J2281" s="26"/>
      <c r="K2281" s="24">
        <f>IF((I2281*(Utgifter!$E$4+Utgifter!$E$5)/12)&gt;$S$4,(I2281*(Utgifter!$E$4+Utgifter!$E$5)/12),IF(I2281&gt; 0,$S$4,0))</f>
        <v>0</v>
      </c>
    </row>
    <row r="2282" spans="4:11" x14ac:dyDescent="0.35">
      <c r="D2282" s="28" t="str">
        <f t="shared" si="35"/>
        <v/>
      </c>
      <c r="E2282" s="27">
        <f>IF((E2281*(1+Utgifter!$E$5/12)-G2281)&gt;0,E2281*(1+Utgifter!$E$5/12)-G2281,0)</f>
        <v>0</v>
      </c>
      <c r="F2282" s="26"/>
      <c r="G2282" s="24">
        <f>IF((E2282*(Utgifter!$E$4+Utgifter!$E$5)/12)&gt;$S$4,(E2282*(Utgifter!$E$4+Utgifter!$E$5)/12),IF(E2282&gt; 0,$S$4,0))</f>
        <v>0</v>
      </c>
      <c r="I2282" s="27">
        <f>IF((I2281*(1+Utgifter!$E$5/12)-K2281)&gt;0,I2281*(1+Utgifter!$E$5/12)-K2281,0)</f>
        <v>0</v>
      </c>
      <c r="J2282" s="26"/>
      <c r="K2282" s="24">
        <f>IF((I2282*(Utgifter!$E$4+Utgifter!$E$5)/12)&gt;$S$4,(I2282*(Utgifter!$E$4+Utgifter!$E$5)/12),IF(I2282&gt; 0,$S$4,0))</f>
        <v>0</v>
      </c>
    </row>
    <row r="2283" spans="4:11" x14ac:dyDescent="0.35">
      <c r="D2283" s="28" t="str">
        <f t="shared" si="35"/>
        <v/>
      </c>
      <c r="E2283" s="27">
        <f>IF((E2282*(1+Utgifter!$E$5/12)-G2282)&gt;0,E2282*(1+Utgifter!$E$5/12)-G2282,0)</f>
        <v>0</v>
      </c>
      <c r="F2283" s="26"/>
      <c r="G2283" s="24">
        <f>IF((E2283*(Utgifter!$E$4+Utgifter!$E$5)/12)&gt;$S$4,(E2283*(Utgifter!$E$4+Utgifter!$E$5)/12),IF(E2283&gt; 0,$S$4,0))</f>
        <v>0</v>
      </c>
      <c r="I2283" s="27">
        <f>IF((I2282*(1+Utgifter!$E$5/12)-K2282)&gt;0,I2282*(1+Utgifter!$E$5/12)-K2282,0)</f>
        <v>0</v>
      </c>
      <c r="J2283" s="26"/>
      <c r="K2283" s="24">
        <f>IF((I2283*(Utgifter!$E$4+Utgifter!$E$5)/12)&gt;$S$4,(I2283*(Utgifter!$E$4+Utgifter!$E$5)/12),IF(I2283&gt; 0,$S$4,0))</f>
        <v>0</v>
      </c>
    </row>
    <row r="2284" spans="4:11" x14ac:dyDescent="0.35">
      <c r="D2284" s="28" t="str">
        <f t="shared" si="35"/>
        <v/>
      </c>
      <c r="E2284" s="27">
        <f>IF((E2283*(1+Utgifter!$E$5/12)-G2283)&gt;0,E2283*(1+Utgifter!$E$5/12)-G2283,0)</f>
        <v>0</v>
      </c>
      <c r="F2284" s="26"/>
      <c r="G2284" s="24">
        <f>IF((E2284*(Utgifter!$E$4+Utgifter!$E$5)/12)&gt;$S$4,(E2284*(Utgifter!$E$4+Utgifter!$E$5)/12),IF(E2284&gt; 0,$S$4,0))</f>
        <v>0</v>
      </c>
      <c r="I2284" s="27">
        <f>IF((I2283*(1+Utgifter!$E$5/12)-K2283)&gt;0,I2283*(1+Utgifter!$E$5/12)-K2283,0)</f>
        <v>0</v>
      </c>
      <c r="J2284" s="26"/>
      <c r="K2284" s="24">
        <f>IF((I2284*(Utgifter!$E$4+Utgifter!$E$5)/12)&gt;$S$4,(I2284*(Utgifter!$E$4+Utgifter!$E$5)/12),IF(I2284&gt; 0,$S$4,0))</f>
        <v>0</v>
      </c>
    </row>
    <row r="2285" spans="4:11" x14ac:dyDescent="0.35">
      <c r="D2285" s="28" t="str">
        <f t="shared" si="35"/>
        <v/>
      </c>
      <c r="E2285" s="27">
        <f>IF((E2284*(1+Utgifter!$E$5/12)-G2284)&gt;0,E2284*(1+Utgifter!$E$5/12)-G2284,0)</f>
        <v>0</v>
      </c>
      <c r="F2285" s="26"/>
      <c r="G2285" s="24">
        <f>IF((E2285*(Utgifter!$E$4+Utgifter!$E$5)/12)&gt;$S$4,(E2285*(Utgifter!$E$4+Utgifter!$E$5)/12),IF(E2285&gt; 0,$S$4,0))</f>
        <v>0</v>
      </c>
      <c r="I2285" s="27">
        <f>IF((I2284*(1+Utgifter!$E$5/12)-K2284)&gt;0,I2284*(1+Utgifter!$E$5/12)-K2284,0)</f>
        <v>0</v>
      </c>
      <c r="J2285" s="26"/>
      <c r="K2285" s="24">
        <f>IF((I2285*(Utgifter!$E$4+Utgifter!$E$5)/12)&gt;$S$4,(I2285*(Utgifter!$E$4+Utgifter!$E$5)/12),IF(I2285&gt; 0,$S$4,0))</f>
        <v>0</v>
      </c>
    </row>
    <row r="2286" spans="4:11" x14ac:dyDescent="0.35">
      <c r="D2286" s="28" t="str">
        <f t="shared" si="35"/>
        <v/>
      </c>
      <c r="E2286" s="27">
        <f>IF((E2285*(1+Utgifter!$E$5/12)-G2285)&gt;0,E2285*(1+Utgifter!$E$5/12)-G2285,0)</f>
        <v>0</v>
      </c>
      <c r="F2286" s="26"/>
      <c r="G2286" s="24">
        <f>IF((E2286*(Utgifter!$E$4+Utgifter!$E$5)/12)&gt;$S$4,(E2286*(Utgifter!$E$4+Utgifter!$E$5)/12),IF(E2286&gt; 0,$S$4,0))</f>
        <v>0</v>
      </c>
      <c r="I2286" s="27">
        <f>IF((I2285*(1+Utgifter!$E$5/12)-K2285)&gt;0,I2285*(1+Utgifter!$E$5/12)-K2285,0)</f>
        <v>0</v>
      </c>
      <c r="J2286" s="26"/>
      <c r="K2286" s="24">
        <f>IF((I2286*(Utgifter!$E$4+Utgifter!$E$5)/12)&gt;$S$4,(I2286*(Utgifter!$E$4+Utgifter!$E$5)/12),IF(I2286&gt; 0,$S$4,0))</f>
        <v>0</v>
      </c>
    </row>
    <row r="2287" spans="4:11" x14ac:dyDescent="0.35">
      <c r="D2287" s="28" t="str">
        <f t="shared" si="35"/>
        <v/>
      </c>
      <c r="E2287" s="27">
        <f>IF((E2286*(1+Utgifter!$E$5/12)-G2286)&gt;0,E2286*(1+Utgifter!$E$5/12)-G2286,0)</f>
        <v>0</v>
      </c>
      <c r="F2287" s="26"/>
      <c r="G2287" s="24">
        <f>IF((E2287*(Utgifter!$E$4+Utgifter!$E$5)/12)&gt;$S$4,(E2287*(Utgifter!$E$4+Utgifter!$E$5)/12),IF(E2287&gt; 0,$S$4,0))</f>
        <v>0</v>
      </c>
      <c r="I2287" s="27">
        <f>IF((I2286*(1+Utgifter!$E$5/12)-K2286)&gt;0,I2286*(1+Utgifter!$E$5/12)-K2286,0)</f>
        <v>0</v>
      </c>
      <c r="J2287" s="26"/>
      <c r="K2287" s="24">
        <f>IF((I2287*(Utgifter!$E$4+Utgifter!$E$5)/12)&gt;$S$4,(I2287*(Utgifter!$E$4+Utgifter!$E$5)/12),IF(I2287&gt; 0,$S$4,0))</f>
        <v>0</v>
      </c>
    </row>
    <row r="2288" spans="4:11" x14ac:dyDescent="0.35">
      <c r="D2288" s="28" t="str">
        <f t="shared" si="35"/>
        <v/>
      </c>
      <c r="E2288" s="27">
        <f>IF((E2287*(1+Utgifter!$E$5/12)-G2287)&gt;0,E2287*(1+Utgifter!$E$5/12)-G2287,0)</f>
        <v>0</v>
      </c>
      <c r="F2288" s="26"/>
      <c r="G2288" s="24">
        <f>IF((E2288*(Utgifter!$E$4+Utgifter!$E$5)/12)&gt;$S$4,(E2288*(Utgifter!$E$4+Utgifter!$E$5)/12),IF(E2288&gt; 0,$S$4,0))</f>
        <v>0</v>
      </c>
      <c r="I2288" s="27">
        <f>IF((I2287*(1+Utgifter!$E$5/12)-K2287)&gt;0,I2287*(1+Utgifter!$E$5/12)-K2287,0)</f>
        <v>0</v>
      </c>
      <c r="J2288" s="26"/>
      <c r="K2288" s="24">
        <f>IF((I2288*(Utgifter!$E$4+Utgifter!$E$5)/12)&gt;$S$4,(I2288*(Utgifter!$E$4+Utgifter!$E$5)/12),IF(I2288&gt; 0,$S$4,0))</f>
        <v>0</v>
      </c>
    </row>
    <row r="2289" spans="4:11" x14ac:dyDescent="0.35">
      <c r="D2289" s="28" t="str">
        <f t="shared" si="35"/>
        <v/>
      </c>
      <c r="E2289" s="27">
        <f>IF((E2288*(1+Utgifter!$E$5/12)-G2288)&gt;0,E2288*(1+Utgifter!$E$5/12)-G2288,0)</f>
        <v>0</v>
      </c>
      <c r="F2289" s="26"/>
      <c r="G2289" s="24">
        <f>IF((E2289*(Utgifter!$E$4+Utgifter!$E$5)/12)&gt;$S$4,(E2289*(Utgifter!$E$4+Utgifter!$E$5)/12),IF(E2289&gt; 0,$S$4,0))</f>
        <v>0</v>
      </c>
      <c r="I2289" s="27">
        <f>IF((I2288*(1+Utgifter!$E$5/12)-K2288)&gt;0,I2288*(1+Utgifter!$E$5/12)-K2288,0)</f>
        <v>0</v>
      </c>
      <c r="J2289" s="26"/>
      <c r="K2289" s="24">
        <f>IF((I2289*(Utgifter!$E$4+Utgifter!$E$5)/12)&gt;$S$4,(I2289*(Utgifter!$E$4+Utgifter!$E$5)/12),IF(I2289&gt; 0,$S$4,0))</f>
        <v>0</v>
      </c>
    </row>
    <row r="2290" spans="4:11" x14ac:dyDescent="0.35">
      <c r="D2290" s="28" t="str">
        <f t="shared" si="35"/>
        <v/>
      </c>
      <c r="E2290" s="27">
        <f>IF((E2289*(1+Utgifter!$E$5/12)-G2289)&gt;0,E2289*(1+Utgifter!$E$5/12)-G2289,0)</f>
        <v>0</v>
      </c>
      <c r="F2290" s="26"/>
      <c r="G2290" s="24">
        <f>IF((E2290*(Utgifter!$E$4+Utgifter!$E$5)/12)&gt;$S$4,(E2290*(Utgifter!$E$4+Utgifter!$E$5)/12),IF(E2290&gt; 0,$S$4,0))</f>
        <v>0</v>
      </c>
      <c r="I2290" s="27">
        <f>IF((I2289*(1+Utgifter!$E$5/12)-K2289)&gt;0,I2289*(1+Utgifter!$E$5/12)-K2289,0)</f>
        <v>0</v>
      </c>
      <c r="J2290" s="26"/>
      <c r="K2290" s="24">
        <f>IF((I2290*(Utgifter!$E$4+Utgifter!$E$5)/12)&gt;$S$4,(I2290*(Utgifter!$E$4+Utgifter!$E$5)/12),IF(I2290&gt; 0,$S$4,0))</f>
        <v>0</v>
      </c>
    </row>
    <row r="2291" spans="4:11" x14ac:dyDescent="0.35">
      <c r="D2291" s="28" t="str">
        <f t="shared" si="35"/>
        <v/>
      </c>
      <c r="E2291" s="27">
        <f>IF((E2290*(1+Utgifter!$E$5/12)-G2290)&gt;0,E2290*(1+Utgifter!$E$5/12)-G2290,0)</f>
        <v>0</v>
      </c>
      <c r="F2291" s="26"/>
      <c r="G2291" s="24">
        <f>IF((E2291*(Utgifter!$E$4+Utgifter!$E$5)/12)&gt;$S$4,(E2291*(Utgifter!$E$4+Utgifter!$E$5)/12),IF(E2291&gt; 0,$S$4,0))</f>
        <v>0</v>
      </c>
      <c r="I2291" s="27">
        <f>IF((I2290*(1+Utgifter!$E$5/12)-K2290)&gt;0,I2290*(1+Utgifter!$E$5/12)-K2290,0)</f>
        <v>0</v>
      </c>
      <c r="J2291" s="26"/>
      <c r="K2291" s="24">
        <f>IF((I2291*(Utgifter!$E$4+Utgifter!$E$5)/12)&gt;$S$4,(I2291*(Utgifter!$E$4+Utgifter!$E$5)/12),IF(I2291&gt; 0,$S$4,0))</f>
        <v>0</v>
      </c>
    </row>
    <row r="2292" spans="4:11" x14ac:dyDescent="0.35">
      <c r="D2292" s="28" t="str">
        <f t="shared" si="35"/>
        <v/>
      </c>
      <c r="E2292" s="27">
        <f>IF((E2291*(1+Utgifter!$E$5/12)-G2291)&gt;0,E2291*(1+Utgifter!$E$5/12)-G2291,0)</f>
        <v>0</v>
      </c>
      <c r="F2292" s="26"/>
      <c r="G2292" s="24">
        <f>IF((E2292*(Utgifter!$E$4+Utgifter!$E$5)/12)&gt;$S$4,(E2292*(Utgifter!$E$4+Utgifter!$E$5)/12),IF(E2292&gt; 0,$S$4,0))</f>
        <v>0</v>
      </c>
      <c r="I2292" s="27">
        <f>IF((I2291*(1+Utgifter!$E$5/12)-K2291)&gt;0,I2291*(1+Utgifter!$E$5/12)-K2291,0)</f>
        <v>0</v>
      </c>
      <c r="J2292" s="26"/>
      <c r="K2292" s="24">
        <f>IF((I2292*(Utgifter!$E$4+Utgifter!$E$5)/12)&gt;$S$4,(I2292*(Utgifter!$E$4+Utgifter!$E$5)/12),IF(I2292&gt; 0,$S$4,0))</f>
        <v>0</v>
      </c>
    </row>
    <row r="2293" spans="4:11" x14ac:dyDescent="0.35">
      <c r="D2293" s="28" t="str">
        <f t="shared" si="35"/>
        <v/>
      </c>
      <c r="E2293" s="27">
        <f>IF((E2292*(1+Utgifter!$E$5/12)-G2292)&gt;0,E2292*(1+Utgifter!$E$5/12)-G2292,0)</f>
        <v>0</v>
      </c>
      <c r="F2293" s="26"/>
      <c r="G2293" s="24">
        <f>IF((E2293*(Utgifter!$E$4+Utgifter!$E$5)/12)&gt;$S$4,(E2293*(Utgifter!$E$4+Utgifter!$E$5)/12),IF(E2293&gt; 0,$S$4,0))</f>
        <v>0</v>
      </c>
      <c r="I2293" s="27">
        <f>IF((I2292*(1+Utgifter!$E$5/12)-K2292)&gt;0,I2292*(1+Utgifter!$E$5/12)-K2292,0)</f>
        <v>0</v>
      </c>
      <c r="J2293" s="26"/>
      <c r="K2293" s="24">
        <f>IF((I2293*(Utgifter!$E$4+Utgifter!$E$5)/12)&gt;$S$4,(I2293*(Utgifter!$E$4+Utgifter!$E$5)/12),IF(I2293&gt; 0,$S$4,0))</f>
        <v>0</v>
      </c>
    </row>
    <row r="2294" spans="4:11" x14ac:dyDescent="0.35">
      <c r="D2294" s="28" t="str">
        <f t="shared" si="35"/>
        <v/>
      </c>
      <c r="E2294" s="27">
        <f>IF((E2293*(1+Utgifter!$E$5/12)-G2293)&gt;0,E2293*(1+Utgifter!$E$5/12)-G2293,0)</f>
        <v>0</v>
      </c>
      <c r="F2294" s="26"/>
      <c r="G2294" s="24">
        <f>IF((E2294*(Utgifter!$E$4+Utgifter!$E$5)/12)&gt;$S$4,(E2294*(Utgifter!$E$4+Utgifter!$E$5)/12),IF(E2294&gt; 0,$S$4,0))</f>
        <v>0</v>
      </c>
      <c r="I2294" s="27">
        <f>IF((I2293*(1+Utgifter!$E$5/12)-K2293)&gt;0,I2293*(1+Utgifter!$E$5/12)-K2293,0)</f>
        <v>0</v>
      </c>
      <c r="J2294" s="26"/>
      <c r="K2294" s="24">
        <f>IF((I2294*(Utgifter!$E$4+Utgifter!$E$5)/12)&gt;$S$4,(I2294*(Utgifter!$E$4+Utgifter!$E$5)/12),IF(I2294&gt; 0,$S$4,0))</f>
        <v>0</v>
      </c>
    </row>
    <row r="2295" spans="4:11" x14ac:dyDescent="0.35">
      <c r="D2295" s="28" t="str">
        <f t="shared" si="35"/>
        <v/>
      </c>
      <c r="E2295" s="27">
        <f>IF((E2294*(1+Utgifter!$E$5/12)-G2294)&gt;0,E2294*(1+Utgifter!$E$5/12)-G2294,0)</f>
        <v>0</v>
      </c>
      <c r="F2295" s="26"/>
      <c r="G2295" s="24">
        <f>IF((E2295*(Utgifter!$E$4+Utgifter!$E$5)/12)&gt;$S$4,(E2295*(Utgifter!$E$4+Utgifter!$E$5)/12),IF(E2295&gt; 0,$S$4,0))</f>
        <v>0</v>
      </c>
      <c r="I2295" s="27">
        <f>IF((I2294*(1+Utgifter!$E$5/12)-K2294)&gt;0,I2294*(1+Utgifter!$E$5/12)-K2294,0)</f>
        <v>0</v>
      </c>
      <c r="J2295" s="26"/>
      <c r="K2295" s="24">
        <f>IF((I2295*(Utgifter!$E$4+Utgifter!$E$5)/12)&gt;$S$4,(I2295*(Utgifter!$E$4+Utgifter!$E$5)/12),IF(I2295&gt; 0,$S$4,0))</f>
        <v>0</v>
      </c>
    </row>
    <row r="2296" spans="4:11" x14ac:dyDescent="0.35">
      <c r="D2296" s="28" t="str">
        <f t="shared" si="35"/>
        <v/>
      </c>
      <c r="E2296" s="27">
        <f>IF((E2295*(1+Utgifter!$E$5/12)-G2295)&gt;0,E2295*(1+Utgifter!$E$5/12)-G2295,0)</f>
        <v>0</v>
      </c>
      <c r="F2296" s="26"/>
      <c r="G2296" s="24">
        <f>IF((E2296*(Utgifter!$E$4+Utgifter!$E$5)/12)&gt;$S$4,(E2296*(Utgifter!$E$4+Utgifter!$E$5)/12),IF(E2296&gt; 0,$S$4,0))</f>
        <v>0</v>
      </c>
      <c r="I2296" s="27">
        <f>IF((I2295*(1+Utgifter!$E$5/12)-K2295)&gt;0,I2295*(1+Utgifter!$E$5/12)-K2295,0)</f>
        <v>0</v>
      </c>
      <c r="J2296" s="26"/>
      <c r="K2296" s="24">
        <f>IF((I2296*(Utgifter!$E$4+Utgifter!$E$5)/12)&gt;$S$4,(I2296*(Utgifter!$E$4+Utgifter!$E$5)/12),IF(I2296&gt; 0,$S$4,0))</f>
        <v>0</v>
      </c>
    </row>
    <row r="2297" spans="4:11" x14ac:dyDescent="0.35">
      <c r="D2297" s="28" t="str">
        <f t="shared" si="35"/>
        <v/>
      </c>
      <c r="E2297" s="27">
        <f>IF((E2296*(1+Utgifter!$E$5/12)-G2296)&gt;0,E2296*(1+Utgifter!$E$5/12)-G2296,0)</f>
        <v>0</v>
      </c>
      <c r="F2297" s="26"/>
      <c r="G2297" s="24">
        <f>IF((E2297*(Utgifter!$E$4+Utgifter!$E$5)/12)&gt;$S$4,(E2297*(Utgifter!$E$4+Utgifter!$E$5)/12),IF(E2297&gt; 0,$S$4,0))</f>
        <v>0</v>
      </c>
      <c r="I2297" s="27">
        <f>IF((I2296*(1+Utgifter!$E$5/12)-K2296)&gt;0,I2296*(1+Utgifter!$E$5/12)-K2296,0)</f>
        <v>0</v>
      </c>
      <c r="J2297" s="26"/>
      <c r="K2297" s="24">
        <f>IF((I2297*(Utgifter!$E$4+Utgifter!$E$5)/12)&gt;$S$4,(I2297*(Utgifter!$E$4+Utgifter!$E$5)/12),IF(I2297&gt; 0,$S$4,0))</f>
        <v>0</v>
      </c>
    </row>
    <row r="2298" spans="4:11" x14ac:dyDescent="0.35">
      <c r="D2298" s="28" t="str">
        <f t="shared" si="35"/>
        <v/>
      </c>
      <c r="E2298" s="27">
        <f>IF((E2297*(1+Utgifter!$E$5/12)-G2297)&gt;0,E2297*(1+Utgifter!$E$5/12)-G2297,0)</f>
        <v>0</v>
      </c>
      <c r="F2298" s="26"/>
      <c r="G2298" s="24">
        <f>IF((E2298*(Utgifter!$E$4+Utgifter!$E$5)/12)&gt;$S$4,(E2298*(Utgifter!$E$4+Utgifter!$E$5)/12),IF(E2298&gt; 0,$S$4,0))</f>
        <v>0</v>
      </c>
      <c r="I2298" s="27">
        <f>IF((I2297*(1+Utgifter!$E$5/12)-K2297)&gt;0,I2297*(1+Utgifter!$E$5/12)-K2297,0)</f>
        <v>0</v>
      </c>
      <c r="J2298" s="26"/>
      <c r="K2298" s="24">
        <f>IF((I2298*(Utgifter!$E$4+Utgifter!$E$5)/12)&gt;$S$4,(I2298*(Utgifter!$E$4+Utgifter!$E$5)/12),IF(I2298&gt; 0,$S$4,0))</f>
        <v>0</v>
      </c>
    </row>
    <row r="2299" spans="4:11" x14ac:dyDescent="0.35">
      <c r="D2299" s="28" t="str">
        <f t="shared" si="35"/>
        <v/>
      </c>
      <c r="E2299" s="27">
        <f>IF((E2298*(1+Utgifter!$E$5/12)-G2298)&gt;0,E2298*(1+Utgifter!$E$5/12)-G2298,0)</f>
        <v>0</v>
      </c>
      <c r="F2299" s="26"/>
      <c r="G2299" s="24">
        <f>IF((E2299*(Utgifter!$E$4+Utgifter!$E$5)/12)&gt;$S$4,(E2299*(Utgifter!$E$4+Utgifter!$E$5)/12),IF(E2299&gt; 0,$S$4,0))</f>
        <v>0</v>
      </c>
      <c r="I2299" s="27">
        <f>IF((I2298*(1+Utgifter!$E$5/12)-K2298)&gt;0,I2298*(1+Utgifter!$E$5/12)-K2298,0)</f>
        <v>0</v>
      </c>
      <c r="J2299" s="26"/>
      <c r="K2299" s="24">
        <f>IF((I2299*(Utgifter!$E$4+Utgifter!$E$5)/12)&gt;$S$4,(I2299*(Utgifter!$E$4+Utgifter!$E$5)/12),IF(I2299&gt; 0,$S$4,0))</f>
        <v>0</v>
      </c>
    </row>
    <row r="2300" spans="4:11" x14ac:dyDescent="0.35">
      <c r="D2300" s="28" t="str">
        <f t="shared" si="35"/>
        <v/>
      </c>
      <c r="E2300" s="27">
        <f>IF((E2299*(1+Utgifter!$E$5/12)-G2299)&gt;0,E2299*(1+Utgifter!$E$5/12)-G2299,0)</f>
        <v>0</v>
      </c>
      <c r="F2300" s="26"/>
      <c r="G2300" s="24">
        <f>IF((E2300*(Utgifter!$E$4+Utgifter!$E$5)/12)&gt;$S$4,(E2300*(Utgifter!$E$4+Utgifter!$E$5)/12),IF(E2300&gt; 0,$S$4,0))</f>
        <v>0</v>
      </c>
      <c r="I2300" s="27">
        <f>IF((I2299*(1+Utgifter!$E$5/12)-K2299)&gt;0,I2299*(1+Utgifter!$E$5/12)-K2299,0)</f>
        <v>0</v>
      </c>
      <c r="J2300" s="26"/>
      <c r="K2300" s="24">
        <f>IF((I2300*(Utgifter!$E$4+Utgifter!$E$5)/12)&gt;$S$4,(I2300*(Utgifter!$E$4+Utgifter!$E$5)/12),IF(I2300&gt; 0,$S$4,0))</f>
        <v>0</v>
      </c>
    </row>
    <row r="2301" spans="4:11" x14ac:dyDescent="0.35">
      <c r="D2301" s="28" t="str">
        <f t="shared" si="35"/>
        <v/>
      </c>
      <c r="E2301" s="27">
        <f>IF((E2300*(1+Utgifter!$E$5/12)-G2300)&gt;0,E2300*(1+Utgifter!$E$5/12)-G2300,0)</f>
        <v>0</v>
      </c>
      <c r="F2301" s="26"/>
      <c r="G2301" s="24">
        <f>IF((E2301*(Utgifter!$E$4+Utgifter!$E$5)/12)&gt;$S$4,(E2301*(Utgifter!$E$4+Utgifter!$E$5)/12),IF(E2301&gt; 0,$S$4,0))</f>
        <v>0</v>
      </c>
      <c r="I2301" s="27">
        <f>IF((I2300*(1+Utgifter!$E$5/12)-K2300)&gt;0,I2300*(1+Utgifter!$E$5/12)-K2300,0)</f>
        <v>0</v>
      </c>
      <c r="J2301" s="26"/>
      <c r="K2301" s="24">
        <f>IF((I2301*(Utgifter!$E$4+Utgifter!$E$5)/12)&gt;$S$4,(I2301*(Utgifter!$E$4+Utgifter!$E$5)/12),IF(I2301&gt; 0,$S$4,0))</f>
        <v>0</v>
      </c>
    </row>
    <row r="2302" spans="4:11" x14ac:dyDescent="0.35">
      <c r="D2302" s="28" t="str">
        <f t="shared" si="35"/>
        <v/>
      </c>
      <c r="E2302" s="27">
        <f>IF((E2301*(1+Utgifter!$E$5/12)-G2301)&gt;0,E2301*(1+Utgifter!$E$5/12)-G2301,0)</f>
        <v>0</v>
      </c>
      <c r="F2302" s="26"/>
      <c r="G2302" s="24">
        <f>IF((E2302*(Utgifter!$E$4+Utgifter!$E$5)/12)&gt;$S$4,(E2302*(Utgifter!$E$4+Utgifter!$E$5)/12),IF(E2302&gt; 0,$S$4,0))</f>
        <v>0</v>
      </c>
      <c r="I2302" s="27">
        <f>IF((I2301*(1+Utgifter!$E$5/12)-K2301)&gt;0,I2301*(1+Utgifter!$E$5/12)-K2301,0)</f>
        <v>0</v>
      </c>
      <c r="J2302" s="26"/>
      <c r="K2302" s="24">
        <f>IF((I2302*(Utgifter!$E$4+Utgifter!$E$5)/12)&gt;$S$4,(I2302*(Utgifter!$E$4+Utgifter!$E$5)/12),IF(I2302&gt; 0,$S$4,0))</f>
        <v>0</v>
      </c>
    </row>
    <row r="2303" spans="4:11" x14ac:dyDescent="0.35">
      <c r="D2303" s="28" t="str">
        <f t="shared" si="35"/>
        <v/>
      </c>
      <c r="E2303" s="27">
        <f>IF((E2302*(1+Utgifter!$E$5/12)-G2302)&gt;0,E2302*(1+Utgifter!$E$5/12)-G2302,0)</f>
        <v>0</v>
      </c>
      <c r="F2303" s="26"/>
      <c r="G2303" s="24">
        <f>IF((E2303*(Utgifter!$E$4+Utgifter!$E$5)/12)&gt;$S$4,(E2303*(Utgifter!$E$4+Utgifter!$E$5)/12),IF(E2303&gt; 0,$S$4,0))</f>
        <v>0</v>
      </c>
      <c r="I2303" s="27">
        <f>IF((I2302*(1+Utgifter!$E$5/12)-K2302)&gt;0,I2302*(1+Utgifter!$E$5/12)-K2302,0)</f>
        <v>0</v>
      </c>
      <c r="J2303" s="26"/>
      <c r="K2303" s="24">
        <f>IF((I2303*(Utgifter!$E$4+Utgifter!$E$5)/12)&gt;$S$4,(I2303*(Utgifter!$E$4+Utgifter!$E$5)/12),IF(I2303&gt; 0,$S$4,0))</f>
        <v>0</v>
      </c>
    </row>
    <row r="2304" spans="4:11" x14ac:dyDescent="0.35">
      <c r="D2304" s="28" t="str">
        <f t="shared" si="35"/>
        <v/>
      </c>
      <c r="E2304" s="27">
        <f>IF((E2303*(1+Utgifter!$E$5/12)-G2303)&gt;0,E2303*(1+Utgifter!$E$5/12)-G2303,0)</f>
        <v>0</v>
      </c>
      <c r="F2304" s="26"/>
      <c r="G2304" s="24">
        <f>IF((E2304*(Utgifter!$E$4+Utgifter!$E$5)/12)&gt;$S$4,(E2304*(Utgifter!$E$4+Utgifter!$E$5)/12),IF(E2304&gt; 0,$S$4,0))</f>
        <v>0</v>
      </c>
      <c r="I2304" s="27">
        <f>IF((I2303*(1+Utgifter!$E$5/12)-K2303)&gt;0,I2303*(1+Utgifter!$E$5/12)-K2303,0)</f>
        <v>0</v>
      </c>
      <c r="J2304" s="26"/>
      <c r="K2304" s="24">
        <f>IF((I2304*(Utgifter!$E$4+Utgifter!$E$5)/12)&gt;$S$4,(I2304*(Utgifter!$E$4+Utgifter!$E$5)/12),IF(I2304&gt; 0,$S$4,0))</f>
        <v>0</v>
      </c>
    </row>
    <row r="2305" spans="4:11" x14ac:dyDescent="0.35">
      <c r="D2305" s="28" t="str">
        <f t="shared" si="35"/>
        <v/>
      </c>
      <c r="E2305" s="27">
        <f>IF((E2304*(1+Utgifter!$E$5/12)-G2304)&gt;0,E2304*(1+Utgifter!$E$5/12)-G2304,0)</f>
        <v>0</v>
      </c>
      <c r="F2305" s="26"/>
      <c r="G2305" s="24">
        <f>IF((E2305*(Utgifter!$E$4+Utgifter!$E$5)/12)&gt;$S$4,(E2305*(Utgifter!$E$4+Utgifter!$E$5)/12),IF(E2305&gt; 0,$S$4,0))</f>
        <v>0</v>
      </c>
      <c r="I2305" s="27">
        <f>IF((I2304*(1+Utgifter!$E$5/12)-K2304)&gt;0,I2304*(1+Utgifter!$E$5/12)-K2304,0)</f>
        <v>0</v>
      </c>
      <c r="J2305" s="26"/>
      <c r="K2305" s="24">
        <f>IF((I2305*(Utgifter!$E$4+Utgifter!$E$5)/12)&gt;$S$4,(I2305*(Utgifter!$E$4+Utgifter!$E$5)/12),IF(I2305&gt; 0,$S$4,0))</f>
        <v>0</v>
      </c>
    </row>
    <row r="2306" spans="4:11" x14ac:dyDescent="0.35">
      <c r="D2306" s="28" t="str">
        <f t="shared" si="35"/>
        <v/>
      </c>
      <c r="E2306" s="27">
        <f>IF((E2305*(1+Utgifter!$E$5/12)-G2305)&gt;0,E2305*(1+Utgifter!$E$5/12)-G2305,0)</f>
        <v>0</v>
      </c>
      <c r="F2306" s="26"/>
      <c r="G2306" s="24">
        <f>IF((E2306*(Utgifter!$E$4+Utgifter!$E$5)/12)&gt;$S$4,(E2306*(Utgifter!$E$4+Utgifter!$E$5)/12),IF(E2306&gt; 0,$S$4,0))</f>
        <v>0</v>
      </c>
      <c r="I2306" s="27">
        <f>IF((I2305*(1+Utgifter!$E$5/12)-K2305)&gt;0,I2305*(1+Utgifter!$E$5/12)-K2305,0)</f>
        <v>0</v>
      </c>
      <c r="J2306" s="26"/>
      <c r="K2306" s="24">
        <f>IF((I2306*(Utgifter!$E$4+Utgifter!$E$5)/12)&gt;$S$4,(I2306*(Utgifter!$E$4+Utgifter!$E$5)/12),IF(I2306&gt; 0,$S$4,0))</f>
        <v>0</v>
      </c>
    </row>
    <row r="2307" spans="4:11" x14ac:dyDescent="0.35">
      <c r="D2307" s="28" t="str">
        <f t="shared" si="35"/>
        <v/>
      </c>
      <c r="E2307" s="27">
        <f>IF((E2306*(1+Utgifter!$E$5/12)-G2306)&gt;0,E2306*(1+Utgifter!$E$5/12)-G2306,0)</f>
        <v>0</v>
      </c>
      <c r="F2307" s="26"/>
      <c r="G2307" s="24">
        <f>IF((E2307*(Utgifter!$E$4+Utgifter!$E$5)/12)&gt;$S$4,(E2307*(Utgifter!$E$4+Utgifter!$E$5)/12),IF(E2307&gt; 0,$S$4,0))</f>
        <v>0</v>
      </c>
      <c r="I2307" s="27">
        <f>IF((I2306*(1+Utgifter!$E$5/12)-K2306)&gt;0,I2306*(1+Utgifter!$E$5/12)-K2306,0)</f>
        <v>0</v>
      </c>
      <c r="J2307" s="26"/>
      <c r="K2307" s="24">
        <f>IF((I2307*(Utgifter!$E$4+Utgifter!$E$5)/12)&gt;$S$4,(I2307*(Utgifter!$E$4+Utgifter!$E$5)/12),IF(I2307&gt; 0,$S$4,0))</f>
        <v>0</v>
      </c>
    </row>
    <row r="2308" spans="4:11" x14ac:dyDescent="0.35">
      <c r="D2308" s="28" t="str">
        <f t="shared" si="35"/>
        <v/>
      </c>
      <c r="E2308" s="27">
        <f>IF((E2307*(1+Utgifter!$E$5/12)-G2307)&gt;0,E2307*(1+Utgifter!$E$5/12)-G2307,0)</f>
        <v>0</v>
      </c>
      <c r="F2308" s="26"/>
      <c r="G2308" s="24">
        <f>IF((E2308*(Utgifter!$E$4+Utgifter!$E$5)/12)&gt;$S$4,(E2308*(Utgifter!$E$4+Utgifter!$E$5)/12),IF(E2308&gt; 0,$S$4,0))</f>
        <v>0</v>
      </c>
      <c r="I2308" s="27">
        <f>IF((I2307*(1+Utgifter!$E$5/12)-K2307)&gt;0,I2307*(1+Utgifter!$E$5/12)-K2307,0)</f>
        <v>0</v>
      </c>
      <c r="J2308" s="26"/>
      <c r="K2308" s="24">
        <f>IF((I2308*(Utgifter!$E$4+Utgifter!$E$5)/12)&gt;$S$4,(I2308*(Utgifter!$E$4+Utgifter!$E$5)/12),IF(I2308&gt; 0,$S$4,0))</f>
        <v>0</v>
      </c>
    </row>
    <row r="2309" spans="4:11" x14ac:dyDescent="0.35">
      <c r="D2309" s="28" t="str">
        <f t="shared" si="35"/>
        <v/>
      </c>
      <c r="E2309" s="27">
        <f>IF((E2308*(1+Utgifter!$E$5/12)-G2308)&gt;0,E2308*(1+Utgifter!$E$5/12)-G2308,0)</f>
        <v>0</v>
      </c>
      <c r="F2309" s="26"/>
      <c r="G2309" s="24">
        <f>IF((E2309*(Utgifter!$E$4+Utgifter!$E$5)/12)&gt;$S$4,(E2309*(Utgifter!$E$4+Utgifter!$E$5)/12),IF(E2309&gt; 0,$S$4,0))</f>
        <v>0</v>
      </c>
      <c r="I2309" s="27">
        <f>IF((I2308*(1+Utgifter!$E$5/12)-K2308)&gt;0,I2308*(1+Utgifter!$E$5/12)-K2308,0)</f>
        <v>0</v>
      </c>
      <c r="J2309" s="26"/>
      <c r="K2309" s="24">
        <f>IF((I2309*(Utgifter!$E$4+Utgifter!$E$5)/12)&gt;$S$4,(I2309*(Utgifter!$E$4+Utgifter!$E$5)/12),IF(I2309&gt; 0,$S$4,0))</f>
        <v>0</v>
      </c>
    </row>
    <row r="2310" spans="4:11" x14ac:dyDescent="0.35">
      <c r="D2310" s="28" t="str">
        <f t="shared" si="35"/>
        <v/>
      </c>
      <c r="E2310" s="27">
        <f>IF((E2309*(1+Utgifter!$E$5/12)-G2309)&gt;0,E2309*(1+Utgifter!$E$5/12)-G2309,0)</f>
        <v>0</v>
      </c>
      <c r="F2310" s="26"/>
      <c r="G2310" s="24">
        <f>IF((E2310*(Utgifter!$E$4+Utgifter!$E$5)/12)&gt;$S$4,(E2310*(Utgifter!$E$4+Utgifter!$E$5)/12),IF(E2310&gt; 0,$S$4,0))</f>
        <v>0</v>
      </c>
      <c r="I2310" s="27">
        <f>IF((I2309*(1+Utgifter!$E$5/12)-K2309)&gt;0,I2309*(1+Utgifter!$E$5/12)-K2309,0)</f>
        <v>0</v>
      </c>
      <c r="J2310" s="26"/>
      <c r="K2310" s="24">
        <f>IF((I2310*(Utgifter!$E$4+Utgifter!$E$5)/12)&gt;$S$4,(I2310*(Utgifter!$E$4+Utgifter!$E$5)/12),IF(I2310&gt; 0,$S$4,0))</f>
        <v>0</v>
      </c>
    </row>
    <row r="2311" spans="4:11" x14ac:dyDescent="0.35">
      <c r="D2311" s="28" t="str">
        <f t="shared" ref="D2311:D2374" si="36">IF(OR(E2311&gt;0, I2311&gt;0),D2310+1,"")</f>
        <v/>
      </c>
      <c r="E2311" s="27">
        <f>IF((E2310*(1+Utgifter!$E$5/12)-G2310)&gt;0,E2310*(1+Utgifter!$E$5/12)-G2310,0)</f>
        <v>0</v>
      </c>
      <c r="F2311" s="26"/>
      <c r="G2311" s="24">
        <f>IF((E2311*(Utgifter!$E$4+Utgifter!$E$5)/12)&gt;$S$4,(E2311*(Utgifter!$E$4+Utgifter!$E$5)/12),IF(E2311&gt; 0,$S$4,0))</f>
        <v>0</v>
      </c>
      <c r="I2311" s="27">
        <f>IF((I2310*(1+Utgifter!$E$5/12)-K2310)&gt;0,I2310*(1+Utgifter!$E$5/12)-K2310,0)</f>
        <v>0</v>
      </c>
      <c r="J2311" s="26"/>
      <c r="K2311" s="24">
        <f>IF((I2311*(Utgifter!$E$4+Utgifter!$E$5)/12)&gt;$S$4,(I2311*(Utgifter!$E$4+Utgifter!$E$5)/12),IF(I2311&gt; 0,$S$4,0))</f>
        <v>0</v>
      </c>
    </row>
    <row r="2312" spans="4:11" x14ac:dyDescent="0.35">
      <c r="D2312" s="28" t="str">
        <f t="shared" si="36"/>
        <v/>
      </c>
      <c r="E2312" s="27">
        <f>IF((E2311*(1+Utgifter!$E$5/12)-G2311)&gt;0,E2311*(1+Utgifter!$E$5/12)-G2311,0)</f>
        <v>0</v>
      </c>
      <c r="F2312" s="26"/>
      <c r="G2312" s="24">
        <f>IF((E2312*(Utgifter!$E$4+Utgifter!$E$5)/12)&gt;$S$4,(E2312*(Utgifter!$E$4+Utgifter!$E$5)/12),IF(E2312&gt; 0,$S$4,0))</f>
        <v>0</v>
      </c>
      <c r="I2312" s="27">
        <f>IF((I2311*(1+Utgifter!$E$5/12)-K2311)&gt;0,I2311*(1+Utgifter!$E$5/12)-K2311,0)</f>
        <v>0</v>
      </c>
      <c r="J2312" s="26"/>
      <c r="K2312" s="24">
        <f>IF((I2312*(Utgifter!$E$4+Utgifter!$E$5)/12)&gt;$S$4,(I2312*(Utgifter!$E$4+Utgifter!$E$5)/12),IF(I2312&gt; 0,$S$4,0))</f>
        <v>0</v>
      </c>
    </row>
    <row r="2313" spans="4:11" x14ac:dyDescent="0.35">
      <c r="D2313" s="28" t="str">
        <f t="shared" si="36"/>
        <v/>
      </c>
      <c r="E2313" s="27">
        <f>IF((E2312*(1+Utgifter!$E$5/12)-G2312)&gt;0,E2312*(1+Utgifter!$E$5/12)-G2312,0)</f>
        <v>0</v>
      </c>
      <c r="F2313" s="26"/>
      <c r="G2313" s="24">
        <f>IF((E2313*(Utgifter!$E$4+Utgifter!$E$5)/12)&gt;$S$4,(E2313*(Utgifter!$E$4+Utgifter!$E$5)/12),IF(E2313&gt; 0,$S$4,0))</f>
        <v>0</v>
      </c>
      <c r="I2313" s="27">
        <f>IF((I2312*(1+Utgifter!$E$5/12)-K2312)&gt;0,I2312*(1+Utgifter!$E$5/12)-K2312,0)</f>
        <v>0</v>
      </c>
      <c r="J2313" s="26"/>
      <c r="K2313" s="24">
        <f>IF((I2313*(Utgifter!$E$4+Utgifter!$E$5)/12)&gt;$S$4,(I2313*(Utgifter!$E$4+Utgifter!$E$5)/12),IF(I2313&gt; 0,$S$4,0))</f>
        <v>0</v>
      </c>
    </row>
    <row r="2314" spans="4:11" x14ac:dyDescent="0.35">
      <c r="D2314" s="28" t="str">
        <f t="shared" si="36"/>
        <v/>
      </c>
      <c r="E2314" s="27">
        <f>IF((E2313*(1+Utgifter!$E$5/12)-G2313)&gt;0,E2313*(1+Utgifter!$E$5/12)-G2313,0)</f>
        <v>0</v>
      </c>
      <c r="F2314" s="26"/>
      <c r="G2314" s="24">
        <f>IF((E2314*(Utgifter!$E$4+Utgifter!$E$5)/12)&gt;$S$4,(E2314*(Utgifter!$E$4+Utgifter!$E$5)/12),IF(E2314&gt; 0,$S$4,0))</f>
        <v>0</v>
      </c>
      <c r="I2314" s="27">
        <f>IF((I2313*(1+Utgifter!$E$5/12)-K2313)&gt;0,I2313*(1+Utgifter!$E$5/12)-K2313,0)</f>
        <v>0</v>
      </c>
      <c r="J2314" s="26"/>
      <c r="K2314" s="24">
        <f>IF((I2314*(Utgifter!$E$4+Utgifter!$E$5)/12)&gt;$S$4,(I2314*(Utgifter!$E$4+Utgifter!$E$5)/12),IF(I2314&gt; 0,$S$4,0))</f>
        <v>0</v>
      </c>
    </row>
    <row r="2315" spans="4:11" x14ac:dyDescent="0.35">
      <c r="D2315" s="28" t="str">
        <f t="shared" si="36"/>
        <v/>
      </c>
      <c r="E2315" s="27">
        <f>IF((E2314*(1+Utgifter!$E$5/12)-G2314)&gt;0,E2314*(1+Utgifter!$E$5/12)-G2314,0)</f>
        <v>0</v>
      </c>
      <c r="F2315" s="26"/>
      <c r="G2315" s="24">
        <f>IF((E2315*(Utgifter!$E$4+Utgifter!$E$5)/12)&gt;$S$4,(E2315*(Utgifter!$E$4+Utgifter!$E$5)/12),IF(E2315&gt; 0,$S$4,0))</f>
        <v>0</v>
      </c>
      <c r="I2315" s="27">
        <f>IF((I2314*(1+Utgifter!$E$5/12)-K2314)&gt;0,I2314*(1+Utgifter!$E$5/12)-K2314,0)</f>
        <v>0</v>
      </c>
      <c r="J2315" s="26"/>
      <c r="K2315" s="24">
        <f>IF((I2315*(Utgifter!$E$4+Utgifter!$E$5)/12)&gt;$S$4,(I2315*(Utgifter!$E$4+Utgifter!$E$5)/12),IF(I2315&gt; 0,$S$4,0))</f>
        <v>0</v>
      </c>
    </row>
    <row r="2316" spans="4:11" x14ac:dyDescent="0.35">
      <c r="D2316" s="28" t="str">
        <f t="shared" si="36"/>
        <v/>
      </c>
      <c r="E2316" s="27">
        <f>IF((E2315*(1+Utgifter!$E$5/12)-G2315)&gt;0,E2315*(1+Utgifter!$E$5/12)-G2315,0)</f>
        <v>0</v>
      </c>
      <c r="F2316" s="26"/>
      <c r="G2316" s="24">
        <f>IF((E2316*(Utgifter!$E$4+Utgifter!$E$5)/12)&gt;$S$4,(E2316*(Utgifter!$E$4+Utgifter!$E$5)/12),IF(E2316&gt; 0,$S$4,0))</f>
        <v>0</v>
      </c>
      <c r="I2316" s="27">
        <f>IF((I2315*(1+Utgifter!$E$5/12)-K2315)&gt;0,I2315*(1+Utgifter!$E$5/12)-K2315,0)</f>
        <v>0</v>
      </c>
      <c r="J2316" s="26"/>
      <c r="K2316" s="24">
        <f>IF((I2316*(Utgifter!$E$4+Utgifter!$E$5)/12)&gt;$S$4,(I2316*(Utgifter!$E$4+Utgifter!$E$5)/12),IF(I2316&gt; 0,$S$4,0))</f>
        <v>0</v>
      </c>
    </row>
    <row r="2317" spans="4:11" x14ac:dyDescent="0.35">
      <c r="D2317" s="28" t="str">
        <f t="shared" si="36"/>
        <v/>
      </c>
      <c r="E2317" s="27">
        <f>IF((E2316*(1+Utgifter!$E$5/12)-G2316)&gt;0,E2316*(1+Utgifter!$E$5/12)-G2316,0)</f>
        <v>0</v>
      </c>
      <c r="F2317" s="26"/>
      <c r="G2317" s="24">
        <f>IF((E2317*(Utgifter!$E$4+Utgifter!$E$5)/12)&gt;$S$4,(E2317*(Utgifter!$E$4+Utgifter!$E$5)/12),IF(E2317&gt; 0,$S$4,0))</f>
        <v>0</v>
      </c>
      <c r="I2317" s="27">
        <f>IF((I2316*(1+Utgifter!$E$5/12)-K2316)&gt;0,I2316*(1+Utgifter!$E$5/12)-K2316,0)</f>
        <v>0</v>
      </c>
      <c r="J2317" s="26"/>
      <c r="K2317" s="24">
        <f>IF((I2317*(Utgifter!$E$4+Utgifter!$E$5)/12)&gt;$S$4,(I2317*(Utgifter!$E$4+Utgifter!$E$5)/12),IF(I2317&gt; 0,$S$4,0))</f>
        <v>0</v>
      </c>
    </row>
    <row r="2318" spans="4:11" x14ac:dyDescent="0.35">
      <c r="D2318" s="28" t="str">
        <f t="shared" si="36"/>
        <v/>
      </c>
      <c r="E2318" s="27">
        <f>IF((E2317*(1+Utgifter!$E$5/12)-G2317)&gt;0,E2317*(1+Utgifter!$E$5/12)-G2317,0)</f>
        <v>0</v>
      </c>
      <c r="F2318" s="26"/>
      <c r="G2318" s="24">
        <f>IF((E2318*(Utgifter!$E$4+Utgifter!$E$5)/12)&gt;$S$4,(E2318*(Utgifter!$E$4+Utgifter!$E$5)/12),IF(E2318&gt; 0,$S$4,0))</f>
        <v>0</v>
      </c>
      <c r="I2318" s="27">
        <f>IF((I2317*(1+Utgifter!$E$5/12)-K2317)&gt;0,I2317*(1+Utgifter!$E$5/12)-K2317,0)</f>
        <v>0</v>
      </c>
      <c r="J2318" s="26"/>
      <c r="K2318" s="24">
        <f>IF((I2318*(Utgifter!$E$4+Utgifter!$E$5)/12)&gt;$S$4,(I2318*(Utgifter!$E$4+Utgifter!$E$5)/12),IF(I2318&gt; 0,$S$4,0))</f>
        <v>0</v>
      </c>
    </row>
    <row r="2319" spans="4:11" x14ac:dyDescent="0.35">
      <c r="D2319" s="28" t="str">
        <f t="shared" si="36"/>
        <v/>
      </c>
      <c r="E2319" s="27">
        <f>IF((E2318*(1+Utgifter!$E$5/12)-G2318)&gt;0,E2318*(1+Utgifter!$E$5/12)-G2318,0)</f>
        <v>0</v>
      </c>
      <c r="F2319" s="26"/>
      <c r="G2319" s="24">
        <f>IF((E2319*(Utgifter!$E$4+Utgifter!$E$5)/12)&gt;$S$4,(E2319*(Utgifter!$E$4+Utgifter!$E$5)/12),IF(E2319&gt; 0,$S$4,0))</f>
        <v>0</v>
      </c>
      <c r="I2319" s="27">
        <f>IF((I2318*(1+Utgifter!$E$5/12)-K2318)&gt;0,I2318*(1+Utgifter!$E$5/12)-K2318,0)</f>
        <v>0</v>
      </c>
      <c r="J2319" s="26"/>
      <c r="K2319" s="24">
        <f>IF((I2319*(Utgifter!$E$4+Utgifter!$E$5)/12)&gt;$S$4,(I2319*(Utgifter!$E$4+Utgifter!$E$5)/12),IF(I2319&gt; 0,$S$4,0))</f>
        <v>0</v>
      </c>
    </row>
    <row r="2320" spans="4:11" x14ac:dyDescent="0.35">
      <c r="D2320" s="28" t="str">
        <f t="shared" si="36"/>
        <v/>
      </c>
      <c r="E2320" s="27">
        <f>IF((E2319*(1+Utgifter!$E$5/12)-G2319)&gt;0,E2319*(1+Utgifter!$E$5/12)-G2319,0)</f>
        <v>0</v>
      </c>
      <c r="F2320" s="26"/>
      <c r="G2320" s="24">
        <f>IF((E2320*(Utgifter!$E$4+Utgifter!$E$5)/12)&gt;$S$4,(E2320*(Utgifter!$E$4+Utgifter!$E$5)/12),IF(E2320&gt; 0,$S$4,0))</f>
        <v>0</v>
      </c>
      <c r="I2320" s="27">
        <f>IF((I2319*(1+Utgifter!$E$5/12)-K2319)&gt;0,I2319*(1+Utgifter!$E$5/12)-K2319,0)</f>
        <v>0</v>
      </c>
      <c r="J2320" s="26"/>
      <c r="K2320" s="24">
        <f>IF((I2320*(Utgifter!$E$4+Utgifter!$E$5)/12)&gt;$S$4,(I2320*(Utgifter!$E$4+Utgifter!$E$5)/12),IF(I2320&gt; 0,$S$4,0))</f>
        <v>0</v>
      </c>
    </row>
    <row r="2321" spans="4:11" x14ac:dyDescent="0.35">
      <c r="D2321" s="28" t="str">
        <f t="shared" si="36"/>
        <v/>
      </c>
      <c r="E2321" s="27">
        <f>IF((E2320*(1+Utgifter!$E$5/12)-G2320)&gt;0,E2320*(1+Utgifter!$E$5/12)-G2320,0)</f>
        <v>0</v>
      </c>
      <c r="F2321" s="26"/>
      <c r="G2321" s="24">
        <f>IF((E2321*(Utgifter!$E$4+Utgifter!$E$5)/12)&gt;$S$4,(E2321*(Utgifter!$E$4+Utgifter!$E$5)/12),IF(E2321&gt; 0,$S$4,0))</f>
        <v>0</v>
      </c>
      <c r="I2321" s="27">
        <f>IF((I2320*(1+Utgifter!$E$5/12)-K2320)&gt;0,I2320*(1+Utgifter!$E$5/12)-K2320,0)</f>
        <v>0</v>
      </c>
      <c r="J2321" s="26"/>
      <c r="K2321" s="24">
        <f>IF((I2321*(Utgifter!$E$4+Utgifter!$E$5)/12)&gt;$S$4,(I2321*(Utgifter!$E$4+Utgifter!$E$5)/12),IF(I2321&gt; 0,$S$4,0))</f>
        <v>0</v>
      </c>
    </row>
    <row r="2322" spans="4:11" x14ac:dyDescent="0.35">
      <c r="D2322" s="28" t="str">
        <f t="shared" si="36"/>
        <v/>
      </c>
      <c r="E2322" s="27">
        <f>IF((E2321*(1+Utgifter!$E$5/12)-G2321)&gt;0,E2321*(1+Utgifter!$E$5/12)-G2321,0)</f>
        <v>0</v>
      </c>
      <c r="F2322" s="26"/>
      <c r="G2322" s="24">
        <f>IF((E2322*(Utgifter!$E$4+Utgifter!$E$5)/12)&gt;$S$4,(E2322*(Utgifter!$E$4+Utgifter!$E$5)/12),IF(E2322&gt; 0,$S$4,0))</f>
        <v>0</v>
      </c>
      <c r="I2322" s="27">
        <f>IF((I2321*(1+Utgifter!$E$5/12)-K2321)&gt;0,I2321*(1+Utgifter!$E$5/12)-K2321,0)</f>
        <v>0</v>
      </c>
      <c r="J2322" s="26"/>
      <c r="K2322" s="24">
        <f>IF((I2322*(Utgifter!$E$4+Utgifter!$E$5)/12)&gt;$S$4,(I2322*(Utgifter!$E$4+Utgifter!$E$5)/12),IF(I2322&gt; 0,$S$4,0))</f>
        <v>0</v>
      </c>
    </row>
    <row r="2323" spans="4:11" x14ac:dyDescent="0.35">
      <c r="D2323" s="28" t="str">
        <f t="shared" si="36"/>
        <v/>
      </c>
      <c r="E2323" s="27">
        <f>IF((E2322*(1+Utgifter!$E$5/12)-G2322)&gt;0,E2322*(1+Utgifter!$E$5/12)-G2322,0)</f>
        <v>0</v>
      </c>
      <c r="F2323" s="26"/>
      <c r="G2323" s="24">
        <f>IF((E2323*(Utgifter!$E$4+Utgifter!$E$5)/12)&gt;$S$4,(E2323*(Utgifter!$E$4+Utgifter!$E$5)/12),IF(E2323&gt; 0,$S$4,0))</f>
        <v>0</v>
      </c>
      <c r="I2323" s="27">
        <f>IF((I2322*(1+Utgifter!$E$5/12)-K2322)&gt;0,I2322*(1+Utgifter!$E$5/12)-K2322,0)</f>
        <v>0</v>
      </c>
      <c r="J2323" s="26"/>
      <c r="K2323" s="24">
        <f>IF((I2323*(Utgifter!$E$4+Utgifter!$E$5)/12)&gt;$S$4,(I2323*(Utgifter!$E$4+Utgifter!$E$5)/12),IF(I2323&gt; 0,$S$4,0))</f>
        <v>0</v>
      </c>
    </row>
    <row r="2324" spans="4:11" x14ac:dyDescent="0.35">
      <c r="D2324" s="28" t="str">
        <f t="shared" si="36"/>
        <v/>
      </c>
      <c r="E2324" s="27">
        <f>IF((E2323*(1+Utgifter!$E$5/12)-G2323)&gt;0,E2323*(1+Utgifter!$E$5/12)-G2323,0)</f>
        <v>0</v>
      </c>
      <c r="F2324" s="26"/>
      <c r="G2324" s="24">
        <f>IF((E2324*(Utgifter!$E$4+Utgifter!$E$5)/12)&gt;$S$4,(E2324*(Utgifter!$E$4+Utgifter!$E$5)/12),IF(E2324&gt; 0,$S$4,0))</f>
        <v>0</v>
      </c>
      <c r="I2324" s="27">
        <f>IF((I2323*(1+Utgifter!$E$5/12)-K2323)&gt;0,I2323*(1+Utgifter!$E$5/12)-K2323,0)</f>
        <v>0</v>
      </c>
      <c r="J2324" s="26"/>
      <c r="K2324" s="24">
        <f>IF((I2324*(Utgifter!$E$4+Utgifter!$E$5)/12)&gt;$S$4,(I2324*(Utgifter!$E$4+Utgifter!$E$5)/12),IF(I2324&gt; 0,$S$4,0))</f>
        <v>0</v>
      </c>
    </row>
    <row r="2325" spans="4:11" x14ac:dyDescent="0.35">
      <c r="D2325" s="28" t="str">
        <f t="shared" si="36"/>
        <v/>
      </c>
      <c r="E2325" s="27">
        <f>IF((E2324*(1+Utgifter!$E$5/12)-G2324)&gt;0,E2324*(1+Utgifter!$E$5/12)-G2324,0)</f>
        <v>0</v>
      </c>
      <c r="F2325" s="26"/>
      <c r="G2325" s="24">
        <f>IF((E2325*(Utgifter!$E$4+Utgifter!$E$5)/12)&gt;$S$4,(E2325*(Utgifter!$E$4+Utgifter!$E$5)/12),IF(E2325&gt; 0,$S$4,0))</f>
        <v>0</v>
      </c>
      <c r="I2325" s="27">
        <f>IF((I2324*(1+Utgifter!$E$5/12)-K2324)&gt;0,I2324*(1+Utgifter!$E$5/12)-K2324,0)</f>
        <v>0</v>
      </c>
      <c r="J2325" s="26"/>
      <c r="K2325" s="24">
        <f>IF((I2325*(Utgifter!$E$4+Utgifter!$E$5)/12)&gt;$S$4,(I2325*(Utgifter!$E$4+Utgifter!$E$5)/12),IF(I2325&gt; 0,$S$4,0))</f>
        <v>0</v>
      </c>
    </row>
    <row r="2326" spans="4:11" x14ac:dyDescent="0.35">
      <c r="D2326" s="28" t="str">
        <f t="shared" si="36"/>
        <v/>
      </c>
      <c r="E2326" s="27">
        <f>IF((E2325*(1+Utgifter!$E$5/12)-G2325)&gt;0,E2325*(1+Utgifter!$E$5/12)-G2325,0)</f>
        <v>0</v>
      </c>
      <c r="F2326" s="26"/>
      <c r="G2326" s="24">
        <f>IF((E2326*(Utgifter!$E$4+Utgifter!$E$5)/12)&gt;$S$4,(E2326*(Utgifter!$E$4+Utgifter!$E$5)/12),IF(E2326&gt; 0,$S$4,0))</f>
        <v>0</v>
      </c>
      <c r="I2326" s="27">
        <f>IF((I2325*(1+Utgifter!$E$5/12)-K2325)&gt;0,I2325*(1+Utgifter!$E$5/12)-K2325,0)</f>
        <v>0</v>
      </c>
      <c r="J2326" s="26"/>
      <c r="K2326" s="24">
        <f>IF((I2326*(Utgifter!$E$4+Utgifter!$E$5)/12)&gt;$S$4,(I2326*(Utgifter!$E$4+Utgifter!$E$5)/12),IF(I2326&gt; 0,$S$4,0))</f>
        <v>0</v>
      </c>
    </row>
    <row r="2327" spans="4:11" x14ac:dyDescent="0.35">
      <c r="D2327" s="28" t="str">
        <f t="shared" si="36"/>
        <v/>
      </c>
      <c r="E2327" s="27">
        <f>IF((E2326*(1+Utgifter!$E$5/12)-G2326)&gt;0,E2326*(1+Utgifter!$E$5/12)-G2326,0)</f>
        <v>0</v>
      </c>
      <c r="F2327" s="26"/>
      <c r="G2327" s="24">
        <f>IF((E2327*(Utgifter!$E$4+Utgifter!$E$5)/12)&gt;$S$4,(E2327*(Utgifter!$E$4+Utgifter!$E$5)/12),IF(E2327&gt; 0,$S$4,0))</f>
        <v>0</v>
      </c>
      <c r="I2327" s="27">
        <f>IF((I2326*(1+Utgifter!$E$5/12)-K2326)&gt;0,I2326*(1+Utgifter!$E$5/12)-K2326,0)</f>
        <v>0</v>
      </c>
      <c r="J2327" s="26"/>
      <c r="K2327" s="24">
        <f>IF((I2327*(Utgifter!$E$4+Utgifter!$E$5)/12)&gt;$S$4,(I2327*(Utgifter!$E$4+Utgifter!$E$5)/12),IF(I2327&gt; 0,$S$4,0))</f>
        <v>0</v>
      </c>
    </row>
    <row r="2328" spans="4:11" x14ac:dyDescent="0.35">
      <c r="D2328" s="28" t="str">
        <f t="shared" si="36"/>
        <v/>
      </c>
      <c r="E2328" s="27">
        <f>IF((E2327*(1+Utgifter!$E$5/12)-G2327)&gt;0,E2327*(1+Utgifter!$E$5/12)-G2327,0)</f>
        <v>0</v>
      </c>
      <c r="F2328" s="26"/>
      <c r="G2328" s="24">
        <f>IF((E2328*(Utgifter!$E$4+Utgifter!$E$5)/12)&gt;$S$4,(E2328*(Utgifter!$E$4+Utgifter!$E$5)/12),IF(E2328&gt; 0,$S$4,0))</f>
        <v>0</v>
      </c>
      <c r="I2328" s="27">
        <f>IF((I2327*(1+Utgifter!$E$5/12)-K2327)&gt;0,I2327*(1+Utgifter!$E$5/12)-K2327,0)</f>
        <v>0</v>
      </c>
      <c r="J2328" s="26"/>
      <c r="K2328" s="24">
        <f>IF((I2328*(Utgifter!$E$4+Utgifter!$E$5)/12)&gt;$S$4,(I2328*(Utgifter!$E$4+Utgifter!$E$5)/12),IF(I2328&gt; 0,$S$4,0))</f>
        <v>0</v>
      </c>
    </row>
    <row r="2329" spans="4:11" x14ac:dyDescent="0.35">
      <c r="D2329" s="28" t="str">
        <f t="shared" si="36"/>
        <v/>
      </c>
      <c r="E2329" s="27">
        <f>IF((E2328*(1+Utgifter!$E$5/12)-G2328)&gt;0,E2328*(1+Utgifter!$E$5/12)-G2328,0)</f>
        <v>0</v>
      </c>
      <c r="F2329" s="26"/>
      <c r="G2329" s="24">
        <f>IF((E2329*(Utgifter!$E$4+Utgifter!$E$5)/12)&gt;$S$4,(E2329*(Utgifter!$E$4+Utgifter!$E$5)/12),IF(E2329&gt; 0,$S$4,0))</f>
        <v>0</v>
      </c>
      <c r="I2329" s="27">
        <f>IF((I2328*(1+Utgifter!$E$5/12)-K2328)&gt;0,I2328*(1+Utgifter!$E$5/12)-K2328,0)</f>
        <v>0</v>
      </c>
      <c r="J2329" s="26"/>
      <c r="K2329" s="24">
        <f>IF((I2329*(Utgifter!$E$4+Utgifter!$E$5)/12)&gt;$S$4,(I2329*(Utgifter!$E$4+Utgifter!$E$5)/12),IF(I2329&gt; 0,$S$4,0))</f>
        <v>0</v>
      </c>
    </row>
    <row r="2330" spans="4:11" x14ac:dyDescent="0.35">
      <c r="D2330" s="28" t="str">
        <f t="shared" si="36"/>
        <v/>
      </c>
      <c r="E2330" s="27">
        <f>IF((E2329*(1+Utgifter!$E$5/12)-G2329)&gt;0,E2329*(1+Utgifter!$E$5/12)-G2329,0)</f>
        <v>0</v>
      </c>
      <c r="F2330" s="26"/>
      <c r="G2330" s="24">
        <f>IF((E2330*(Utgifter!$E$4+Utgifter!$E$5)/12)&gt;$S$4,(E2330*(Utgifter!$E$4+Utgifter!$E$5)/12),IF(E2330&gt; 0,$S$4,0))</f>
        <v>0</v>
      </c>
      <c r="I2330" s="27">
        <f>IF((I2329*(1+Utgifter!$E$5/12)-K2329)&gt;0,I2329*(1+Utgifter!$E$5/12)-K2329,0)</f>
        <v>0</v>
      </c>
      <c r="J2330" s="26"/>
      <c r="K2330" s="24">
        <f>IF((I2330*(Utgifter!$E$4+Utgifter!$E$5)/12)&gt;$S$4,(I2330*(Utgifter!$E$4+Utgifter!$E$5)/12),IF(I2330&gt; 0,$S$4,0))</f>
        <v>0</v>
      </c>
    </row>
    <row r="2331" spans="4:11" x14ac:dyDescent="0.35">
      <c r="D2331" s="28" t="str">
        <f t="shared" si="36"/>
        <v/>
      </c>
      <c r="E2331" s="27">
        <f>IF((E2330*(1+Utgifter!$E$5/12)-G2330)&gt;0,E2330*(1+Utgifter!$E$5/12)-G2330,0)</f>
        <v>0</v>
      </c>
      <c r="F2331" s="26"/>
      <c r="G2331" s="24">
        <f>IF((E2331*(Utgifter!$E$4+Utgifter!$E$5)/12)&gt;$S$4,(E2331*(Utgifter!$E$4+Utgifter!$E$5)/12),IF(E2331&gt; 0,$S$4,0))</f>
        <v>0</v>
      </c>
      <c r="I2331" s="27">
        <f>IF((I2330*(1+Utgifter!$E$5/12)-K2330)&gt;0,I2330*(1+Utgifter!$E$5/12)-K2330,0)</f>
        <v>0</v>
      </c>
      <c r="J2331" s="26"/>
      <c r="K2331" s="24">
        <f>IF((I2331*(Utgifter!$E$4+Utgifter!$E$5)/12)&gt;$S$4,(I2331*(Utgifter!$E$4+Utgifter!$E$5)/12),IF(I2331&gt; 0,$S$4,0))</f>
        <v>0</v>
      </c>
    </row>
    <row r="2332" spans="4:11" x14ac:dyDescent="0.35">
      <c r="D2332" s="28" t="str">
        <f t="shared" si="36"/>
        <v/>
      </c>
      <c r="E2332" s="27">
        <f>IF((E2331*(1+Utgifter!$E$5/12)-G2331)&gt;0,E2331*(1+Utgifter!$E$5/12)-G2331,0)</f>
        <v>0</v>
      </c>
      <c r="F2332" s="26"/>
      <c r="G2332" s="24">
        <f>IF((E2332*(Utgifter!$E$4+Utgifter!$E$5)/12)&gt;$S$4,(E2332*(Utgifter!$E$4+Utgifter!$E$5)/12),IF(E2332&gt; 0,$S$4,0))</f>
        <v>0</v>
      </c>
      <c r="I2332" s="27">
        <f>IF((I2331*(1+Utgifter!$E$5/12)-K2331)&gt;0,I2331*(1+Utgifter!$E$5/12)-K2331,0)</f>
        <v>0</v>
      </c>
      <c r="J2332" s="26"/>
      <c r="K2332" s="24">
        <f>IF((I2332*(Utgifter!$E$4+Utgifter!$E$5)/12)&gt;$S$4,(I2332*(Utgifter!$E$4+Utgifter!$E$5)/12),IF(I2332&gt; 0,$S$4,0))</f>
        <v>0</v>
      </c>
    </row>
    <row r="2333" spans="4:11" x14ac:dyDescent="0.35">
      <c r="D2333" s="28" t="str">
        <f t="shared" si="36"/>
        <v/>
      </c>
      <c r="E2333" s="27">
        <f>IF((E2332*(1+Utgifter!$E$5/12)-G2332)&gt;0,E2332*(1+Utgifter!$E$5/12)-G2332,0)</f>
        <v>0</v>
      </c>
      <c r="F2333" s="26"/>
      <c r="G2333" s="24">
        <f>IF((E2333*(Utgifter!$E$4+Utgifter!$E$5)/12)&gt;$S$4,(E2333*(Utgifter!$E$4+Utgifter!$E$5)/12),IF(E2333&gt; 0,$S$4,0))</f>
        <v>0</v>
      </c>
      <c r="I2333" s="27">
        <f>IF((I2332*(1+Utgifter!$E$5/12)-K2332)&gt;0,I2332*(1+Utgifter!$E$5/12)-K2332,0)</f>
        <v>0</v>
      </c>
      <c r="J2333" s="26"/>
      <c r="K2333" s="24">
        <f>IF((I2333*(Utgifter!$E$4+Utgifter!$E$5)/12)&gt;$S$4,(I2333*(Utgifter!$E$4+Utgifter!$E$5)/12),IF(I2333&gt; 0,$S$4,0))</f>
        <v>0</v>
      </c>
    </row>
    <row r="2334" spans="4:11" x14ac:dyDescent="0.35">
      <c r="D2334" s="28" t="str">
        <f t="shared" si="36"/>
        <v/>
      </c>
      <c r="E2334" s="27">
        <f>IF((E2333*(1+Utgifter!$E$5/12)-G2333)&gt;0,E2333*(1+Utgifter!$E$5/12)-G2333,0)</f>
        <v>0</v>
      </c>
      <c r="F2334" s="26"/>
      <c r="G2334" s="24">
        <f>IF((E2334*(Utgifter!$E$4+Utgifter!$E$5)/12)&gt;$S$4,(E2334*(Utgifter!$E$4+Utgifter!$E$5)/12),IF(E2334&gt; 0,$S$4,0))</f>
        <v>0</v>
      </c>
      <c r="I2334" s="27">
        <f>IF((I2333*(1+Utgifter!$E$5/12)-K2333)&gt;0,I2333*(1+Utgifter!$E$5/12)-K2333,0)</f>
        <v>0</v>
      </c>
      <c r="J2334" s="26"/>
      <c r="K2334" s="24">
        <f>IF((I2334*(Utgifter!$E$4+Utgifter!$E$5)/12)&gt;$S$4,(I2334*(Utgifter!$E$4+Utgifter!$E$5)/12),IF(I2334&gt; 0,$S$4,0))</f>
        <v>0</v>
      </c>
    </row>
    <row r="2335" spans="4:11" x14ac:dyDescent="0.35">
      <c r="D2335" s="28" t="str">
        <f t="shared" si="36"/>
        <v/>
      </c>
      <c r="E2335" s="27">
        <f>IF((E2334*(1+Utgifter!$E$5/12)-G2334)&gt;0,E2334*(1+Utgifter!$E$5/12)-G2334,0)</f>
        <v>0</v>
      </c>
      <c r="F2335" s="26"/>
      <c r="G2335" s="24">
        <f>IF((E2335*(Utgifter!$E$4+Utgifter!$E$5)/12)&gt;$S$4,(E2335*(Utgifter!$E$4+Utgifter!$E$5)/12),IF(E2335&gt; 0,$S$4,0))</f>
        <v>0</v>
      </c>
      <c r="I2335" s="27">
        <f>IF((I2334*(1+Utgifter!$E$5/12)-K2334)&gt;0,I2334*(1+Utgifter!$E$5/12)-K2334,0)</f>
        <v>0</v>
      </c>
      <c r="J2335" s="26"/>
      <c r="K2335" s="24">
        <f>IF((I2335*(Utgifter!$E$4+Utgifter!$E$5)/12)&gt;$S$4,(I2335*(Utgifter!$E$4+Utgifter!$E$5)/12),IF(I2335&gt; 0,$S$4,0))</f>
        <v>0</v>
      </c>
    </row>
    <row r="2336" spans="4:11" x14ac:dyDescent="0.35">
      <c r="D2336" s="28" t="str">
        <f t="shared" si="36"/>
        <v/>
      </c>
      <c r="E2336" s="27">
        <f>IF((E2335*(1+Utgifter!$E$5/12)-G2335)&gt;0,E2335*(1+Utgifter!$E$5/12)-G2335,0)</f>
        <v>0</v>
      </c>
      <c r="F2336" s="26"/>
      <c r="G2336" s="24">
        <f>IF((E2336*(Utgifter!$E$4+Utgifter!$E$5)/12)&gt;$S$4,(E2336*(Utgifter!$E$4+Utgifter!$E$5)/12),IF(E2336&gt; 0,$S$4,0))</f>
        <v>0</v>
      </c>
      <c r="I2336" s="27">
        <f>IF((I2335*(1+Utgifter!$E$5/12)-K2335)&gt;0,I2335*(1+Utgifter!$E$5/12)-K2335,0)</f>
        <v>0</v>
      </c>
      <c r="J2336" s="26"/>
      <c r="K2336" s="24">
        <f>IF((I2336*(Utgifter!$E$4+Utgifter!$E$5)/12)&gt;$S$4,(I2336*(Utgifter!$E$4+Utgifter!$E$5)/12),IF(I2336&gt; 0,$S$4,0))</f>
        <v>0</v>
      </c>
    </row>
    <row r="2337" spans="4:11" x14ac:dyDescent="0.35">
      <c r="D2337" s="28" t="str">
        <f t="shared" si="36"/>
        <v/>
      </c>
      <c r="E2337" s="27">
        <f>IF((E2336*(1+Utgifter!$E$5/12)-G2336)&gt;0,E2336*(1+Utgifter!$E$5/12)-G2336,0)</f>
        <v>0</v>
      </c>
      <c r="F2337" s="26"/>
      <c r="G2337" s="24">
        <f>IF((E2337*(Utgifter!$E$4+Utgifter!$E$5)/12)&gt;$S$4,(E2337*(Utgifter!$E$4+Utgifter!$E$5)/12),IF(E2337&gt; 0,$S$4,0))</f>
        <v>0</v>
      </c>
      <c r="I2337" s="27">
        <f>IF((I2336*(1+Utgifter!$E$5/12)-K2336)&gt;0,I2336*(1+Utgifter!$E$5/12)-K2336,0)</f>
        <v>0</v>
      </c>
      <c r="J2337" s="26"/>
      <c r="K2337" s="24">
        <f>IF((I2337*(Utgifter!$E$4+Utgifter!$E$5)/12)&gt;$S$4,(I2337*(Utgifter!$E$4+Utgifter!$E$5)/12),IF(I2337&gt; 0,$S$4,0))</f>
        <v>0</v>
      </c>
    </row>
    <row r="2338" spans="4:11" x14ac:dyDescent="0.35">
      <c r="D2338" s="28" t="str">
        <f t="shared" si="36"/>
        <v/>
      </c>
      <c r="E2338" s="27">
        <f>IF((E2337*(1+Utgifter!$E$5/12)-G2337)&gt;0,E2337*(1+Utgifter!$E$5/12)-G2337,0)</f>
        <v>0</v>
      </c>
      <c r="F2338" s="26"/>
      <c r="G2338" s="24">
        <f>IF((E2338*(Utgifter!$E$4+Utgifter!$E$5)/12)&gt;$S$4,(E2338*(Utgifter!$E$4+Utgifter!$E$5)/12),IF(E2338&gt; 0,$S$4,0))</f>
        <v>0</v>
      </c>
      <c r="I2338" s="27">
        <f>IF((I2337*(1+Utgifter!$E$5/12)-K2337)&gt;0,I2337*(1+Utgifter!$E$5/12)-K2337,0)</f>
        <v>0</v>
      </c>
      <c r="J2338" s="26"/>
      <c r="K2338" s="24">
        <f>IF((I2338*(Utgifter!$E$4+Utgifter!$E$5)/12)&gt;$S$4,(I2338*(Utgifter!$E$4+Utgifter!$E$5)/12),IF(I2338&gt; 0,$S$4,0))</f>
        <v>0</v>
      </c>
    </row>
    <row r="2339" spans="4:11" x14ac:dyDescent="0.35">
      <c r="D2339" s="28" t="str">
        <f t="shared" si="36"/>
        <v/>
      </c>
      <c r="E2339" s="27">
        <f>IF((E2338*(1+Utgifter!$E$5/12)-G2338)&gt;0,E2338*(1+Utgifter!$E$5/12)-G2338,0)</f>
        <v>0</v>
      </c>
      <c r="F2339" s="26"/>
      <c r="G2339" s="24">
        <f>IF((E2339*(Utgifter!$E$4+Utgifter!$E$5)/12)&gt;$S$4,(E2339*(Utgifter!$E$4+Utgifter!$E$5)/12),IF(E2339&gt; 0,$S$4,0))</f>
        <v>0</v>
      </c>
      <c r="I2339" s="27">
        <f>IF((I2338*(1+Utgifter!$E$5/12)-K2338)&gt;0,I2338*(1+Utgifter!$E$5/12)-K2338,0)</f>
        <v>0</v>
      </c>
      <c r="J2339" s="26"/>
      <c r="K2339" s="24">
        <f>IF((I2339*(Utgifter!$E$4+Utgifter!$E$5)/12)&gt;$S$4,(I2339*(Utgifter!$E$4+Utgifter!$E$5)/12),IF(I2339&gt; 0,$S$4,0))</f>
        <v>0</v>
      </c>
    </row>
    <row r="2340" spans="4:11" x14ac:dyDescent="0.35">
      <c r="D2340" s="28" t="str">
        <f t="shared" si="36"/>
        <v/>
      </c>
      <c r="E2340" s="27">
        <f>IF((E2339*(1+Utgifter!$E$5/12)-G2339)&gt;0,E2339*(1+Utgifter!$E$5/12)-G2339,0)</f>
        <v>0</v>
      </c>
      <c r="F2340" s="26"/>
      <c r="G2340" s="24">
        <f>IF((E2340*(Utgifter!$E$4+Utgifter!$E$5)/12)&gt;$S$4,(E2340*(Utgifter!$E$4+Utgifter!$E$5)/12),IF(E2340&gt; 0,$S$4,0))</f>
        <v>0</v>
      </c>
      <c r="I2340" s="27">
        <f>IF((I2339*(1+Utgifter!$E$5/12)-K2339)&gt;0,I2339*(1+Utgifter!$E$5/12)-K2339,0)</f>
        <v>0</v>
      </c>
      <c r="J2340" s="26"/>
      <c r="K2340" s="24">
        <f>IF((I2340*(Utgifter!$E$4+Utgifter!$E$5)/12)&gt;$S$4,(I2340*(Utgifter!$E$4+Utgifter!$E$5)/12),IF(I2340&gt; 0,$S$4,0))</f>
        <v>0</v>
      </c>
    </row>
    <row r="2341" spans="4:11" x14ac:dyDescent="0.35">
      <c r="D2341" s="28" t="str">
        <f t="shared" si="36"/>
        <v/>
      </c>
      <c r="E2341" s="27">
        <f>IF((E2340*(1+Utgifter!$E$5/12)-G2340)&gt;0,E2340*(1+Utgifter!$E$5/12)-G2340,0)</f>
        <v>0</v>
      </c>
      <c r="F2341" s="26"/>
      <c r="G2341" s="24">
        <f>IF((E2341*(Utgifter!$E$4+Utgifter!$E$5)/12)&gt;$S$4,(E2341*(Utgifter!$E$4+Utgifter!$E$5)/12),IF(E2341&gt; 0,$S$4,0))</f>
        <v>0</v>
      </c>
      <c r="I2341" s="27">
        <f>IF((I2340*(1+Utgifter!$E$5/12)-K2340)&gt;0,I2340*(1+Utgifter!$E$5/12)-K2340,0)</f>
        <v>0</v>
      </c>
      <c r="J2341" s="26"/>
      <c r="K2341" s="24">
        <f>IF((I2341*(Utgifter!$E$4+Utgifter!$E$5)/12)&gt;$S$4,(I2341*(Utgifter!$E$4+Utgifter!$E$5)/12),IF(I2341&gt; 0,$S$4,0))</f>
        <v>0</v>
      </c>
    </row>
    <row r="2342" spans="4:11" x14ac:dyDescent="0.35">
      <c r="D2342" s="28" t="str">
        <f t="shared" si="36"/>
        <v/>
      </c>
      <c r="E2342" s="27">
        <f>IF((E2341*(1+Utgifter!$E$5/12)-G2341)&gt;0,E2341*(1+Utgifter!$E$5/12)-G2341,0)</f>
        <v>0</v>
      </c>
      <c r="F2342" s="26"/>
      <c r="G2342" s="24">
        <f>IF((E2342*(Utgifter!$E$4+Utgifter!$E$5)/12)&gt;$S$4,(E2342*(Utgifter!$E$4+Utgifter!$E$5)/12),IF(E2342&gt; 0,$S$4,0))</f>
        <v>0</v>
      </c>
      <c r="I2342" s="27">
        <f>IF((I2341*(1+Utgifter!$E$5/12)-K2341)&gt;0,I2341*(1+Utgifter!$E$5/12)-K2341,0)</f>
        <v>0</v>
      </c>
      <c r="J2342" s="26"/>
      <c r="K2342" s="24">
        <f>IF((I2342*(Utgifter!$E$4+Utgifter!$E$5)/12)&gt;$S$4,(I2342*(Utgifter!$E$4+Utgifter!$E$5)/12),IF(I2342&gt; 0,$S$4,0))</f>
        <v>0</v>
      </c>
    </row>
    <row r="2343" spans="4:11" x14ac:dyDescent="0.35">
      <c r="D2343" s="28" t="str">
        <f t="shared" si="36"/>
        <v/>
      </c>
      <c r="E2343" s="27">
        <f>IF((E2342*(1+Utgifter!$E$5/12)-G2342)&gt;0,E2342*(1+Utgifter!$E$5/12)-G2342,0)</f>
        <v>0</v>
      </c>
      <c r="F2343" s="26"/>
      <c r="G2343" s="24">
        <f>IF((E2343*(Utgifter!$E$4+Utgifter!$E$5)/12)&gt;$S$4,(E2343*(Utgifter!$E$4+Utgifter!$E$5)/12),IF(E2343&gt; 0,$S$4,0))</f>
        <v>0</v>
      </c>
      <c r="I2343" s="27">
        <f>IF((I2342*(1+Utgifter!$E$5/12)-K2342)&gt;0,I2342*(1+Utgifter!$E$5/12)-K2342,0)</f>
        <v>0</v>
      </c>
      <c r="J2343" s="26"/>
      <c r="K2343" s="24">
        <f>IF((I2343*(Utgifter!$E$4+Utgifter!$E$5)/12)&gt;$S$4,(I2343*(Utgifter!$E$4+Utgifter!$E$5)/12),IF(I2343&gt; 0,$S$4,0))</f>
        <v>0</v>
      </c>
    </row>
    <row r="2344" spans="4:11" x14ac:dyDescent="0.35">
      <c r="D2344" s="28" t="str">
        <f t="shared" si="36"/>
        <v/>
      </c>
      <c r="E2344" s="27">
        <f>IF((E2343*(1+Utgifter!$E$5/12)-G2343)&gt;0,E2343*(1+Utgifter!$E$5/12)-G2343,0)</f>
        <v>0</v>
      </c>
      <c r="F2344" s="26"/>
      <c r="G2344" s="24">
        <f>IF((E2344*(Utgifter!$E$4+Utgifter!$E$5)/12)&gt;$S$4,(E2344*(Utgifter!$E$4+Utgifter!$E$5)/12),IF(E2344&gt; 0,$S$4,0))</f>
        <v>0</v>
      </c>
      <c r="I2344" s="27">
        <f>IF((I2343*(1+Utgifter!$E$5/12)-K2343)&gt;0,I2343*(1+Utgifter!$E$5/12)-K2343,0)</f>
        <v>0</v>
      </c>
      <c r="J2344" s="26"/>
      <c r="K2344" s="24">
        <f>IF((I2344*(Utgifter!$E$4+Utgifter!$E$5)/12)&gt;$S$4,(I2344*(Utgifter!$E$4+Utgifter!$E$5)/12),IF(I2344&gt; 0,$S$4,0))</f>
        <v>0</v>
      </c>
    </row>
    <row r="2345" spans="4:11" x14ac:dyDescent="0.35">
      <c r="D2345" s="28" t="str">
        <f t="shared" si="36"/>
        <v/>
      </c>
      <c r="E2345" s="27">
        <f>IF((E2344*(1+Utgifter!$E$5/12)-G2344)&gt;0,E2344*(1+Utgifter!$E$5/12)-G2344,0)</f>
        <v>0</v>
      </c>
      <c r="F2345" s="26"/>
      <c r="G2345" s="24">
        <f>IF((E2345*(Utgifter!$E$4+Utgifter!$E$5)/12)&gt;$S$4,(E2345*(Utgifter!$E$4+Utgifter!$E$5)/12),IF(E2345&gt; 0,$S$4,0))</f>
        <v>0</v>
      </c>
      <c r="I2345" s="27">
        <f>IF((I2344*(1+Utgifter!$E$5/12)-K2344)&gt;0,I2344*(1+Utgifter!$E$5/12)-K2344,0)</f>
        <v>0</v>
      </c>
      <c r="J2345" s="26"/>
      <c r="K2345" s="24">
        <f>IF((I2345*(Utgifter!$E$4+Utgifter!$E$5)/12)&gt;$S$4,(I2345*(Utgifter!$E$4+Utgifter!$E$5)/12),IF(I2345&gt; 0,$S$4,0))</f>
        <v>0</v>
      </c>
    </row>
    <row r="2346" spans="4:11" x14ac:dyDescent="0.35">
      <c r="D2346" s="28" t="str">
        <f t="shared" si="36"/>
        <v/>
      </c>
      <c r="E2346" s="27">
        <f>IF((E2345*(1+Utgifter!$E$5/12)-G2345)&gt;0,E2345*(1+Utgifter!$E$5/12)-G2345,0)</f>
        <v>0</v>
      </c>
      <c r="F2346" s="26"/>
      <c r="G2346" s="24">
        <f>IF((E2346*(Utgifter!$E$4+Utgifter!$E$5)/12)&gt;$S$4,(E2346*(Utgifter!$E$4+Utgifter!$E$5)/12),IF(E2346&gt; 0,$S$4,0))</f>
        <v>0</v>
      </c>
      <c r="I2346" s="27">
        <f>IF((I2345*(1+Utgifter!$E$5/12)-K2345)&gt;0,I2345*(1+Utgifter!$E$5/12)-K2345,0)</f>
        <v>0</v>
      </c>
      <c r="J2346" s="26"/>
      <c r="K2346" s="24">
        <f>IF((I2346*(Utgifter!$E$4+Utgifter!$E$5)/12)&gt;$S$4,(I2346*(Utgifter!$E$4+Utgifter!$E$5)/12),IF(I2346&gt; 0,$S$4,0))</f>
        <v>0</v>
      </c>
    </row>
    <row r="2347" spans="4:11" x14ac:dyDescent="0.35">
      <c r="D2347" s="28" t="str">
        <f t="shared" si="36"/>
        <v/>
      </c>
      <c r="E2347" s="27">
        <f>IF((E2346*(1+Utgifter!$E$5/12)-G2346)&gt;0,E2346*(1+Utgifter!$E$5/12)-G2346,0)</f>
        <v>0</v>
      </c>
      <c r="F2347" s="26"/>
      <c r="G2347" s="24">
        <f>IF((E2347*(Utgifter!$E$4+Utgifter!$E$5)/12)&gt;$S$4,(E2347*(Utgifter!$E$4+Utgifter!$E$5)/12),IF(E2347&gt; 0,$S$4,0))</f>
        <v>0</v>
      </c>
      <c r="I2347" s="27">
        <f>IF((I2346*(1+Utgifter!$E$5/12)-K2346)&gt;0,I2346*(1+Utgifter!$E$5/12)-K2346,0)</f>
        <v>0</v>
      </c>
      <c r="J2347" s="26"/>
      <c r="K2347" s="24">
        <f>IF((I2347*(Utgifter!$E$4+Utgifter!$E$5)/12)&gt;$S$4,(I2347*(Utgifter!$E$4+Utgifter!$E$5)/12),IF(I2347&gt; 0,$S$4,0))</f>
        <v>0</v>
      </c>
    </row>
    <row r="2348" spans="4:11" x14ac:dyDescent="0.35">
      <c r="D2348" s="28" t="str">
        <f t="shared" si="36"/>
        <v/>
      </c>
      <c r="E2348" s="27">
        <f>IF((E2347*(1+Utgifter!$E$5/12)-G2347)&gt;0,E2347*(1+Utgifter!$E$5/12)-G2347,0)</f>
        <v>0</v>
      </c>
      <c r="F2348" s="26"/>
      <c r="G2348" s="24">
        <f>IF((E2348*(Utgifter!$E$4+Utgifter!$E$5)/12)&gt;$S$4,(E2348*(Utgifter!$E$4+Utgifter!$E$5)/12),IF(E2348&gt; 0,$S$4,0))</f>
        <v>0</v>
      </c>
      <c r="I2348" s="27">
        <f>IF((I2347*(1+Utgifter!$E$5/12)-K2347)&gt;0,I2347*(1+Utgifter!$E$5/12)-K2347,0)</f>
        <v>0</v>
      </c>
      <c r="J2348" s="26"/>
      <c r="K2348" s="24">
        <f>IF((I2348*(Utgifter!$E$4+Utgifter!$E$5)/12)&gt;$S$4,(I2348*(Utgifter!$E$4+Utgifter!$E$5)/12),IF(I2348&gt; 0,$S$4,0))</f>
        <v>0</v>
      </c>
    </row>
    <row r="2349" spans="4:11" x14ac:dyDescent="0.35">
      <c r="D2349" s="28" t="str">
        <f t="shared" si="36"/>
        <v/>
      </c>
      <c r="E2349" s="27">
        <f>IF((E2348*(1+Utgifter!$E$5/12)-G2348)&gt;0,E2348*(1+Utgifter!$E$5/12)-G2348,0)</f>
        <v>0</v>
      </c>
      <c r="F2349" s="26"/>
      <c r="G2349" s="24">
        <f>IF((E2349*(Utgifter!$E$4+Utgifter!$E$5)/12)&gt;$S$4,(E2349*(Utgifter!$E$4+Utgifter!$E$5)/12),IF(E2349&gt; 0,$S$4,0))</f>
        <v>0</v>
      </c>
      <c r="I2349" s="27">
        <f>IF((I2348*(1+Utgifter!$E$5/12)-K2348)&gt;0,I2348*(1+Utgifter!$E$5/12)-K2348,0)</f>
        <v>0</v>
      </c>
      <c r="J2349" s="26"/>
      <c r="K2349" s="24">
        <f>IF((I2349*(Utgifter!$E$4+Utgifter!$E$5)/12)&gt;$S$4,(I2349*(Utgifter!$E$4+Utgifter!$E$5)/12),IF(I2349&gt; 0,$S$4,0))</f>
        <v>0</v>
      </c>
    </row>
    <row r="2350" spans="4:11" x14ac:dyDescent="0.35">
      <c r="D2350" s="28" t="str">
        <f t="shared" si="36"/>
        <v/>
      </c>
      <c r="E2350" s="27">
        <f>IF((E2349*(1+Utgifter!$E$5/12)-G2349)&gt;0,E2349*(1+Utgifter!$E$5/12)-G2349,0)</f>
        <v>0</v>
      </c>
      <c r="F2350" s="26"/>
      <c r="G2350" s="24">
        <f>IF((E2350*(Utgifter!$E$4+Utgifter!$E$5)/12)&gt;$S$4,(E2350*(Utgifter!$E$4+Utgifter!$E$5)/12),IF(E2350&gt; 0,$S$4,0))</f>
        <v>0</v>
      </c>
      <c r="I2350" s="27">
        <f>IF((I2349*(1+Utgifter!$E$5/12)-K2349)&gt;0,I2349*(1+Utgifter!$E$5/12)-K2349,0)</f>
        <v>0</v>
      </c>
      <c r="J2350" s="26"/>
      <c r="K2350" s="24">
        <f>IF((I2350*(Utgifter!$E$4+Utgifter!$E$5)/12)&gt;$S$4,(I2350*(Utgifter!$E$4+Utgifter!$E$5)/12),IF(I2350&gt; 0,$S$4,0))</f>
        <v>0</v>
      </c>
    </row>
    <row r="2351" spans="4:11" x14ac:dyDescent="0.35">
      <c r="D2351" s="28" t="str">
        <f t="shared" si="36"/>
        <v/>
      </c>
      <c r="E2351" s="27">
        <f>IF((E2350*(1+Utgifter!$E$5/12)-G2350)&gt;0,E2350*(1+Utgifter!$E$5/12)-G2350,0)</f>
        <v>0</v>
      </c>
      <c r="F2351" s="26"/>
      <c r="G2351" s="24">
        <f>IF((E2351*(Utgifter!$E$4+Utgifter!$E$5)/12)&gt;$S$4,(E2351*(Utgifter!$E$4+Utgifter!$E$5)/12),IF(E2351&gt; 0,$S$4,0))</f>
        <v>0</v>
      </c>
      <c r="I2351" s="27">
        <f>IF((I2350*(1+Utgifter!$E$5/12)-K2350)&gt;0,I2350*(1+Utgifter!$E$5/12)-K2350,0)</f>
        <v>0</v>
      </c>
      <c r="J2351" s="26"/>
      <c r="K2351" s="24">
        <f>IF((I2351*(Utgifter!$E$4+Utgifter!$E$5)/12)&gt;$S$4,(I2351*(Utgifter!$E$4+Utgifter!$E$5)/12),IF(I2351&gt; 0,$S$4,0))</f>
        <v>0</v>
      </c>
    </row>
    <row r="2352" spans="4:11" x14ac:dyDescent="0.35">
      <c r="D2352" s="28" t="str">
        <f t="shared" si="36"/>
        <v/>
      </c>
      <c r="E2352" s="27">
        <f>IF((E2351*(1+Utgifter!$E$5/12)-G2351)&gt;0,E2351*(1+Utgifter!$E$5/12)-G2351,0)</f>
        <v>0</v>
      </c>
      <c r="F2352" s="26"/>
      <c r="G2352" s="24">
        <f>IF((E2352*(Utgifter!$E$4+Utgifter!$E$5)/12)&gt;$S$4,(E2352*(Utgifter!$E$4+Utgifter!$E$5)/12),IF(E2352&gt; 0,$S$4,0))</f>
        <v>0</v>
      </c>
      <c r="I2352" s="27">
        <f>IF((I2351*(1+Utgifter!$E$5/12)-K2351)&gt;0,I2351*(1+Utgifter!$E$5/12)-K2351,0)</f>
        <v>0</v>
      </c>
      <c r="J2352" s="26"/>
      <c r="K2352" s="24">
        <f>IF((I2352*(Utgifter!$E$4+Utgifter!$E$5)/12)&gt;$S$4,(I2352*(Utgifter!$E$4+Utgifter!$E$5)/12),IF(I2352&gt; 0,$S$4,0))</f>
        <v>0</v>
      </c>
    </row>
    <row r="2353" spans="4:11" x14ac:dyDescent="0.35">
      <c r="D2353" s="28" t="str">
        <f t="shared" si="36"/>
        <v/>
      </c>
      <c r="E2353" s="27">
        <f>IF((E2352*(1+Utgifter!$E$5/12)-G2352)&gt;0,E2352*(1+Utgifter!$E$5/12)-G2352,0)</f>
        <v>0</v>
      </c>
      <c r="F2353" s="26"/>
      <c r="G2353" s="24">
        <f>IF((E2353*(Utgifter!$E$4+Utgifter!$E$5)/12)&gt;$S$4,(E2353*(Utgifter!$E$4+Utgifter!$E$5)/12),IF(E2353&gt; 0,$S$4,0))</f>
        <v>0</v>
      </c>
      <c r="I2353" s="27">
        <f>IF((I2352*(1+Utgifter!$E$5/12)-K2352)&gt;0,I2352*(1+Utgifter!$E$5/12)-K2352,0)</f>
        <v>0</v>
      </c>
      <c r="J2353" s="26"/>
      <c r="K2353" s="24">
        <f>IF((I2353*(Utgifter!$E$4+Utgifter!$E$5)/12)&gt;$S$4,(I2353*(Utgifter!$E$4+Utgifter!$E$5)/12),IF(I2353&gt; 0,$S$4,0))</f>
        <v>0</v>
      </c>
    </row>
    <row r="2354" spans="4:11" x14ac:dyDescent="0.35">
      <c r="D2354" s="28" t="str">
        <f t="shared" si="36"/>
        <v/>
      </c>
      <c r="E2354" s="27">
        <f>IF((E2353*(1+Utgifter!$E$5/12)-G2353)&gt;0,E2353*(1+Utgifter!$E$5/12)-G2353,0)</f>
        <v>0</v>
      </c>
      <c r="F2354" s="26"/>
      <c r="G2354" s="24">
        <f>IF((E2354*(Utgifter!$E$4+Utgifter!$E$5)/12)&gt;$S$4,(E2354*(Utgifter!$E$4+Utgifter!$E$5)/12),IF(E2354&gt; 0,$S$4,0))</f>
        <v>0</v>
      </c>
      <c r="I2354" s="27">
        <f>IF((I2353*(1+Utgifter!$E$5/12)-K2353)&gt;0,I2353*(1+Utgifter!$E$5/12)-K2353,0)</f>
        <v>0</v>
      </c>
      <c r="J2354" s="26"/>
      <c r="K2354" s="24">
        <f>IF((I2354*(Utgifter!$E$4+Utgifter!$E$5)/12)&gt;$S$4,(I2354*(Utgifter!$E$4+Utgifter!$E$5)/12),IF(I2354&gt; 0,$S$4,0))</f>
        <v>0</v>
      </c>
    </row>
    <row r="2355" spans="4:11" x14ac:dyDescent="0.35">
      <c r="D2355" s="28" t="str">
        <f t="shared" si="36"/>
        <v/>
      </c>
      <c r="E2355" s="27">
        <f>IF((E2354*(1+Utgifter!$E$5/12)-G2354)&gt;0,E2354*(1+Utgifter!$E$5/12)-G2354,0)</f>
        <v>0</v>
      </c>
      <c r="F2355" s="26"/>
      <c r="G2355" s="24">
        <f>IF((E2355*(Utgifter!$E$4+Utgifter!$E$5)/12)&gt;$S$4,(E2355*(Utgifter!$E$4+Utgifter!$E$5)/12),IF(E2355&gt; 0,$S$4,0))</f>
        <v>0</v>
      </c>
      <c r="I2355" s="27">
        <f>IF((I2354*(1+Utgifter!$E$5/12)-K2354)&gt;0,I2354*(1+Utgifter!$E$5/12)-K2354,0)</f>
        <v>0</v>
      </c>
      <c r="J2355" s="26"/>
      <c r="K2355" s="24">
        <f>IF((I2355*(Utgifter!$E$4+Utgifter!$E$5)/12)&gt;$S$4,(I2355*(Utgifter!$E$4+Utgifter!$E$5)/12),IF(I2355&gt; 0,$S$4,0))</f>
        <v>0</v>
      </c>
    </row>
    <row r="2356" spans="4:11" x14ac:dyDescent="0.35">
      <c r="D2356" s="28" t="str">
        <f t="shared" si="36"/>
        <v/>
      </c>
      <c r="E2356" s="27">
        <f>IF((E2355*(1+Utgifter!$E$5/12)-G2355)&gt;0,E2355*(1+Utgifter!$E$5/12)-G2355,0)</f>
        <v>0</v>
      </c>
      <c r="F2356" s="26"/>
      <c r="G2356" s="24">
        <f>IF((E2356*(Utgifter!$E$4+Utgifter!$E$5)/12)&gt;$S$4,(E2356*(Utgifter!$E$4+Utgifter!$E$5)/12),IF(E2356&gt; 0,$S$4,0))</f>
        <v>0</v>
      </c>
      <c r="I2356" s="27">
        <f>IF((I2355*(1+Utgifter!$E$5/12)-K2355)&gt;0,I2355*(1+Utgifter!$E$5/12)-K2355,0)</f>
        <v>0</v>
      </c>
      <c r="J2356" s="26"/>
      <c r="K2356" s="24">
        <f>IF((I2356*(Utgifter!$E$4+Utgifter!$E$5)/12)&gt;$S$4,(I2356*(Utgifter!$E$4+Utgifter!$E$5)/12),IF(I2356&gt; 0,$S$4,0))</f>
        <v>0</v>
      </c>
    </row>
    <row r="2357" spans="4:11" x14ac:dyDescent="0.35">
      <c r="D2357" s="28" t="str">
        <f t="shared" si="36"/>
        <v/>
      </c>
      <c r="E2357" s="27">
        <f>IF((E2356*(1+Utgifter!$E$5/12)-G2356)&gt;0,E2356*(1+Utgifter!$E$5/12)-G2356,0)</f>
        <v>0</v>
      </c>
      <c r="F2357" s="26"/>
      <c r="G2357" s="24">
        <f>IF((E2357*(Utgifter!$E$4+Utgifter!$E$5)/12)&gt;$S$4,(E2357*(Utgifter!$E$4+Utgifter!$E$5)/12),IF(E2357&gt; 0,$S$4,0))</f>
        <v>0</v>
      </c>
      <c r="I2357" s="27">
        <f>IF((I2356*(1+Utgifter!$E$5/12)-K2356)&gt;0,I2356*(1+Utgifter!$E$5/12)-K2356,0)</f>
        <v>0</v>
      </c>
      <c r="J2357" s="26"/>
      <c r="K2357" s="24">
        <f>IF((I2357*(Utgifter!$E$4+Utgifter!$E$5)/12)&gt;$S$4,(I2357*(Utgifter!$E$4+Utgifter!$E$5)/12),IF(I2357&gt; 0,$S$4,0))</f>
        <v>0</v>
      </c>
    </row>
    <row r="2358" spans="4:11" x14ac:dyDescent="0.35">
      <c r="D2358" s="28" t="str">
        <f t="shared" si="36"/>
        <v/>
      </c>
      <c r="E2358" s="27">
        <f>IF((E2357*(1+Utgifter!$E$5/12)-G2357)&gt;0,E2357*(1+Utgifter!$E$5/12)-G2357,0)</f>
        <v>0</v>
      </c>
      <c r="F2358" s="26"/>
      <c r="G2358" s="24">
        <f>IF((E2358*(Utgifter!$E$4+Utgifter!$E$5)/12)&gt;$S$4,(E2358*(Utgifter!$E$4+Utgifter!$E$5)/12),IF(E2358&gt; 0,$S$4,0))</f>
        <v>0</v>
      </c>
      <c r="I2358" s="27">
        <f>IF((I2357*(1+Utgifter!$E$5/12)-K2357)&gt;0,I2357*(1+Utgifter!$E$5/12)-K2357,0)</f>
        <v>0</v>
      </c>
      <c r="J2358" s="26"/>
      <c r="K2358" s="24">
        <f>IF((I2358*(Utgifter!$E$4+Utgifter!$E$5)/12)&gt;$S$4,(I2358*(Utgifter!$E$4+Utgifter!$E$5)/12),IF(I2358&gt; 0,$S$4,0))</f>
        <v>0</v>
      </c>
    </row>
    <row r="2359" spans="4:11" x14ac:dyDescent="0.35">
      <c r="D2359" s="28" t="str">
        <f t="shared" si="36"/>
        <v/>
      </c>
      <c r="E2359" s="27">
        <f>IF((E2358*(1+Utgifter!$E$5/12)-G2358)&gt;0,E2358*(1+Utgifter!$E$5/12)-G2358,0)</f>
        <v>0</v>
      </c>
      <c r="F2359" s="26"/>
      <c r="G2359" s="24">
        <f>IF((E2359*(Utgifter!$E$4+Utgifter!$E$5)/12)&gt;$S$4,(E2359*(Utgifter!$E$4+Utgifter!$E$5)/12),IF(E2359&gt; 0,$S$4,0))</f>
        <v>0</v>
      </c>
      <c r="I2359" s="27">
        <f>IF((I2358*(1+Utgifter!$E$5/12)-K2358)&gt;0,I2358*(1+Utgifter!$E$5/12)-K2358,0)</f>
        <v>0</v>
      </c>
      <c r="J2359" s="26"/>
      <c r="K2359" s="24">
        <f>IF((I2359*(Utgifter!$E$4+Utgifter!$E$5)/12)&gt;$S$4,(I2359*(Utgifter!$E$4+Utgifter!$E$5)/12),IF(I2359&gt; 0,$S$4,0))</f>
        <v>0</v>
      </c>
    </row>
    <row r="2360" spans="4:11" x14ac:dyDescent="0.35">
      <c r="D2360" s="28" t="str">
        <f t="shared" si="36"/>
        <v/>
      </c>
      <c r="E2360" s="27">
        <f>IF((E2359*(1+Utgifter!$E$5/12)-G2359)&gt;0,E2359*(1+Utgifter!$E$5/12)-G2359,0)</f>
        <v>0</v>
      </c>
      <c r="F2360" s="26"/>
      <c r="G2360" s="24">
        <f>IF((E2360*(Utgifter!$E$4+Utgifter!$E$5)/12)&gt;$S$4,(E2360*(Utgifter!$E$4+Utgifter!$E$5)/12),IF(E2360&gt; 0,$S$4,0))</f>
        <v>0</v>
      </c>
      <c r="I2360" s="27">
        <f>IF((I2359*(1+Utgifter!$E$5/12)-K2359)&gt;0,I2359*(1+Utgifter!$E$5/12)-K2359,0)</f>
        <v>0</v>
      </c>
      <c r="J2360" s="26"/>
      <c r="K2360" s="24">
        <f>IF((I2360*(Utgifter!$E$4+Utgifter!$E$5)/12)&gt;$S$4,(I2360*(Utgifter!$E$4+Utgifter!$E$5)/12),IF(I2360&gt; 0,$S$4,0))</f>
        <v>0</v>
      </c>
    </row>
    <row r="2361" spans="4:11" x14ac:dyDescent="0.35">
      <c r="D2361" s="28" t="str">
        <f t="shared" si="36"/>
        <v/>
      </c>
      <c r="E2361" s="27">
        <f>IF((E2360*(1+Utgifter!$E$5/12)-G2360)&gt;0,E2360*(1+Utgifter!$E$5/12)-G2360,0)</f>
        <v>0</v>
      </c>
      <c r="F2361" s="26"/>
      <c r="G2361" s="24">
        <f>IF((E2361*(Utgifter!$E$4+Utgifter!$E$5)/12)&gt;$S$4,(E2361*(Utgifter!$E$4+Utgifter!$E$5)/12),IF(E2361&gt; 0,$S$4,0))</f>
        <v>0</v>
      </c>
      <c r="I2361" s="27">
        <f>IF((I2360*(1+Utgifter!$E$5/12)-K2360)&gt;0,I2360*(1+Utgifter!$E$5/12)-K2360,0)</f>
        <v>0</v>
      </c>
      <c r="J2361" s="26"/>
      <c r="K2361" s="24">
        <f>IF((I2361*(Utgifter!$E$4+Utgifter!$E$5)/12)&gt;$S$4,(I2361*(Utgifter!$E$4+Utgifter!$E$5)/12),IF(I2361&gt; 0,$S$4,0))</f>
        <v>0</v>
      </c>
    </row>
    <row r="2362" spans="4:11" x14ac:dyDescent="0.35">
      <c r="D2362" s="28" t="str">
        <f t="shared" si="36"/>
        <v/>
      </c>
      <c r="E2362" s="27">
        <f>IF((E2361*(1+Utgifter!$E$5/12)-G2361)&gt;0,E2361*(1+Utgifter!$E$5/12)-G2361,0)</f>
        <v>0</v>
      </c>
      <c r="F2362" s="26"/>
      <c r="G2362" s="24">
        <f>IF((E2362*(Utgifter!$E$4+Utgifter!$E$5)/12)&gt;$S$4,(E2362*(Utgifter!$E$4+Utgifter!$E$5)/12),IF(E2362&gt; 0,$S$4,0))</f>
        <v>0</v>
      </c>
      <c r="I2362" s="27">
        <f>IF((I2361*(1+Utgifter!$E$5/12)-K2361)&gt;0,I2361*(1+Utgifter!$E$5/12)-K2361,0)</f>
        <v>0</v>
      </c>
      <c r="J2362" s="26"/>
      <c r="K2362" s="24">
        <f>IF((I2362*(Utgifter!$E$4+Utgifter!$E$5)/12)&gt;$S$4,(I2362*(Utgifter!$E$4+Utgifter!$E$5)/12),IF(I2362&gt; 0,$S$4,0))</f>
        <v>0</v>
      </c>
    </row>
    <row r="2363" spans="4:11" x14ac:dyDescent="0.35">
      <c r="D2363" s="28" t="str">
        <f t="shared" si="36"/>
        <v/>
      </c>
      <c r="E2363" s="27">
        <f>IF((E2362*(1+Utgifter!$E$5/12)-G2362)&gt;0,E2362*(1+Utgifter!$E$5/12)-G2362,0)</f>
        <v>0</v>
      </c>
      <c r="F2363" s="26"/>
      <c r="G2363" s="24">
        <f>IF((E2363*(Utgifter!$E$4+Utgifter!$E$5)/12)&gt;$S$4,(E2363*(Utgifter!$E$4+Utgifter!$E$5)/12),IF(E2363&gt; 0,$S$4,0))</f>
        <v>0</v>
      </c>
      <c r="I2363" s="27">
        <f>IF((I2362*(1+Utgifter!$E$5/12)-K2362)&gt;0,I2362*(1+Utgifter!$E$5/12)-K2362,0)</f>
        <v>0</v>
      </c>
      <c r="J2363" s="26"/>
      <c r="K2363" s="24">
        <f>IF((I2363*(Utgifter!$E$4+Utgifter!$E$5)/12)&gt;$S$4,(I2363*(Utgifter!$E$4+Utgifter!$E$5)/12),IF(I2363&gt; 0,$S$4,0))</f>
        <v>0</v>
      </c>
    </row>
    <row r="2364" spans="4:11" x14ac:dyDescent="0.35">
      <c r="D2364" s="28" t="str">
        <f t="shared" si="36"/>
        <v/>
      </c>
      <c r="E2364" s="27">
        <f>IF((E2363*(1+Utgifter!$E$5/12)-G2363)&gt;0,E2363*(1+Utgifter!$E$5/12)-G2363,0)</f>
        <v>0</v>
      </c>
      <c r="F2364" s="26"/>
      <c r="G2364" s="24">
        <f>IF((E2364*(Utgifter!$E$4+Utgifter!$E$5)/12)&gt;$S$4,(E2364*(Utgifter!$E$4+Utgifter!$E$5)/12),IF(E2364&gt; 0,$S$4,0))</f>
        <v>0</v>
      </c>
      <c r="I2364" s="27">
        <f>IF((I2363*(1+Utgifter!$E$5/12)-K2363)&gt;0,I2363*(1+Utgifter!$E$5/12)-K2363,0)</f>
        <v>0</v>
      </c>
      <c r="J2364" s="26"/>
      <c r="K2364" s="24">
        <f>IF((I2364*(Utgifter!$E$4+Utgifter!$E$5)/12)&gt;$S$4,(I2364*(Utgifter!$E$4+Utgifter!$E$5)/12),IF(I2364&gt; 0,$S$4,0))</f>
        <v>0</v>
      </c>
    </row>
    <row r="2365" spans="4:11" x14ac:dyDescent="0.35">
      <c r="D2365" s="28" t="str">
        <f t="shared" si="36"/>
        <v/>
      </c>
      <c r="E2365" s="27">
        <f>IF((E2364*(1+Utgifter!$E$5/12)-G2364)&gt;0,E2364*(1+Utgifter!$E$5/12)-G2364,0)</f>
        <v>0</v>
      </c>
      <c r="F2365" s="26"/>
      <c r="G2365" s="24">
        <f>IF((E2365*(Utgifter!$E$4+Utgifter!$E$5)/12)&gt;$S$4,(E2365*(Utgifter!$E$4+Utgifter!$E$5)/12),IF(E2365&gt; 0,$S$4,0))</f>
        <v>0</v>
      </c>
      <c r="I2365" s="27">
        <f>IF((I2364*(1+Utgifter!$E$5/12)-K2364)&gt;0,I2364*(1+Utgifter!$E$5/12)-K2364,0)</f>
        <v>0</v>
      </c>
      <c r="J2365" s="26"/>
      <c r="K2365" s="24">
        <f>IF((I2365*(Utgifter!$E$4+Utgifter!$E$5)/12)&gt;$S$4,(I2365*(Utgifter!$E$4+Utgifter!$E$5)/12),IF(I2365&gt; 0,$S$4,0))</f>
        <v>0</v>
      </c>
    </row>
    <row r="2366" spans="4:11" x14ac:dyDescent="0.35">
      <c r="D2366" s="28" t="str">
        <f t="shared" si="36"/>
        <v/>
      </c>
      <c r="E2366" s="27">
        <f>IF((E2365*(1+Utgifter!$E$5/12)-G2365)&gt;0,E2365*(1+Utgifter!$E$5/12)-G2365,0)</f>
        <v>0</v>
      </c>
      <c r="F2366" s="26"/>
      <c r="G2366" s="24">
        <f>IF((E2366*(Utgifter!$E$4+Utgifter!$E$5)/12)&gt;$S$4,(E2366*(Utgifter!$E$4+Utgifter!$E$5)/12),IF(E2366&gt; 0,$S$4,0))</f>
        <v>0</v>
      </c>
      <c r="I2366" s="27">
        <f>IF((I2365*(1+Utgifter!$E$5/12)-K2365)&gt;0,I2365*(1+Utgifter!$E$5/12)-K2365,0)</f>
        <v>0</v>
      </c>
      <c r="J2366" s="26"/>
      <c r="K2366" s="24">
        <f>IF((I2366*(Utgifter!$E$4+Utgifter!$E$5)/12)&gt;$S$4,(I2366*(Utgifter!$E$4+Utgifter!$E$5)/12),IF(I2366&gt; 0,$S$4,0))</f>
        <v>0</v>
      </c>
    </row>
    <row r="2367" spans="4:11" x14ac:dyDescent="0.35">
      <c r="D2367" s="28" t="str">
        <f t="shared" si="36"/>
        <v/>
      </c>
      <c r="E2367" s="27">
        <f>IF((E2366*(1+Utgifter!$E$5/12)-G2366)&gt;0,E2366*(1+Utgifter!$E$5/12)-G2366,0)</f>
        <v>0</v>
      </c>
      <c r="F2367" s="26"/>
      <c r="G2367" s="24">
        <f>IF((E2367*(Utgifter!$E$4+Utgifter!$E$5)/12)&gt;$S$4,(E2367*(Utgifter!$E$4+Utgifter!$E$5)/12),IF(E2367&gt; 0,$S$4,0))</f>
        <v>0</v>
      </c>
      <c r="I2367" s="27">
        <f>IF((I2366*(1+Utgifter!$E$5/12)-K2366)&gt;0,I2366*(1+Utgifter!$E$5/12)-K2366,0)</f>
        <v>0</v>
      </c>
      <c r="J2367" s="26"/>
      <c r="K2367" s="24">
        <f>IF((I2367*(Utgifter!$E$4+Utgifter!$E$5)/12)&gt;$S$4,(I2367*(Utgifter!$E$4+Utgifter!$E$5)/12),IF(I2367&gt; 0,$S$4,0))</f>
        <v>0</v>
      </c>
    </row>
    <row r="2368" spans="4:11" x14ac:dyDescent="0.35">
      <c r="D2368" s="28" t="str">
        <f t="shared" si="36"/>
        <v/>
      </c>
      <c r="E2368" s="27">
        <f>IF((E2367*(1+Utgifter!$E$5/12)-G2367)&gt;0,E2367*(1+Utgifter!$E$5/12)-G2367,0)</f>
        <v>0</v>
      </c>
      <c r="F2368" s="26"/>
      <c r="G2368" s="24">
        <f>IF((E2368*(Utgifter!$E$4+Utgifter!$E$5)/12)&gt;$S$4,(E2368*(Utgifter!$E$4+Utgifter!$E$5)/12),IF(E2368&gt; 0,$S$4,0))</f>
        <v>0</v>
      </c>
      <c r="I2368" s="27">
        <f>IF((I2367*(1+Utgifter!$E$5/12)-K2367)&gt;0,I2367*(1+Utgifter!$E$5/12)-K2367,0)</f>
        <v>0</v>
      </c>
      <c r="J2368" s="26"/>
      <c r="K2368" s="24">
        <f>IF((I2368*(Utgifter!$E$4+Utgifter!$E$5)/12)&gt;$S$4,(I2368*(Utgifter!$E$4+Utgifter!$E$5)/12),IF(I2368&gt; 0,$S$4,0))</f>
        <v>0</v>
      </c>
    </row>
    <row r="2369" spans="4:11" x14ac:dyDescent="0.35">
      <c r="D2369" s="28" t="str">
        <f t="shared" si="36"/>
        <v/>
      </c>
      <c r="E2369" s="27">
        <f>IF((E2368*(1+Utgifter!$E$5/12)-G2368)&gt;0,E2368*(1+Utgifter!$E$5/12)-G2368,0)</f>
        <v>0</v>
      </c>
      <c r="F2369" s="26"/>
      <c r="G2369" s="24">
        <f>IF((E2369*(Utgifter!$E$4+Utgifter!$E$5)/12)&gt;$S$4,(E2369*(Utgifter!$E$4+Utgifter!$E$5)/12),IF(E2369&gt; 0,$S$4,0))</f>
        <v>0</v>
      </c>
      <c r="I2369" s="27">
        <f>IF((I2368*(1+Utgifter!$E$5/12)-K2368)&gt;0,I2368*(1+Utgifter!$E$5/12)-K2368,0)</f>
        <v>0</v>
      </c>
      <c r="J2369" s="26"/>
      <c r="K2369" s="24">
        <f>IF((I2369*(Utgifter!$E$4+Utgifter!$E$5)/12)&gt;$S$4,(I2369*(Utgifter!$E$4+Utgifter!$E$5)/12),IF(I2369&gt; 0,$S$4,0))</f>
        <v>0</v>
      </c>
    </row>
    <row r="2370" spans="4:11" x14ac:dyDescent="0.35">
      <c r="D2370" s="28" t="str">
        <f t="shared" si="36"/>
        <v/>
      </c>
      <c r="E2370" s="27">
        <f>IF((E2369*(1+Utgifter!$E$5/12)-G2369)&gt;0,E2369*(1+Utgifter!$E$5/12)-G2369,0)</f>
        <v>0</v>
      </c>
      <c r="F2370" s="26"/>
      <c r="G2370" s="24">
        <f>IF((E2370*(Utgifter!$E$4+Utgifter!$E$5)/12)&gt;$S$4,(E2370*(Utgifter!$E$4+Utgifter!$E$5)/12),IF(E2370&gt; 0,$S$4,0))</f>
        <v>0</v>
      </c>
      <c r="I2370" s="27">
        <f>IF((I2369*(1+Utgifter!$E$5/12)-K2369)&gt;0,I2369*(1+Utgifter!$E$5/12)-K2369,0)</f>
        <v>0</v>
      </c>
      <c r="J2370" s="26"/>
      <c r="K2370" s="24">
        <f>IF((I2370*(Utgifter!$E$4+Utgifter!$E$5)/12)&gt;$S$4,(I2370*(Utgifter!$E$4+Utgifter!$E$5)/12),IF(I2370&gt; 0,$S$4,0))</f>
        <v>0</v>
      </c>
    </row>
    <row r="2371" spans="4:11" x14ac:dyDescent="0.35">
      <c r="D2371" s="28" t="str">
        <f t="shared" si="36"/>
        <v/>
      </c>
      <c r="E2371" s="27">
        <f>IF((E2370*(1+Utgifter!$E$5/12)-G2370)&gt;0,E2370*(1+Utgifter!$E$5/12)-G2370,0)</f>
        <v>0</v>
      </c>
      <c r="F2371" s="26"/>
      <c r="G2371" s="24">
        <f>IF((E2371*(Utgifter!$E$4+Utgifter!$E$5)/12)&gt;$S$4,(E2371*(Utgifter!$E$4+Utgifter!$E$5)/12),IF(E2371&gt; 0,$S$4,0))</f>
        <v>0</v>
      </c>
      <c r="I2371" s="27">
        <f>IF((I2370*(1+Utgifter!$E$5/12)-K2370)&gt;0,I2370*(1+Utgifter!$E$5/12)-K2370,0)</f>
        <v>0</v>
      </c>
      <c r="J2371" s="26"/>
      <c r="K2371" s="24">
        <f>IF((I2371*(Utgifter!$E$4+Utgifter!$E$5)/12)&gt;$S$4,(I2371*(Utgifter!$E$4+Utgifter!$E$5)/12),IF(I2371&gt; 0,$S$4,0))</f>
        <v>0</v>
      </c>
    </row>
    <row r="2372" spans="4:11" x14ac:dyDescent="0.35">
      <c r="D2372" s="28" t="str">
        <f t="shared" si="36"/>
        <v/>
      </c>
      <c r="E2372" s="27">
        <f>IF((E2371*(1+Utgifter!$E$5/12)-G2371)&gt;0,E2371*(1+Utgifter!$E$5/12)-G2371,0)</f>
        <v>0</v>
      </c>
      <c r="F2372" s="26"/>
      <c r="G2372" s="24">
        <f>IF((E2372*(Utgifter!$E$4+Utgifter!$E$5)/12)&gt;$S$4,(E2372*(Utgifter!$E$4+Utgifter!$E$5)/12),IF(E2372&gt; 0,$S$4,0))</f>
        <v>0</v>
      </c>
      <c r="I2372" s="27">
        <f>IF((I2371*(1+Utgifter!$E$5/12)-K2371)&gt;0,I2371*(1+Utgifter!$E$5/12)-K2371,0)</f>
        <v>0</v>
      </c>
      <c r="J2372" s="26"/>
      <c r="K2372" s="24">
        <f>IF((I2372*(Utgifter!$E$4+Utgifter!$E$5)/12)&gt;$S$4,(I2372*(Utgifter!$E$4+Utgifter!$E$5)/12),IF(I2372&gt; 0,$S$4,0))</f>
        <v>0</v>
      </c>
    </row>
    <row r="2373" spans="4:11" x14ac:dyDescent="0.35">
      <c r="D2373" s="28" t="str">
        <f t="shared" si="36"/>
        <v/>
      </c>
      <c r="E2373" s="27">
        <f>IF((E2372*(1+Utgifter!$E$5/12)-G2372)&gt;0,E2372*(1+Utgifter!$E$5/12)-G2372,0)</f>
        <v>0</v>
      </c>
      <c r="F2373" s="26"/>
      <c r="G2373" s="24">
        <f>IF((E2373*(Utgifter!$E$4+Utgifter!$E$5)/12)&gt;$S$4,(E2373*(Utgifter!$E$4+Utgifter!$E$5)/12),IF(E2373&gt; 0,$S$4,0))</f>
        <v>0</v>
      </c>
      <c r="I2373" s="27">
        <f>IF((I2372*(1+Utgifter!$E$5/12)-K2372)&gt;0,I2372*(1+Utgifter!$E$5/12)-K2372,0)</f>
        <v>0</v>
      </c>
      <c r="J2373" s="26"/>
      <c r="K2373" s="24">
        <f>IF((I2373*(Utgifter!$E$4+Utgifter!$E$5)/12)&gt;$S$4,(I2373*(Utgifter!$E$4+Utgifter!$E$5)/12),IF(I2373&gt; 0,$S$4,0))</f>
        <v>0</v>
      </c>
    </row>
    <row r="2374" spans="4:11" x14ac:dyDescent="0.35">
      <c r="D2374" s="28" t="str">
        <f t="shared" si="36"/>
        <v/>
      </c>
      <c r="E2374" s="27">
        <f>IF((E2373*(1+Utgifter!$E$5/12)-G2373)&gt;0,E2373*(1+Utgifter!$E$5/12)-G2373,0)</f>
        <v>0</v>
      </c>
      <c r="F2374" s="26"/>
      <c r="G2374" s="24">
        <f>IF((E2374*(Utgifter!$E$4+Utgifter!$E$5)/12)&gt;$S$4,(E2374*(Utgifter!$E$4+Utgifter!$E$5)/12),IF(E2374&gt; 0,$S$4,0))</f>
        <v>0</v>
      </c>
      <c r="I2374" s="27">
        <f>IF((I2373*(1+Utgifter!$E$5/12)-K2373)&gt;0,I2373*(1+Utgifter!$E$5/12)-K2373,0)</f>
        <v>0</v>
      </c>
      <c r="J2374" s="26"/>
      <c r="K2374" s="24">
        <f>IF((I2374*(Utgifter!$E$4+Utgifter!$E$5)/12)&gt;$S$4,(I2374*(Utgifter!$E$4+Utgifter!$E$5)/12),IF(I2374&gt; 0,$S$4,0))</f>
        <v>0</v>
      </c>
    </row>
    <row r="2375" spans="4:11" x14ac:dyDescent="0.35">
      <c r="D2375" s="28" t="str">
        <f t="shared" ref="D2375:D2438" si="37">IF(OR(E2375&gt;0, I2375&gt;0),D2374+1,"")</f>
        <v/>
      </c>
      <c r="E2375" s="27">
        <f>IF((E2374*(1+Utgifter!$E$5/12)-G2374)&gt;0,E2374*(1+Utgifter!$E$5/12)-G2374,0)</f>
        <v>0</v>
      </c>
      <c r="F2375" s="26"/>
      <c r="G2375" s="24">
        <f>IF((E2375*(Utgifter!$E$4+Utgifter!$E$5)/12)&gt;$S$4,(E2375*(Utgifter!$E$4+Utgifter!$E$5)/12),IF(E2375&gt; 0,$S$4,0))</f>
        <v>0</v>
      </c>
      <c r="I2375" s="27">
        <f>IF((I2374*(1+Utgifter!$E$5/12)-K2374)&gt;0,I2374*(1+Utgifter!$E$5/12)-K2374,0)</f>
        <v>0</v>
      </c>
      <c r="J2375" s="26"/>
      <c r="K2375" s="24">
        <f>IF((I2375*(Utgifter!$E$4+Utgifter!$E$5)/12)&gt;$S$4,(I2375*(Utgifter!$E$4+Utgifter!$E$5)/12),IF(I2375&gt; 0,$S$4,0))</f>
        <v>0</v>
      </c>
    </row>
    <row r="2376" spans="4:11" x14ac:dyDescent="0.35">
      <c r="D2376" s="28" t="str">
        <f t="shared" si="37"/>
        <v/>
      </c>
      <c r="E2376" s="27">
        <f>IF((E2375*(1+Utgifter!$E$5/12)-G2375)&gt;0,E2375*(1+Utgifter!$E$5/12)-G2375,0)</f>
        <v>0</v>
      </c>
      <c r="F2376" s="26"/>
      <c r="G2376" s="24">
        <f>IF((E2376*(Utgifter!$E$4+Utgifter!$E$5)/12)&gt;$S$4,(E2376*(Utgifter!$E$4+Utgifter!$E$5)/12),IF(E2376&gt; 0,$S$4,0))</f>
        <v>0</v>
      </c>
      <c r="I2376" s="27">
        <f>IF((I2375*(1+Utgifter!$E$5/12)-K2375)&gt;0,I2375*(1+Utgifter!$E$5/12)-K2375,0)</f>
        <v>0</v>
      </c>
      <c r="J2376" s="26"/>
      <c r="K2376" s="24">
        <f>IF((I2376*(Utgifter!$E$4+Utgifter!$E$5)/12)&gt;$S$4,(I2376*(Utgifter!$E$4+Utgifter!$E$5)/12),IF(I2376&gt; 0,$S$4,0))</f>
        <v>0</v>
      </c>
    </row>
    <row r="2377" spans="4:11" x14ac:dyDescent="0.35">
      <c r="D2377" s="28" t="str">
        <f t="shared" si="37"/>
        <v/>
      </c>
      <c r="E2377" s="27">
        <f>IF((E2376*(1+Utgifter!$E$5/12)-G2376)&gt;0,E2376*(1+Utgifter!$E$5/12)-G2376,0)</f>
        <v>0</v>
      </c>
      <c r="F2377" s="26"/>
      <c r="G2377" s="24">
        <f>IF((E2377*(Utgifter!$E$4+Utgifter!$E$5)/12)&gt;$S$4,(E2377*(Utgifter!$E$4+Utgifter!$E$5)/12),IF(E2377&gt; 0,$S$4,0))</f>
        <v>0</v>
      </c>
      <c r="I2377" s="27">
        <f>IF((I2376*(1+Utgifter!$E$5/12)-K2376)&gt;0,I2376*(1+Utgifter!$E$5/12)-K2376,0)</f>
        <v>0</v>
      </c>
      <c r="J2377" s="26"/>
      <c r="K2377" s="24">
        <f>IF((I2377*(Utgifter!$E$4+Utgifter!$E$5)/12)&gt;$S$4,(I2377*(Utgifter!$E$4+Utgifter!$E$5)/12),IF(I2377&gt; 0,$S$4,0))</f>
        <v>0</v>
      </c>
    </row>
    <row r="2378" spans="4:11" x14ac:dyDescent="0.35">
      <c r="D2378" s="28" t="str">
        <f t="shared" si="37"/>
        <v/>
      </c>
      <c r="E2378" s="27">
        <f>IF((E2377*(1+Utgifter!$E$5/12)-G2377)&gt;0,E2377*(1+Utgifter!$E$5/12)-G2377,0)</f>
        <v>0</v>
      </c>
      <c r="F2378" s="26"/>
      <c r="G2378" s="24">
        <f>IF((E2378*(Utgifter!$E$4+Utgifter!$E$5)/12)&gt;$S$4,(E2378*(Utgifter!$E$4+Utgifter!$E$5)/12),IF(E2378&gt; 0,$S$4,0))</f>
        <v>0</v>
      </c>
      <c r="I2378" s="27">
        <f>IF((I2377*(1+Utgifter!$E$5/12)-K2377)&gt;0,I2377*(1+Utgifter!$E$5/12)-K2377,0)</f>
        <v>0</v>
      </c>
      <c r="J2378" s="26"/>
      <c r="K2378" s="24">
        <f>IF((I2378*(Utgifter!$E$4+Utgifter!$E$5)/12)&gt;$S$4,(I2378*(Utgifter!$E$4+Utgifter!$E$5)/12),IF(I2378&gt; 0,$S$4,0))</f>
        <v>0</v>
      </c>
    </row>
    <row r="2379" spans="4:11" x14ac:dyDescent="0.35">
      <c r="D2379" s="28" t="str">
        <f t="shared" si="37"/>
        <v/>
      </c>
      <c r="E2379" s="27">
        <f>IF((E2378*(1+Utgifter!$E$5/12)-G2378)&gt;0,E2378*(1+Utgifter!$E$5/12)-G2378,0)</f>
        <v>0</v>
      </c>
      <c r="F2379" s="26"/>
      <c r="G2379" s="24">
        <f>IF((E2379*(Utgifter!$E$4+Utgifter!$E$5)/12)&gt;$S$4,(E2379*(Utgifter!$E$4+Utgifter!$E$5)/12),IF(E2379&gt; 0,$S$4,0))</f>
        <v>0</v>
      </c>
      <c r="I2379" s="27">
        <f>IF((I2378*(1+Utgifter!$E$5/12)-K2378)&gt;0,I2378*(1+Utgifter!$E$5/12)-K2378,0)</f>
        <v>0</v>
      </c>
      <c r="J2379" s="26"/>
      <c r="K2379" s="24">
        <f>IF((I2379*(Utgifter!$E$4+Utgifter!$E$5)/12)&gt;$S$4,(I2379*(Utgifter!$E$4+Utgifter!$E$5)/12),IF(I2379&gt; 0,$S$4,0))</f>
        <v>0</v>
      </c>
    </row>
    <row r="2380" spans="4:11" x14ac:dyDescent="0.35">
      <c r="D2380" s="28" t="str">
        <f t="shared" si="37"/>
        <v/>
      </c>
      <c r="E2380" s="27">
        <f>IF((E2379*(1+Utgifter!$E$5/12)-G2379)&gt;0,E2379*(1+Utgifter!$E$5/12)-G2379,0)</f>
        <v>0</v>
      </c>
      <c r="F2380" s="26"/>
      <c r="G2380" s="24">
        <f>IF((E2380*(Utgifter!$E$4+Utgifter!$E$5)/12)&gt;$S$4,(E2380*(Utgifter!$E$4+Utgifter!$E$5)/12),IF(E2380&gt; 0,$S$4,0))</f>
        <v>0</v>
      </c>
      <c r="I2380" s="27">
        <f>IF((I2379*(1+Utgifter!$E$5/12)-K2379)&gt;0,I2379*(1+Utgifter!$E$5/12)-K2379,0)</f>
        <v>0</v>
      </c>
      <c r="J2380" s="26"/>
      <c r="K2380" s="24">
        <f>IF((I2380*(Utgifter!$E$4+Utgifter!$E$5)/12)&gt;$S$4,(I2380*(Utgifter!$E$4+Utgifter!$E$5)/12),IF(I2380&gt; 0,$S$4,0))</f>
        <v>0</v>
      </c>
    </row>
    <row r="2381" spans="4:11" x14ac:dyDescent="0.35">
      <c r="D2381" s="28" t="str">
        <f t="shared" si="37"/>
        <v/>
      </c>
      <c r="E2381" s="27">
        <f>IF((E2380*(1+Utgifter!$E$5/12)-G2380)&gt;0,E2380*(1+Utgifter!$E$5/12)-G2380,0)</f>
        <v>0</v>
      </c>
      <c r="F2381" s="26"/>
      <c r="G2381" s="24">
        <f>IF((E2381*(Utgifter!$E$4+Utgifter!$E$5)/12)&gt;$S$4,(E2381*(Utgifter!$E$4+Utgifter!$E$5)/12),IF(E2381&gt; 0,$S$4,0))</f>
        <v>0</v>
      </c>
      <c r="I2381" s="27">
        <f>IF((I2380*(1+Utgifter!$E$5/12)-K2380)&gt;0,I2380*(1+Utgifter!$E$5/12)-K2380,0)</f>
        <v>0</v>
      </c>
      <c r="J2381" s="26"/>
      <c r="K2381" s="24">
        <f>IF((I2381*(Utgifter!$E$4+Utgifter!$E$5)/12)&gt;$S$4,(I2381*(Utgifter!$E$4+Utgifter!$E$5)/12),IF(I2381&gt; 0,$S$4,0))</f>
        <v>0</v>
      </c>
    </row>
    <row r="2382" spans="4:11" x14ac:dyDescent="0.35">
      <c r="D2382" s="28" t="str">
        <f t="shared" si="37"/>
        <v/>
      </c>
      <c r="E2382" s="27">
        <f>IF((E2381*(1+Utgifter!$E$5/12)-G2381)&gt;0,E2381*(1+Utgifter!$E$5/12)-G2381,0)</f>
        <v>0</v>
      </c>
      <c r="F2382" s="26"/>
      <c r="G2382" s="24">
        <f>IF((E2382*(Utgifter!$E$4+Utgifter!$E$5)/12)&gt;$S$4,(E2382*(Utgifter!$E$4+Utgifter!$E$5)/12),IF(E2382&gt; 0,$S$4,0))</f>
        <v>0</v>
      </c>
      <c r="I2382" s="27">
        <f>IF((I2381*(1+Utgifter!$E$5/12)-K2381)&gt;0,I2381*(1+Utgifter!$E$5/12)-K2381,0)</f>
        <v>0</v>
      </c>
      <c r="J2382" s="26"/>
      <c r="K2382" s="24">
        <f>IF((I2382*(Utgifter!$E$4+Utgifter!$E$5)/12)&gt;$S$4,(I2382*(Utgifter!$E$4+Utgifter!$E$5)/12),IF(I2382&gt; 0,$S$4,0))</f>
        <v>0</v>
      </c>
    </row>
    <row r="2383" spans="4:11" x14ac:dyDescent="0.35">
      <c r="D2383" s="28" t="str">
        <f t="shared" si="37"/>
        <v/>
      </c>
      <c r="E2383" s="27">
        <f>IF((E2382*(1+Utgifter!$E$5/12)-G2382)&gt;0,E2382*(1+Utgifter!$E$5/12)-G2382,0)</f>
        <v>0</v>
      </c>
      <c r="F2383" s="26"/>
      <c r="G2383" s="24">
        <f>IF((E2383*(Utgifter!$E$4+Utgifter!$E$5)/12)&gt;$S$4,(E2383*(Utgifter!$E$4+Utgifter!$E$5)/12),IF(E2383&gt; 0,$S$4,0))</f>
        <v>0</v>
      </c>
      <c r="I2383" s="27">
        <f>IF((I2382*(1+Utgifter!$E$5/12)-K2382)&gt;0,I2382*(1+Utgifter!$E$5/12)-K2382,0)</f>
        <v>0</v>
      </c>
      <c r="J2383" s="26"/>
      <c r="K2383" s="24">
        <f>IF((I2383*(Utgifter!$E$4+Utgifter!$E$5)/12)&gt;$S$4,(I2383*(Utgifter!$E$4+Utgifter!$E$5)/12),IF(I2383&gt; 0,$S$4,0))</f>
        <v>0</v>
      </c>
    </row>
    <row r="2384" spans="4:11" x14ac:dyDescent="0.35">
      <c r="D2384" s="28" t="str">
        <f t="shared" si="37"/>
        <v/>
      </c>
      <c r="E2384" s="27">
        <f>IF((E2383*(1+Utgifter!$E$5/12)-G2383)&gt;0,E2383*(1+Utgifter!$E$5/12)-G2383,0)</f>
        <v>0</v>
      </c>
      <c r="F2384" s="26"/>
      <c r="G2384" s="24">
        <f>IF((E2384*(Utgifter!$E$4+Utgifter!$E$5)/12)&gt;$S$4,(E2384*(Utgifter!$E$4+Utgifter!$E$5)/12),IF(E2384&gt; 0,$S$4,0))</f>
        <v>0</v>
      </c>
      <c r="I2384" s="27">
        <f>IF((I2383*(1+Utgifter!$E$5/12)-K2383)&gt;0,I2383*(1+Utgifter!$E$5/12)-K2383,0)</f>
        <v>0</v>
      </c>
      <c r="J2384" s="26"/>
      <c r="K2384" s="24">
        <f>IF((I2384*(Utgifter!$E$4+Utgifter!$E$5)/12)&gt;$S$4,(I2384*(Utgifter!$E$4+Utgifter!$E$5)/12),IF(I2384&gt; 0,$S$4,0))</f>
        <v>0</v>
      </c>
    </row>
    <row r="2385" spans="4:11" x14ac:dyDescent="0.35">
      <c r="D2385" s="28" t="str">
        <f t="shared" si="37"/>
        <v/>
      </c>
      <c r="E2385" s="27">
        <f>IF((E2384*(1+Utgifter!$E$5/12)-G2384)&gt;0,E2384*(1+Utgifter!$E$5/12)-G2384,0)</f>
        <v>0</v>
      </c>
      <c r="F2385" s="26"/>
      <c r="G2385" s="24">
        <f>IF((E2385*(Utgifter!$E$4+Utgifter!$E$5)/12)&gt;$S$4,(E2385*(Utgifter!$E$4+Utgifter!$E$5)/12),IF(E2385&gt; 0,$S$4,0))</f>
        <v>0</v>
      </c>
      <c r="I2385" s="27">
        <f>IF((I2384*(1+Utgifter!$E$5/12)-K2384)&gt;0,I2384*(1+Utgifter!$E$5/12)-K2384,0)</f>
        <v>0</v>
      </c>
      <c r="J2385" s="26"/>
      <c r="K2385" s="24">
        <f>IF((I2385*(Utgifter!$E$4+Utgifter!$E$5)/12)&gt;$S$4,(I2385*(Utgifter!$E$4+Utgifter!$E$5)/12),IF(I2385&gt; 0,$S$4,0))</f>
        <v>0</v>
      </c>
    </row>
    <row r="2386" spans="4:11" x14ac:dyDescent="0.35">
      <c r="D2386" s="28" t="str">
        <f t="shared" si="37"/>
        <v/>
      </c>
      <c r="E2386" s="27">
        <f>IF((E2385*(1+Utgifter!$E$5/12)-G2385)&gt;0,E2385*(1+Utgifter!$E$5/12)-G2385,0)</f>
        <v>0</v>
      </c>
      <c r="F2386" s="26"/>
      <c r="G2386" s="24">
        <f>IF((E2386*(Utgifter!$E$4+Utgifter!$E$5)/12)&gt;$S$4,(E2386*(Utgifter!$E$4+Utgifter!$E$5)/12),IF(E2386&gt; 0,$S$4,0))</f>
        <v>0</v>
      </c>
      <c r="I2386" s="27">
        <f>IF((I2385*(1+Utgifter!$E$5/12)-K2385)&gt;0,I2385*(1+Utgifter!$E$5/12)-K2385,0)</f>
        <v>0</v>
      </c>
      <c r="J2386" s="26"/>
      <c r="K2386" s="24">
        <f>IF((I2386*(Utgifter!$E$4+Utgifter!$E$5)/12)&gt;$S$4,(I2386*(Utgifter!$E$4+Utgifter!$E$5)/12),IF(I2386&gt; 0,$S$4,0))</f>
        <v>0</v>
      </c>
    </row>
    <row r="2387" spans="4:11" x14ac:dyDescent="0.35">
      <c r="D2387" s="28" t="str">
        <f t="shared" si="37"/>
        <v/>
      </c>
      <c r="E2387" s="27">
        <f>IF((E2386*(1+Utgifter!$E$5/12)-G2386)&gt;0,E2386*(1+Utgifter!$E$5/12)-G2386,0)</f>
        <v>0</v>
      </c>
      <c r="F2387" s="26"/>
      <c r="G2387" s="24">
        <f>IF((E2387*(Utgifter!$E$4+Utgifter!$E$5)/12)&gt;$S$4,(E2387*(Utgifter!$E$4+Utgifter!$E$5)/12),IF(E2387&gt; 0,$S$4,0))</f>
        <v>0</v>
      </c>
      <c r="I2387" s="27">
        <f>IF((I2386*(1+Utgifter!$E$5/12)-K2386)&gt;0,I2386*(1+Utgifter!$E$5/12)-K2386,0)</f>
        <v>0</v>
      </c>
      <c r="J2387" s="26"/>
      <c r="K2387" s="24">
        <f>IF((I2387*(Utgifter!$E$4+Utgifter!$E$5)/12)&gt;$S$4,(I2387*(Utgifter!$E$4+Utgifter!$E$5)/12),IF(I2387&gt; 0,$S$4,0))</f>
        <v>0</v>
      </c>
    </row>
    <row r="2388" spans="4:11" x14ac:dyDescent="0.35">
      <c r="D2388" s="28" t="str">
        <f t="shared" si="37"/>
        <v/>
      </c>
      <c r="E2388" s="27">
        <f>IF((E2387*(1+Utgifter!$E$5/12)-G2387)&gt;0,E2387*(1+Utgifter!$E$5/12)-G2387,0)</f>
        <v>0</v>
      </c>
      <c r="F2388" s="26"/>
      <c r="G2388" s="24">
        <f>IF((E2388*(Utgifter!$E$4+Utgifter!$E$5)/12)&gt;$S$4,(E2388*(Utgifter!$E$4+Utgifter!$E$5)/12),IF(E2388&gt; 0,$S$4,0))</f>
        <v>0</v>
      </c>
      <c r="I2388" s="27">
        <f>IF((I2387*(1+Utgifter!$E$5/12)-K2387)&gt;0,I2387*(1+Utgifter!$E$5/12)-K2387,0)</f>
        <v>0</v>
      </c>
      <c r="J2388" s="26"/>
      <c r="K2388" s="24">
        <f>IF((I2388*(Utgifter!$E$4+Utgifter!$E$5)/12)&gt;$S$4,(I2388*(Utgifter!$E$4+Utgifter!$E$5)/12),IF(I2388&gt; 0,$S$4,0))</f>
        <v>0</v>
      </c>
    </row>
    <row r="2389" spans="4:11" x14ac:dyDescent="0.35">
      <c r="D2389" s="28" t="str">
        <f t="shared" si="37"/>
        <v/>
      </c>
      <c r="E2389" s="27">
        <f>IF((E2388*(1+Utgifter!$E$5/12)-G2388)&gt;0,E2388*(1+Utgifter!$E$5/12)-G2388,0)</f>
        <v>0</v>
      </c>
      <c r="F2389" s="26"/>
      <c r="G2389" s="24">
        <f>IF((E2389*(Utgifter!$E$4+Utgifter!$E$5)/12)&gt;$S$4,(E2389*(Utgifter!$E$4+Utgifter!$E$5)/12),IF(E2389&gt; 0,$S$4,0))</f>
        <v>0</v>
      </c>
      <c r="I2389" s="27">
        <f>IF((I2388*(1+Utgifter!$E$5/12)-K2388)&gt;0,I2388*(1+Utgifter!$E$5/12)-K2388,0)</f>
        <v>0</v>
      </c>
      <c r="J2389" s="26"/>
      <c r="K2389" s="24">
        <f>IF((I2389*(Utgifter!$E$4+Utgifter!$E$5)/12)&gt;$S$4,(I2389*(Utgifter!$E$4+Utgifter!$E$5)/12),IF(I2389&gt; 0,$S$4,0))</f>
        <v>0</v>
      </c>
    </row>
    <row r="2390" spans="4:11" x14ac:dyDescent="0.35">
      <c r="D2390" s="28" t="str">
        <f t="shared" si="37"/>
        <v/>
      </c>
      <c r="E2390" s="27">
        <f>IF((E2389*(1+Utgifter!$E$5/12)-G2389)&gt;0,E2389*(1+Utgifter!$E$5/12)-G2389,0)</f>
        <v>0</v>
      </c>
      <c r="F2390" s="26"/>
      <c r="G2390" s="24">
        <f>IF((E2390*(Utgifter!$E$4+Utgifter!$E$5)/12)&gt;$S$4,(E2390*(Utgifter!$E$4+Utgifter!$E$5)/12),IF(E2390&gt; 0,$S$4,0))</f>
        <v>0</v>
      </c>
      <c r="I2390" s="27">
        <f>IF((I2389*(1+Utgifter!$E$5/12)-K2389)&gt;0,I2389*(1+Utgifter!$E$5/12)-K2389,0)</f>
        <v>0</v>
      </c>
      <c r="J2390" s="26"/>
      <c r="K2390" s="24">
        <f>IF((I2390*(Utgifter!$E$4+Utgifter!$E$5)/12)&gt;$S$4,(I2390*(Utgifter!$E$4+Utgifter!$E$5)/12),IF(I2390&gt; 0,$S$4,0))</f>
        <v>0</v>
      </c>
    </row>
    <row r="2391" spans="4:11" x14ac:dyDescent="0.35">
      <c r="D2391" s="28" t="str">
        <f t="shared" si="37"/>
        <v/>
      </c>
      <c r="E2391" s="27">
        <f>IF((E2390*(1+Utgifter!$E$5/12)-G2390)&gt;0,E2390*(1+Utgifter!$E$5/12)-G2390,0)</f>
        <v>0</v>
      </c>
      <c r="F2391" s="26"/>
      <c r="G2391" s="24">
        <f>IF((E2391*(Utgifter!$E$4+Utgifter!$E$5)/12)&gt;$S$4,(E2391*(Utgifter!$E$4+Utgifter!$E$5)/12),IF(E2391&gt; 0,$S$4,0))</f>
        <v>0</v>
      </c>
      <c r="I2391" s="27">
        <f>IF((I2390*(1+Utgifter!$E$5/12)-K2390)&gt;0,I2390*(1+Utgifter!$E$5/12)-K2390,0)</f>
        <v>0</v>
      </c>
      <c r="J2391" s="26"/>
      <c r="K2391" s="24">
        <f>IF((I2391*(Utgifter!$E$4+Utgifter!$E$5)/12)&gt;$S$4,(I2391*(Utgifter!$E$4+Utgifter!$E$5)/12),IF(I2391&gt; 0,$S$4,0))</f>
        <v>0</v>
      </c>
    </row>
    <row r="2392" spans="4:11" x14ac:dyDescent="0.35">
      <c r="D2392" s="28" t="str">
        <f t="shared" si="37"/>
        <v/>
      </c>
      <c r="E2392" s="27">
        <f>IF((E2391*(1+Utgifter!$E$5/12)-G2391)&gt;0,E2391*(1+Utgifter!$E$5/12)-G2391,0)</f>
        <v>0</v>
      </c>
      <c r="F2392" s="26"/>
      <c r="G2392" s="24">
        <f>IF((E2392*(Utgifter!$E$4+Utgifter!$E$5)/12)&gt;$S$4,(E2392*(Utgifter!$E$4+Utgifter!$E$5)/12),IF(E2392&gt; 0,$S$4,0))</f>
        <v>0</v>
      </c>
      <c r="I2392" s="27">
        <f>IF((I2391*(1+Utgifter!$E$5/12)-K2391)&gt;0,I2391*(1+Utgifter!$E$5/12)-K2391,0)</f>
        <v>0</v>
      </c>
      <c r="J2392" s="26"/>
      <c r="K2392" s="24">
        <f>IF((I2392*(Utgifter!$E$4+Utgifter!$E$5)/12)&gt;$S$4,(I2392*(Utgifter!$E$4+Utgifter!$E$5)/12),IF(I2392&gt; 0,$S$4,0))</f>
        <v>0</v>
      </c>
    </row>
    <row r="2393" spans="4:11" x14ac:dyDescent="0.35">
      <c r="D2393" s="28" t="str">
        <f t="shared" si="37"/>
        <v/>
      </c>
      <c r="E2393" s="27">
        <f>IF((E2392*(1+Utgifter!$E$5/12)-G2392)&gt;0,E2392*(1+Utgifter!$E$5/12)-G2392,0)</f>
        <v>0</v>
      </c>
      <c r="F2393" s="26"/>
      <c r="G2393" s="24">
        <f>IF((E2393*(Utgifter!$E$4+Utgifter!$E$5)/12)&gt;$S$4,(E2393*(Utgifter!$E$4+Utgifter!$E$5)/12),IF(E2393&gt; 0,$S$4,0))</f>
        <v>0</v>
      </c>
      <c r="I2393" s="27">
        <f>IF((I2392*(1+Utgifter!$E$5/12)-K2392)&gt;0,I2392*(1+Utgifter!$E$5/12)-K2392,0)</f>
        <v>0</v>
      </c>
      <c r="J2393" s="26"/>
      <c r="K2393" s="24">
        <f>IF((I2393*(Utgifter!$E$4+Utgifter!$E$5)/12)&gt;$S$4,(I2393*(Utgifter!$E$4+Utgifter!$E$5)/12),IF(I2393&gt; 0,$S$4,0))</f>
        <v>0</v>
      </c>
    </row>
    <row r="2394" spans="4:11" x14ac:dyDescent="0.35">
      <c r="D2394" s="28" t="str">
        <f t="shared" si="37"/>
        <v/>
      </c>
      <c r="E2394" s="27">
        <f>IF((E2393*(1+Utgifter!$E$5/12)-G2393)&gt;0,E2393*(1+Utgifter!$E$5/12)-G2393,0)</f>
        <v>0</v>
      </c>
      <c r="F2394" s="26"/>
      <c r="G2394" s="24">
        <f>IF((E2394*(Utgifter!$E$4+Utgifter!$E$5)/12)&gt;$S$4,(E2394*(Utgifter!$E$4+Utgifter!$E$5)/12),IF(E2394&gt; 0,$S$4,0))</f>
        <v>0</v>
      </c>
      <c r="I2394" s="27">
        <f>IF((I2393*(1+Utgifter!$E$5/12)-K2393)&gt;0,I2393*(1+Utgifter!$E$5/12)-K2393,0)</f>
        <v>0</v>
      </c>
      <c r="J2394" s="26"/>
      <c r="K2394" s="24">
        <f>IF((I2394*(Utgifter!$E$4+Utgifter!$E$5)/12)&gt;$S$4,(I2394*(Utgifter!$E$4+Utgifter!$E$5)/12),IF(I2394&gt; 0,$S$4,0))</f>
        <v>0</v>
      </c>
    </row>
    <row r="2395" spans="4:11" x14ac:dyDescent="0.35">
      <c r="D2395" s="28" t="str">
        <f t="shared" si="37"/>
        <v/>
      </c>
      <c r="E2395" s="27">
        <f>IF((E2394*(1+Utgifter!$E$5/12)-G2394)&gt;0,E2394*(1+Utgifter!$E$5/12)-G2394,0)</f>
        <v>0</v>
      </c>
      <c r="F2395" s="26"/>
      <c r="G2395" s="24">
        <f>IF((E2395*(Utgifter!$E$4+Utgifter!$E$5)/12)&gt;$S$4,(E2395*(Utgifter!$E$4+Utgifter!$E$5)/12),IF(E2395&gt; 0,$S$4,0))</f>
        <v>0</v>
      </c>
      <c r="I2395" s="27">
        <f>IF((I2394*(1+Utgifter!$E$5/12)-K2394)&gt;0,I2394*(1+Utgifter!$E$5/12)-K2394,0)</f>
        <v>0</v>
      </c>
      <c r="J2395" s="26"/>
      <c r="K2395" s="24">
        <f>IF((I2395*(Utgifter!$E$4+Utgifter!$E$5)/12)&gt;$S$4,(I2395*(Utgifter!$E$4+Utgifter!$E$5)/12),IF(I2395&gt; 0,$S$4,0))</f>
        <v>0</v>
      </c>
    </row>
    <row r="2396" spans="4:11" x14ac:dyDescent="0.35">
      <c r="D2396" s="28" t="str">
        <f t="shared" si="37"/>
        <v/>
      </c>
      <c r="E2396" s="27">
        <f>IF((E2395*(1+Utgifter!$E$5/12)-G2395)&gt;0,E2395*(1+Utgifter!$E$5/12)-G2395,0)</f>
        <v>0</v>
      </c>
      <c r="F2396" s="26"/>
      <c r="G2396" s="24">
        <f>IF((E2396*(Utgifter!$E$4+Utgifter!$E$5)/12)&gt;$S$4,(E2396*(Utgifter!$E$4+Utgifter!$E$5)/12),IF(E2396&gt; 0,$S$4,0))</f>
        <v>0</v>
      </c>
      <c r="I2396" s="27">
        <f>IF((I2395*(1+Utgifter!$E$5/12)-K2395)&gt;0,I2395*(1+Utgifter!$E$5/12)-K2395,0)</f>
        <v>0</v>
      </c>
      <c r="J2396" s="26"/>
      <c r="K2396" s="24">
        <f>IF((I2396*(Utgifter!$E$4+Utgifter!$E$5)/12)&gt;$S$4,(I2396*(Utgifter!$E$4+Utgifter!$E$5)/12),IF(I2396&gt; 0,$S$4,0))</f>
        <v>0</v>
      </c>
    </row>
    <row r="2397" spans="4:11" x14ac:dyDescent="0.35">
      <c r="D2397" s="28" t="str">
        <f t="shared" si="37"/>
        <v/>
      </c>
      <c r="E2397" s="27">
        <f>IF((E2396*(1+Utgifter!$E$5/12)-G2396)&gt;0,E2396*(1+Utgifter!$E$5/12)-G2396,0)</f>
        <v>0</v>
      </c>
      <c r="F2397" s="26"/>
      <c r="G2397" s="24">
        <f>IF((E2397*(Utgifter!$E$4+Utgifter!$E$5)/12)&gt;$S$4,(E2397*(Utgifter!$E$4+Utgifter!$E$5)/12),IF(E2397&gt; 0,$S$4,0))</f>
        <v>0</v>
      </c>
      <c r="I2397" s="27">
        <f>IF((I2396*(1+Utgifter!$E$5/12)-K2396)&gt;0,I2396*(1+Utgifter!$E$5/12)-K2396,0)</f>
        <v>0</v>
      </c>
      <c r="J2397" s="26"/>
      <c r="K2397" s="24">
        <f>IF((I2397*(Utgifter!$E$4+Utgifter!$E$5)/12)&gt;$S$4,(I2397*(Utgifter!$E$4+Utgifter!$E$5)/12),IF(I2397&gt; 0,$S$4,0))</f>
        <v>0</v>
      </c>
    </row>
    <row r="2398" spans="4:11" x14ac:dyDescent="0.35">
      <c r="D2398" s="28" t="str">
        <f t="shared" si="37"/>
        <v/>
      </c>
      <c r="E2398" s="27">
        <f>IF((E2397*(1+Utgifter!$E$5/12)-G2397)&gt;0,E2397*(1+Utgifter!$E$5/12)-G2397,0)</f>
        <v>0</v>
      </c>
      <c r="F2398" s="26"/>
      <c r="G2398" s="24">
        <f>IF((E2398*(Utgifter!$E$4+Utgifter!$E$5)/12)&gt;$S$4,(E2398*(Utgifter!$E$4+Utgifter!$E$5)/12),IF(E2398&gt; 0,$S$4,0))</f>
        <v>0</v>
      </c>
      <c r="I2398" s="27">
        <f>IF((I2397*(1+Utgifter!$E$5/12)-K2397)&gt;0,I2397*(1+Utgifter!$E$5/12)-K2397,0)</f>
        <v>0</v>
      </c>
      <c r="J2398" s="26"/>
      <c r="K2398" s="24">
        <f>IF((I2398*(Utgifter!$E$4+Utgifter!$E$5)/12)&gt;$S$4,(I2398*(Utgifter!$E$4+Utgifter!$E$5)/12),IF(I2398&gt; 0,$S$4,0))</f>
        <v>0</v>
      </c>
    </row>
    <row r="2399" spans="4:11" x14ac:dyDescent="0.35">
      <c r="D2399" s="28" t="str">
        <f t="shared" si="37"/>
        <v/>
      </c>
      <c r="E2399" s="27">
        <f>IF((E2398*(1+Utgifter!$E$5/12)-G2398)&gt;0,E2398*(1+Utgifter!$E$5/12)-G2398,0)</f>
        <v>0</v>
      </c>
      <c r="F2399" s="26"/>
      <c r="G2399" s="24">
        <f>IF((E2399*(Utgifter!$E$4+Utgifter!$E$5)/12)&gt;$S$4,(E2399*(Utgifter!$E$4+Utgifter!$E$5)/12),IF(E2399&gt; 0,$S$4,0))</f>
        <v>0</v>
      </c>
      <c r="I2399" s="27">
        <f>IF((I2398*(1+Utgifter!$E$5/12)-K2398)&gt;0,I2398*(1+Utgifter!$E$5/12)-K2398,0)</f>
        <v>0</v>
      </c>
      <c r="J2399" s="26"/>
      <c r="K2399" s="24">
        <f>IF((I2399*(Utgifter!$E$4+Utgifter!$E$5)/12)&gt;$S$4,(I2399*(Utgifter!$E$4+Utgifter!$E$5)/12),IF(I2399&gt; 0,$S$4,0))</f>
        <v>0</v>
      </c>
    </row>
    <row r="2400" spans="4:11" x14ac:dyDescent="0.35">
      <c r="D2400" s="28" t="str">
        <f t="shared" si="37"/>
        <v/>
      </c>
      <c r="E2400" s="27">
        <f>IF((E2399*(1+Utgifter!$E$5/12)-G2399)&gt;0,E2399*(1+Utgifter!$E$5/12)-G2399,0)</f>
        <v>0</v>
      </c>
      <c r="F2400" s="26"/>
      <c r="G2400" s="24">
        <f>IF((E2400*(Utgifter!$E$4+Utgifter!$E$5)/12)&gt;$S$4,(E2400*(Utgifter!$E$4+Utgifter!$E$5)/12),IF(E2400&gt; 0,$S$4,0))</f>
        <v>0</v>
      </c>
      <c r="I2400" s="27">
        <f>IF((I2399*(1+Utgifter!$E$5/12)-K2399)&gt;0,I2399*(1+Utgifter!$E$5/12)-K2399,0)</f>
        <v>0</v>
      </c>
      <c r="J2400" s="26"/>
      <c r="K2400" s="24">
        <f>IF((I2400*(Utgifter!$E$4+Utgifter!$E$5)/12)&gt;$S$4,(I2400*(Utgifter!$E$4+Utgifter!$E$5)/12),IF(I2400&gt; 0,$S$4,0))</f>
        <v>0</v>
      </c>
    </row>
    <row r="2401" spans="4:11" x14ac:dyDescent="0.35">
      <c r="D2401" s="28" t="str">
        <f t="shared" si="37"/>
        <v/>
      </c>
      <c r="E2401" s="27">
        <f>IF((E2400*(1+Utgifter!$E$5/12)-G2400)&gt;0,E2400*(1+Utgifter!$E$5/12)-G2400,0)</f>
        <v>0</v>
      </c>
      <c r="F2401" s="26"/>
      <c r="G2401" s="24">
        <f>IF((E2401*(Utgifter!$E$4+Utgifter!$E$5)/12)&gt;$S$4,(E2401*(Utgifter!$E$4+Utgifter!$E$5)/12),IF(E2401&gt; 0,$S$4,0))</f>
        <v>0</v>
      </c>
      <c r="I2401" s="27">
        <f>IF((I2400*(1+Utgifter!$E$5/12)-K2400)&gt;0,I2400*(1+Utgifter!$E$5/12)-K2400,0)</f>
        <v>0</v>
      </c>
      <c r="J2401" s="26"/>
      <c r="K2401" s="24">
        <f>IF((I2401*(Utgifter!$E$4+Utgifter!$E$5)/12)&gt;$S$4,(I2401*(Utgifter!$E$4+Utgifter!$E$5)/12),IF(I2401&gt; 0,$S$4,0))</f>
        <v>0</v>
      </c>
    </row>
    <row r="2402" spans="4:11" x14ac:dyDescent="0.35">
      <c r="D2402" s="28" t="str">
        <f t="shared" si="37"/>
        <v/>
      </c>
      <c r="E2402" s="27">
        <f>IF((E2401*(1+Utgifter!$E$5/12)-G2401)&gt;0,E2401*(1+Utgifter!$E$5/12)-G2401,0)</f>
        <v>0</v>
      </c>
      <c r="F2402" s="26"/>
      <c r="G2402" s="24">
        <f>IF((E2402*(Utgifter!$E$4+Utgifter!$E$5)/12)&gt;$S$4,(E2402*(Utgifter!$E$4+Utgifter!$E$5)/12),IF(E2402&gt; 0,$S$4,0))</f>
        <v>0</v>
      </c>
      <c r="I2402" s="27">
        <f>IF((I2401*(1+Utgifter!$E$5/12)-K2401)&gt;0,I2401*(1+Utgifter!$E$5/12)-K2401,0)</f>
        <v>0</v>
      </c>
      <c r="J2402" s="26"/>
      <c r="K2402" s="24">
        <f>IF((I2402*(Utgifter!$E$4+Utgifter!$E$5)/12)&gt;$S$4,(I2402*(Utgifter!$E$4+Utgifter!$E$5)/12),IF(I2402&gt; 0,$S$4,0))</f>
        <v>0</v>
      </c>
    </row>
    <row r="2403" spans="4:11" x14ac:dyDescent="0.35">
      <c r="D2403" s="28" t="str">
        <f t="shared" si="37"/>
        <v/>
      </c>
      <c r="E2403" s="27">
        <f>IF((E2402*(1+Utgifter!$E$5/12)-G2402)&gt;0,E2402*(1+Utgifter!$E$5/12)-G2402,0)</f>
        <v>0</v>
      </c>
      <c r="F2403" s="26"/>
      <c r="G2403" s="24">
        <f>IF((E2403*(Utgifter!$E$4+Utgifter!$E$5)/12)&gt;$S$4,(E2403*(Utgifter!$E$4+Utgifter!$E$5)/12),IF(E2403&gt; 0,$S$4,0))</f>
        <v>0</v>
      </c>
      <c r="I2403" s="27">
        <f>IF((I2402*(1+Utgifter!$E$5/12)-K2402)&gt;0,I2402*(1+Utgifter!$E$5/12)-K2402,0)</f>
        <v>0</v>
      </c>
      <c r="J2403" s="26"/>
      <c r="K2403" s="24">
        <f>IF((I2403*(Utgifter!$E$4+Utgifter!$E$5)/12)&gt;$S$4,(I2403*(Utgifter!$E$4+Utgifter!$E$5)/12),IF(I2403&gt; 0,$S$4,0))</f>
        <v>0</v>
      </c>
    </row>
    <row r="2404" spans="4:11" x14ac:dyDescent="0.35">
      <c r="D2404" s="28" t="str">
        <f t="shared" si="37"/>
        <v/>
      </c>
      <c r="E2404" s="27">
        <f>IF((E2403*(1+Utgifter!$E$5/12)-G2403)&gt;0,E2403*(1+Utgifter!$E$5/12)-G2403,0)</f>
        <v>0</v>
      </c>
      <c r="F2404" s="26"/>
      <c r="G2404" s="24">
        <f>IF((E2404*(Utgifter!$E$4+Utgifter!$E$5)/12)&gt;$S$4,(E2404*(Utgifter!$E$4+Utgifter!$E$5)/12),IF(E2404&gt; 0,$S$4,0))</f>
        <v>0</v>
      </c>
      <c r="I2404" s="27">
        <f>IF((I2403*(1+Utgifter!$E$5/12)-K2403)&gt;0,I2403*(1+Utgifter!$E$5/12)-K2403,0)</f>
        <v>0</v>
      </c>
      <c r="J2404" s="26"/>
      <c r="K2404" s="24">
        <f>IF((I2404*(Utgifter!$E$4+Utgifter!$E$5)/12)&gt;$S$4,(I2404*(Utgifter!$E$4+Utgifter!$E$5)/12),IF(I2404&gt; 0,$S$4,0))</f>
        <v>0</v>
      </c>
    </row>
    <row r="2405" spans="4:11" x14ac:dyDescent="0.35">
      <c r="D2405" s="28" t="str">
        <f t="shared" si="37"/>
        <v/>
      </c>
      <c r="E2405" s="27">
        <f>IF((E2404*(1+Utgifter!$E$5/12)-G2404)&gt;0,E2404*(1+Utgifter!$E$5/12)-G2404,0)</f>
        <v>0</v>
      </c>
      <c r="F2405" s="26"/>
      <c r="G2405" s="24">
        <f>IF((E2405*(Utgifter!$E$4+Utgifter!$E$5)/12)&gt;$S$4,(E2405*(Utgifter!$E$4+Utgifter!$E$5)/12),IF(E2405&gt; 0,$S$4,0))</f>
        <v>0</v>
      </c>
      <c r="I2405" s="27">
        <f>IF((I2404*(1+Utgifter!$E$5/12)-K2404)&gt;0,I2404*(1+Utgifter!$E$5/12)-K2404,0)</f>
        <v>0</v>
      </c>
      <c r="J2405" s="26"/>
      <c r="K2405" s="24">
        <f>IF((I2405*(Utgifter!$E$4+Utgifter!$E$5)/12)&gt;$S$4,(I2405*(Utgifter!$E$4+Utgifter!$E$5)/12),IF(I2405&gt; 0,$S$4,0))</f>
        <v>0</v>
      </c>
    </row>
    <row r="2406" spans="4:11" x14ac:dyDescent="0.35">
      <c r="D2406" s="28" t="str">
        <f t="shared" si="37"/>
        <v/>
      </c>
      <c r="E2406" s="27">
        <f>IF((E2405*(1+Utgifter!$E$5/12)-G2405)&gt;0,E2405*(1+Utgifter!$E$5/12)-G2405,0)</f>
        <v>0</v>
      </c>
      <c r="F2406" s="26"/>
      <c r="G2406" s="24">
        <f>IF((E2406*(Utgifter!$E$4+Utgifter!$E$5)/12)&gt;$S$4,(E2406*(Utgifter!$E$4+Utgifter!$E$5)/12),IF(E2406&gt; 0,$S$4,0))</f>
        <v>0</v>
      </c>
      <c r="I2406" s="27">
        <f>IF((I2405*(1+Utgifter!$E$5/12)-K2405)&gt;0,I2405*(1+Utgifter!$E$5/12)-K2405,0)</f>
        <v>0</v>
      </c>
      <c r="J2406" s="26"/>
      <c r="K2406" s="24">
        <f>IF((I2406*(Utgifter!$E$4+Utgifter!$E$5)/12)&gt;$S$4,(I2406*(Utgifter!$E$4+Utgifter!$E$5)/12),IF(I2406&gt; 0,$S$4,0))</f>
        <v>0</v>
      </c>
    </row>
    <row r="2407" spans="4:11" x14ac:dyDescent="0.35">
      <c r="D2407" s="28" t="str">
        <f t="shared" si="37"/>
        <v/>
      </c>
      <c r="E2407" s="27">
        <f>IF((E2406*(1+Utgifter!$E$5/12)-G2406)&gt;0,E2406*(1+Utgifter!$E$5/12)-G2406,0)</f>
        <v>0</v>
      </c>
      <c r="F2407" s="26"/>
      <c r="G2407" s="24">
        <f>IF((E2407*(Utgifter!$E$4+Utgifter!$E$5)/12)&gt;$S$4,(E2407*(Utgifter!$E$4+Utgifter!$E$5)/12),IF(E2407&gt; 0,$S$4,0))</f>
        <v>0</v>
      </c>
      <c r="I2407" s="27">
        <f>IF((I2406*(1+Utgifter!$E$5/12)-K2406)&gt;0,I2406*(1+Utgifter!$E$5/12)-K2406,0)</f>
        <v>0</v>
      </c>
      <c r="J2407" s="26"/>
      <c r="K2407" s="24">
        <f>IF((I2407*(Utgifter!$E$4+Utgifter!$E$5)/12)&gt;$S$4,(I2407*(Utgifter!$E$4+Utgifter!$E$5)/12),IF(I2407&gt; 0,$S$4,0))</f>
        <v>0</v>
      </c>
    </row>
    <row r="2408" spans="4:11" x14ac:dyDescent="0.35">
      <c r="D2408" s="28" t="str">
        <f t="shared" si="37"/>
        <v/>
      </c>
      <c r="E2408" s="27">
        <f>IF((E2407*(1+Utgifter!$E$5/12)-G2407)&gt;0,E2407*(1+Utgifter!$E$5/12)-G2407,0)</f>
        <v>0</v>
      </c>
      <c r="F2408" s="26"/>
      <c r="G2408" s="24">
        <f>IF((E2408*(Utgifter!$E$4+Utgifter!$E$5)/12)&gt;$S$4,(E2408*(Utgifter!$E$4+Utgifter!$E$5)/12),IF(E2408&gt; 0,$S$4,0))</f>
        <v>0</v>
      </c>
      <c r="I2408" s="27">
        <f>IF((I2407*(1+Utgifter!$E$5/12)-K2407)&gt;0,I2407*(1+Utgifter!$E$5/12)-K2407,0)</f>
        <v>0</v>
      </c>
      <c r="J2408" s="26"/>
      <c r="K2408" s="24">
        <f>IF((I2408*(Utgifter!$E$4+Utgifter!$E$5)/12)&gt;$S$4,(I2408*(Utgifter!$E$4+Utgifter!$E$5)/12),IF(I2408&gt; 0,$S$4,0))</f>
        <v>0</v>
      </c>
    </row>
    <row r="2409" spans="4:11" x14ac:dyDescent="0.35">
      <c r="D2409" s="28" t="str">
        <f t="shared" si="37"/>
        <v/>
      </c>
      <c r="E2409" s="27">
        <f>IF((E2408*(1+Utgifter!$E$5/12)-G2408)&gt;0,E2408*(1+Utgifter!$E$5/12)-G2408,0)</f>
        <v>0</v>
      </c>
      <c r="F2409" s="26"/>
      <c r="G2409" s="24">
        <f>IF((E2409*(Utgifter!$E$4+Utgifter!$E$5)/12)&gt;$S$4,(E2409*(Utgifter!$E$4+Utgifter!$E$5)/12),IF(E2409&gt; 0,$S$4,0))</f>
        <v>0</v>
      </c>
      <c r="I2409" s="27">
        <f>IF((I2408*(1+Utgifter!$E$5/12)-K2408)&gt;0,I2408*(1+Utgifter!$E$5/12)-K2408,0)</f>
        <v>0</v>
      </c>
      <c r="J2409" s="26"/>
      <c r="K2409" s="24">
        <f>IF((I2409*(Utgifter!$E$4+Utgifter!$E$5)/12)&gt;$S$4,(I2409*(Utgifter!$E$4+Utgifter!$E$5)/12),IF(I2409&gt; 0,$S$4,0))</f>
        <v>0</v>
      </c>
    </row>
    <row r="2410" spans="4:11" x14ac:dyDescent="0.35">
      <c r="D2410" s="28" t="str">
        <f t="shared" si="37"/>
        <v/>
      </c>
      <c r="E2410" s="27">
        <f>IF((E2409*(1+Utgifter!$E$5/12)-G2409)&gt;0,E2409*(1+Utgifter!$E$5/12)-G2409,0)</f>
        <v>0</v>
      </c>
      <c r="F2410" s="26"/>
      <c r="G2410" s="24">
        <f>IF((E2410*(Utgifter!$E$4+Utgifter!$E$5)/12)&gt;$S$4,(E2410*(Utgifter!$E$4+Utgifter!$E$5)/12),IF(E2410&gt; 0,$S$4,0))</f>
        <v>0</v>
      </c>
      <c r="I2410" s="27">
        <f>IF((I2409*(1+Utgifter!$E$5/12)-K2409)&gt;0,I2409*(1+Utgifter!$E$5/12)-K2409,0)</f>
        <v>0</v>
      </c>
      <c r="J2410" s="26"/>
      <c r="K2410" s="24">
        <f>IF((I2410*(Utgifter!$E$4+Utgifter!$E$5)/12)&gt;$S$4,(I2410*(Utgifter!$E$4+Utgifter!$E$5)/12),IF(I2410&gt; 0,$S$4,0))</f>
        <v>0</v>
      </c>
    </row>
    <row r="2411" spans="4:11" x14ac:dyDescent="0.35">
      <c r="D2411" s="28" t="str">
        <f t="shared" si="37"/>
        <v/>
      </c>
      <c r="E2411" s="27">
        <f>IF((E2410*(1+Utgifter!$E$5/12)-G2410)&gt;0,E2410*(1+Utgifter!$E$5/12)-G2410,0)</f>
        <v>0</v>
      </c>
      <c r="F2411" s="26"/>
      <c r="G2411" s="24">
        <f>IF((E2411*(Utgifter!$E$4+Utgifter!$E$5)/12)&gt;$S$4,(E2411*(Utgifter!$E$4+Utgifter!$E$5)/12),IF(E2411&gt; 0,$S$4,0))</f>
        <v>0</v>
      </c>
      <c r="I2411" s="27">
        <f>IF((I2410*(1+Utgifter!$E$5/12)-K2410)&gt;0,I2410*(1+Utgifter!$E$5/12)-K2410,0)</f>
        <v>0</v>
      </c>
      <c r="J2411" s="26"/>
      <c r="K2411" s="24">
        <f>IF((I2411*(Utgifter!$E$4+Utgifter!$E$5)/12)&gt;$S$4,(I2411*(Utgifter!$E$4+Utgifter!$E$5)/12),IF(I2411&gt; 0,$S$4,0))</f>
        <v>0</v>
      </c>
    </row>
    <row r="2412" spans="4:11" x14ac:dyDescent="0.35">
      <c r="D2412" s="28" t="str">
        <f t="shared" si="37"/>
        <v/>
      </c>
      <c r="E2412" s="27">
        <f>IF((E2411*(1+Utgifter!$E$5/12)-G2411)&gt;0,E2411*(1+Utgifter!$E$5/12)-G2411,0)</f>
        <v>0</v>
      </c>
      <c r="F2412" s="26"/>
      <c r="G2412" s="24">
        <f>IF((E2412*(Utgifter!$E$4+Utgifter!$E$5)/12)&gt;$S$4,(E2412*(Utgifter!$E$4+Utgifter!$E$5)/12),IF(E2412&gt; 0,$S$4,0))</f>
        <v>0</v>
      </c>
      <c r="I2412" s="27">
        <f>IF((I2411*(1+Utgifter!$E$5/12)-K2411)&gt;0,I2411*(1+Utgifter!$E$5/12)-K2411,0)</f>
        <v>0</v>
      </c>
      <c r="J2412" s="26"/>
      <c r="K2412" s="24">
        <f>IF((I2412*(Utgifter!$E$4+Utgifter!$E$5)/12)&gt;$S$4,(I2412*(Utgifter!$E$4+Utgifter!$E$5)/12),IF(I2412&gt; 0,$S$4,0))</f>
        <v>0</v>
      </c>
    </row>
    <row r="2413" spans="4:11" x14ac:dyDescent="0.35">
      <c r="D2413" s="28" t="str">
        <f t="shared" si="37"/>
        <v/>
      </c>
      <c r="E2413" s="27">
        <f>IF((E2412*(1+Utgifter!$E$5/12)-G2412)&gt;0,E2412*(1+Utgifter!$E$5/12)-G2412,0)</f>
        <v>0</v>
      </c>
      <c r="F2413" s="26"/>
      <c r="G2413" s="24">
        <f>IF((E2413*(Utgifter!$E$4+Utgifter!$E$5)/12)&gt;$S$4,(E2413*(Utgifter!$E$4+Utgifter!$E$5)/12),IF(E2413&gt; 0,$S$4,0))</f>
        <v>0</v>
      </c>
      <c r="I2413" s="27">
        <f>IF((I2412*(1+Utgifter!$E$5/12)-K2412)&gt;0,I2412*(1+Utgifter!$E$5/12)-K2412,0)</f>
        <v>0</v>
      </c>
      <c r="J2413" s="26"/>
      <c r="K2413" s="24">
        <f>IF((I2413*(Utgifter!$E$4+Utgifter!$E$5)/12)&gt;$S$4,(I2413*(Utgifter!$E$4+Utgifter!$E$5)/12),IF(I2413&gt; 0,$S$4,0))</f>
        <v>0</v>
      </c>
    </row>
    <row r="2414" spans="4:11" x14ac:dyDescent="0.35">
      <c r="D2414" s="28" t="str">
        <f t="shared" si="37"/>
        <v/>
      </c>
      <c r="E2414" s="27">
        <f>IF((E2413*(1+Utgifter!$E$5/12)-G2413)&gt;0,E2413*(1+Utgifter!$E$5/12)-G2413,0)</f>
        <v>0</v>
      </c>
      <c r="F2414" s="26"/>
      <c r="G2414" s="24">
        <f>IF((E2414*(Utgifter!$E$4+Utgifter!$E$5)/12)&gt;$S$4,(E2414*(Utgifter!$E$4+Utgifter!$E$5)/12),IF(E2414&gt; 0,$S$4,0))</f>
        <v>0</v>
      </c>
      <c r="I2414" s="27">
        <f>IF((I2413*(1+Utgifter!$E$5/12)-K2413)&gt;0,I2413*(1+Utgifter!$E$5/12)-K2413,0)</f>
        <v>0</v>
      </c>
      <c r="J2414" s="26"/>
      <c r="K2414" s="24">
        <f>IF((I2414*(Utgifter!$E$4+Utgifter!$E$5)/12)&gt;$S$4,(I2414*(Utgifter!$E$4+Utgifter!$E$5)/12),IF(I2414&gt; 0,$S$4,0))</f>
        <v>0</v>
      </c>
    </row>
    <row r="2415" spans="4:11" x14ac:dyDescent="0.35">
      <c r="D2415" s="28" t="str">
        <f t="shared" si="37"/>
        <v/>
      </c>
      <c r="E2415" s="27">
        <f>IF((E2414*(1+Utgifter!$E$5/12)-G2414)&gt;0,E2414*(1+Utgifter!$E$5/12)-G2414,0)</f>
        <v>0</v>
      </c>
      <c r="F2415" s="26"/>
      <c r="G2415" s="24">
        <f>IF((E2415*(Utgifter!$E$4+Utgifter!$E$5)/12)&gt;$S$4,(E2415*(Utgifter!$E$4+Utgifter!$E$5)/12),IF(E2415&gt; 0,$S$4,0))</f>
        <v>0</v>
      </c>
      <c r="I2415" s="27">
        <f>IF((I2414*(1+Utgifter!$E$5/12)-K2414)&gt;0,I2414*(1+Utgifter!$E$5/12)-K2414,0)</f>
        <v>0</v>
      </c>
      <c r="J2415" s="26"/>
      <c r="K2415" s="24">
        <f>IF((I2415*(Utgifter!$E$4+Utgifter!$E$5)/12)&gt;$S$4,(I2415*(Utgifter!$E$4+Utgifter!$E$5)/12),IF(I2415&gt; 0,$S$4,0))</f>
        <v>0</v>
      </c>
    </row>
    <row r="2416" spans="4:11" x14ac:dyDescent="0.35">
      <c r="D2416" s="28" t="str">
        <f t="shared" si="37"/>
        <v/>
      </c>
      <c r="E2416" s="27">
        <f>IF((E2415*(1+Utgifter!$E$5/12)-G2415)&gt;0,E2415*(1+Utgifter!$E$5/12)-G2415,0)</f>
        <v>0</v>
      </c>
      <c r="F2416" s="26"/>
      <c r="G2416" s="24">
        <f>IF((E2416*(Utgifter!$E$4+Utgifter!$E$5)/12)&gt;$S$4,(E2416*(Utgifter!$E$4+Utgifter!$E$5)/12),IF(E2416&gt; 0,$S$4,0))</f>
        <v>0</v>
      </c>
      <c r="I2416" s="27">
        <f>IF((I2415*(1+Utgifter!$E$5/12)-K2415)&gt;0,I2415*(1+Utgifter!$E$5/12)-K2415,0)</f>
        <v>0</v>
      </c>
      <c r="J2416" s="26"/>
      <c r="K2416" s="24">
        <f>IF((I2416*(Utgifter!$E$4+Utgifter!$E$5)/12)&gt;$S$4,(I2416*(Utgifter!$E$4+Utgifter!$E$5)/12),IF(I2416&gt; 0,$S$4,0))</f>
        <v>0</v>
      </c>
    </row>
    <row r="2417" spans="4:11" x14ac:dyDescent="0.35">
      <c r="D2417" s="28" t="str">
        <f t="shared" si="37"/>
        <v/>
      </c>
      <c r="E2417" s="27">
        <f>IF((E2416*(1+Utgifter!$E$5/12)-G2416)&gt;0,E2416*(1+Utgifter!$E$5/12)-G2416,0)</f>
        <v>0</v>
      </c>
      <c r="F2417" s="26"/>
      <c r="G2417" s="24">
        <f>IF((E2417*(Utgifter!$E$4+Utgifter!$E$5)/12)&gt;$S$4,(E2417*(Utgifter!$E$4+Utgifter!$E$5)/12),IF(E2417&gt; 0,$S$4,0))</f>
        <v>0</v>
      </c>
      <c r="I2417" s="27">
        <f>IF((I2416*(1+Utgifter!$E$5/12)-K2416)&gt;0,I2416*(1+Utgifter!$E$5/12)-K2416,0)</f>
        <v>0</v>
      </c>
      <c r="J2417" s="26"/>
      <c r="K2417" s="24">
        <f>IF((I2417*(Utgifter!$E$4+Utgifter!$E$5)/12)&gt;$S$4,(I2417*(Utgifter!$E$4+Utgifter!$E$5)/12),IF(I2417&gt; 0,$S$4,0))</f>
        <v>0</v>
      </c>
    </row>
    <row r="2418" spans="4:11" x14ac:dyDescent="0.35">
      <c r="D2418" s="28" t="str">
        <f t="shared" si="37"/>
        <v/>
      </c>
      <c r="E2418" s="27">
        <f>IF((E2417*(1+Utgifter!$E$5/12)-G2417)&gt;0,E2417*(1+Utgifter!$E$5/12)-G2417,0)</f>
        <v>0</v>
      </c>
      <c r="F2418" s="26"/>
      <c r="G2418" s="24">
        <f>IF((E2418*(Utgifter!$E$4+Utgifter!$E$5)/12)&gt;$S$4,(E2418*(Utgifter!$E$4+Utgifter!$E$5)/12),IF(E2418&gt; 0,$S$4,0))</f>
        <v>0</v>
      </c>
      <c r="I2418" s="27">
        <f>IF((I2417*(1+Utgifter!$E$5/12)-K2417)&gt;0,I2417*(1+Utgifter!$E$5/12)-K2417,0)</f>
        <v>0</v>
      </c>
      <c r="J2418" s="26"/>
      <c r="K2418" s="24">
        <f>IF((I2418*(Utgifter!$E$4+Utgifter!$E$5)/12)&gt;$S$4,(I2418*(Utgifter!$E$4+Utgifter!$E$5)/12),IF(I2418&gt; 0,$S$4,0))</f>
        <v>0</v>
      </c>
    </row>
    <row r="2419" spans="4:11" x14ac:dyDescent="0.35">
      <c r="D2419" s="28" t="str">
        <f t="shared" si="37"/>
        <v/>
      </c>
      <c r="E2419" s="27">
        <f>IF((E2418*(1+Utgifter!$E$5/12)-G2418)&gt;0,E2418*(1+Utgifter!$E$5/12)-G2418,0)</f>
        <v>0</v>
      </c>
      <c r="F2419" s="26"/>
      <c r="G2419" s="24">
        <f>IF((E2419*(Utgifter!$E$4+Utgifter!$E$5)/12)&gt;$S$4,(E2419*(Utgifter!$E$4+Utgifter!$E$5)/12),IF(E2419&gt; 0,$S$4,0))</f>
        <v>0</v>
      </c>
      <c r="I2419" s="27">
        <f>IF((I2418*(1+Utgifter!$E$5/12)-K2418)&gt;0,I2418*(1+Utgifter!$E$5/12)-K2418,0)</f>
        <v>0</v>
      </c>
      <c r="J2419" s="26"/>
      <c r="K2419" s="24">
        <f>IF((I2419*(Utgifter!$E$4+Utgifter!$E$5)/12)&gt;$S$4,(I2419*(Utgifter!$E$4+Utgifter!$E$5)/12),IF(I2419&gt; 0,$S$4,0))</f>
        <v>0</v>
      </c>
    </row>
    <row r="2420" spans="4:11" x14ac:dyDescent="0.35">
      <c r="D2420" s="28" t="str">
        <f t="shared" si="37"/>
        <v/>
      </c>
      <c r="E2420" s="27">
        <f>IF((E2419*(1+Utgifter!$E$5/12)-G2419)&gt;0,E2419*(1+Utgifter!$E$5/12)-G2419,0)</f>
        <v>0</v>
      </c>
      <c r="F2420" s="26"/>
      <c r="G2420" s="24">
        <f>IF((E2420*(Utgifter!$E$4+Utgifter!$E$5)/12)&gt;$S$4,(E2420*(Utgifter!$E$4+Utgifter!$E$5)/12),IF(E2420&gt; 0,$S$4,0))</f>
        <v>0</v>
      </c>
      <c r="I2420" s="27">
        <f>IF((I2419*(1+Utgifter!$E$5/12)-K2419)&gt;0,I2419*(1+Utgifter!$E$5/12)-K2419,0)</f>
        <v>0</v>
      </c>
      <c r="J2420" s="26"/>
      <c r="K2420" s="24">
        <f>IF((I2420*(Utgifter!$E$4+Utgifter!$E$5)/12)&gt;$S$4,(I2420*(Utgifter!$E$4+Utgifter!$E$5)/12),IF(I2420&gt; 0,$S$4,0))</f>
        <v>0</v>
      </c>
    </row>
    <row r="2421" spans="4:11" x14ac:dyDescent="0.35">
      <c r="D2421" s="28" t="str">
        <f t="shared" si="37"/>
        <v/>
      </c>
      <c r="E2421" s="27">
        <f>IF((E2420*(1+Utgifter!$E$5/12)-G2420)&gt;0,E2420*(1+Utgifter!$E$5/12)-G2420,0)</f>
        <v>0</v>
      </c>
      <c r="F2421" s="26"/>
      <c r="G2421" s="24">
        <f>IF((E2421*(Utgifter!$E$4+Utgifter!$E$5)/12)&gt;$S$4,(E2421*(Utgifter!$E$4+Utgifter!$E$5)/12),IF(E2421&gt; 0,$S$4,0))</f>
        <v>0</v>
      </c>
      <c r="I2421" s="27">
        <f>IF((I2420*(1+Utgifter!$E$5/12)-K2420)&gt;0,I2420*(1+Utgifter!$E$5/12)-K2420,0)</f>
        <v>0</v>
      </c>
      <c r="J2421" s="26"/>
      <c r="K2421" s="24">
        <f>IF((I2421*(Utgifter!$E$4+Utgifter!$E$5)/12)&gt;$S$4,(I2421*(Utgifter!$E$4+Utgifter!$E$5)/12),IF(I2421&gt; 0,$S$4,0))</f>
        <v>0</v>
      </c>
    </row>
    <row r="2422" spans="4:11" x14ac:dyDescent="0.35">
      <c r="D2422" s="28" t="str">
        <f t="shared" si="37"/>
        <v/>
      </c>
      <c r="E2422" s="27">
        <f>IF((E2421*(1+Utgifter!$E$5/12)-G2421)&gt;0,E2421*(1+Utgifter!$E$5/12)-G2421,0)</f>
        <v>0</v>
      </c>
      <c r="F2422" s="26"/>
      <c r="G2422" s="24">
        <f>IF((E2422*(Utgifter!$E$4+Utgifter!$E$5)/12)&gt;$S$4,(E2422*(Utgifter!$E$4+Utgifter!$E$5)/12),IF(E2422&gt; 0,$S$4,0))</f>
        <v>0</v>
      </c>
      <c r="I2422" s="27">
        <f>IF((I2421*(1+Utgifter!$E$5/12)-K2421)&gt;0,I2421*(1+Utgifter!$E$5/12)-K2421,0)</f>
        <v>0</v>
      </c>
      <c r="J2422" s="26"/>
      <c r="K2422" s="24">
        <f>IF((I2422*(Utgifter!$E$4+Utgifter!$E$5)/12)&gt;$S$4,(I2422*(Utgifter!$E$4+Utgifter!$E$5)/12),IF(I2422&gt; 0,$S$4,0))</f>
        <v>0</v>
      </c>
    </row>
    <row r="2423" spans="4:11" x14ac:dyDescent="0.35">
      <c r="D2423" s="28" t="str">
        <f t="shared" si="37"/>
        <v/>
      </c>
      <c r="E2423" s="27">
        <f>IF((E2422*(1+Utgifter!$E$5/12)-G2422)&gt;0,E2422*(1+Utgifter!$E$5/12)-G2422,0)</f>
        <v>0</v>
      </c>
      <c r="F2423" s="26"/>
      <c r="G2423" s="24">
        <f>IF((E2423*(Utgifter!$E$4+Utgifter!$E$5)/12)&gt;$S$4,(E2423*(Utgifter!$E$4+Utgifter!$E$5)/12),IF(E2423&gt; 0,$S$4,0))</f>
        <v>0</v>
      </c>
      <c r="I2423" s="27">
        <f>IF((I2422*(1+Utgifter!$E$5/12)-K2422)&gt;0,I2422*(1+Utgifter!$E$5/12)-K2422,0)</f>
        <v>0</v>
      </c>
      <c r="J2423" s="26"/>
      <c r="K2423" s="24">
        <f>IF((I2423*(Utgifter!$E$4+Utgifter!$E$5)/12)&gt;$S$4,(I2423*(Utgifter!$E$4+Utgifter!$E$5)/12),IF(I2423&gt; 0,$S$4,0))</f>
        <v>0</v>
      </c>
    </row>
    <row r="2424" spans="4:11" x14ac:dyDescent="0.35">
      <c r="D2424" s="28" t="str">
        <f t="shared" si="37"/>
        <v/>
      </c>
      <c r="E2424" s="27">
        <f>IF((E2423*(1+Utgifter!$E$5/12)-G2423)&gt;0,E2423*(1+Utgifter!$E$5/12)-G2423,0)</f>
        <v>0</v>
      </c>
      <c r="F2424" s="26"/>
      <c r="G2424" s="24">
        <f>IF((E2424*(Utgifter!$E$4+Utgifter!$E$5)/12)&gt;$S$4,(E2424*(Utgifter!$E$4+Utgifter!$E$5)/12),IF(E2424&gt; 0,$S$4,0))</f>
        <v>0</v>
      </c>
      <c r="I2424" s="27">
        <f>IF((I2423*(1+Utgifter!$E$5/12)-K2423)&gt;0,I2423*(1+Utgifter!$E$5/12)-K2423,0)</f>
        <v>0</v>
      </c>
      <c r="J2424" s="26"/>
      <c r="K2424" s="24">
        <f>IF((I2424*(Utgifter!$E$4+Utgifter!$E$5)/12)&gt;$S$4,(I2424*(Utgifter!$E$4+Utgifter!$E$5)/12),IF(I2424&gt; 0,$S$4,0))</f>
        <v>0</v>
      </c>
    </row>
    <row r="2425" spans="4:11" x14ac:dyDescent="0.35">
      <c r="D2425" s="28" t="str">
        <f t="shared" si="37"/>
        <v/>
      </c>
      <c r="E2425" s="27">
        <f>IF((E2424*(1+Utgifter!$E$5/12)-G2424)&gt;0,E2424*(1+Utgifter!$E$5/12)-G2424,0)</f>
        <v>0</v>
      </c>
      <c r="F2425" s="26"/>
      <c r="G2425" s="24">
        <f>IF((E2425*(Utgifter!$E$4+Utgifter!$E$5)/12)&gt;$S$4,(E2425*(Utgifter!$E$4+Utgifter!$E$5)/12),IF(E2425&gt; 0,$S$4,0))</f>
        <v>0</v>
      </c>
      <c r="I2425" s="27">
        <f>IF((I2424*(1+Utgifter!$E$5/12)-K2424)&gt;0,I2424*(1+Utgifter!$E$5/12)-K2424,0)</f>
        <v>0</v>
      </c>
      <c r="J2425" s="26"/>
      <c r="K2425" s="24">
        <f>IF((I2425*(Utgifter!$E$4+Utgifter!$E$5)/12)&gt;$S$4,(I2425*(Utgifter!$E$4+Utgifter!$E$5)/12),IF(I2425&gt; 0,$S$4,0))</f>
        <v>0</v>
      </c>
    </row>
    <row r="2426" spans="4:11" x14ac:dyDescent="0.35">
      <c r="D2426" s="28" t="str">
        <f t="shared" si="37"/>
        <v/>
      </c>
      <c r="E2426" s="27">
        <f>IF((E2425*(1+Utgifter!$E$5/12)-G2425)&gt;0,E2425*(1+Utgifter!$E$5/12)-G2425,0)</f>
        <v>0</v>
      </c>
      <c r="F2426" s="26"/>
      <c r="G2426" s="24">
        <f>IF((E2426*(Utgifter!$E$4+Utgifter!$E$5)/12)&gt;$S$4,(E2426*(Utgifter!$E$4+Utgifter!$E$5)/12),IF(E2426&gt; 0,$S$4,0))</f>
        <v>0</v>
      </c>
      <c r="I2426" s="27">
        <f>IF((I2425*(1+Utgifter!$E$5/12)-K2425)&gt;0,I2425*(1+Utgifter!$E$5/12)-K2425,0)</f>
        <v>0</v>
      </c>
      <c r="J2426" s="26"/>
      <c r="K2426" s="24">
        <f>IF((I2426*(Utgifter!$E$4+Utgifter!$E$5)/12)&gt;$S$4,(I2426*(Utgifter!$E$4+Utgifter!$E$5)/12),IF(I2426&gt; 0,$S$4,0))</f>
        <v>0</v>
      </c>
    </row>
    <row r="2427" spans="4:11" x14ac:dyDescent="0.35">
      <c r="D2427" s="28" t="str">
        <f t="shared" si="37"/>
        <v/>
      </c>
      <c r="E2427" s="27">
        <f>IF((E2426*(1+Utgifter!$E$5/12)-G2426)&gt;0,E2426*(1+Utgifter!$E$5/12)-G2426,0)</f>
        <v>0</v>
      </c>
      <c r="F2427" s="26"/>
      <c r="G2427" s="24">
        <f>IF((E2427*(Utgifter!$E$4+Utgifter!$E$5)/12)&gt;$S$4,(E2427*(Utgifter!$E$4+Utgifter!$E$5)/12),IF(E2427&gt; 0,$S$4,0))</f>
        <v>0</v>
      </c>
      <c r="I2427" s="27">
        <f>IF((I2426*(1+Utgifter!$E$5/12)-K2426)&gt;0,I2426*(1+Utgifter!$E$5/12)-K2426,0)</f>
        <v>0</v>
      </c>
      <c r="J2427" s="26"/>
      <c r="K2427" s="24">
        <f>IF((I2427*(Utgifter!$E$4+Utgifter!$E$5)/12)&gt;$S$4,(I2427*(Utgifter!$E$4+Utgifter!$E$5)/12),IF(I2427&gt; 0,$S$4,0))</f>
        <v>0</v>
      </c>
    </row>
    <row r="2428" spans="4:11" x14ac:dyDescent="0.35">
      <c r="D2428" s="28" t="str">
        <f t="shared" si="37"/>
        <v/>
      </c>
      <c r="E2428" s="27">
        <f>IF((E2427*(1+Utgifter!$E$5/12)-G2427)&gt;0,E2427*(1+Utgifter!$E$5/12)-G2427,0)</f>
        <v>0</v>
      </c>
      <c r="F2428" s="26"/>
      <c r="G2428" s="24">
        <f>IF((E2428*(Utgifter!$E$4+Utgifter!$E$5)/12)&gt;$S$4,(E2428*(Utgifter!$E$4+Utgifter!$E$5)/12),IF(E2428&gt; 0,$S$4,0))</f>
        <v>0</v>
      </c>
      <c r="I2428" s="27">
        <f>IF((I2427*(1+Utgifter!$E$5/12)-K2427)&gt;0,I2427*(1+Utgifter!$E$5/12)-K2427,0)</f>
        <v>0</v>
      </c>
      <c r="J2428" s="26"/>
      <c r="K2428" s="24">
        <f>IF((I2428*(Utgifter!$E$4+Utgifter!$E$5)/12)&gt;$S$4,(I2428*(Utgifter!$E$4+Utgifter!$E$5)/12),IF(I2428&gt; 0,$S$4,0))</f>
        <v>0</v>
      </c>
    </row>
    <row r="2429" spans="4:11" x14ac:dyDescent="0.35">
      <c r="D2429" s="28" t="str">
        <f t="shared" si="37"/>
        <v/>
      </c>
      <c r="E2429" s="27">
        <f>IF((E2428*(1+Utgifter!$E$5/12)-G2428)&gt;0,E2428*(1+Utgifter!$E$5/12)-G2428,0)</f>
        <v>0</v>
      </c>
      <c r="F2429" s="26"/>
      <c r="G2429" s="24">
        <f>IF((E2429*(Utgifter!$E$4+Utgifter!$E$5)/12)&gt;$S$4,(E2429*(Utgifter!$E$4+Utgifter!$E$5)/12),IF(E2429&gt; 0,$S$4,0))</f>
        <v>0</v>
      </c>
      <c r="I2429" s="27">
        <f>IF((I2428*(1+Utgifter!$E$5/12)-K2428)&gt;0,I2428*(1+Utgifter!$E$5/12)-K2428,0)</f>
        <v>0</v>
      </c>
      <c r="J2429" s="26"/>
      <c r="K2429" s="24">
        <f>IF((I2429*(Utgifter!$E$4+Utgifter!$E$5)/12)&gt;$S$4,(I2429*(Utgifter!$E$4+Utgifter!$E$5)/12),IF(I2429&gt; 0,$S$4,0))</f>
        <v>0</v>
      </c>
    </row>
    <row r="2430" spans="4:11" x14ac:dyDescent="0.35">
      <c r="D2430" s="28" t="str">
        <f t="shared" si="37"/>
        <v/>
      </c>
      <c r="E2430" s="27">
        <f>IF((E2429*(1+Utgifter!$E$5/12)-G2429)&gt;0,E2429*(1+Utgifter!$E$5/12)-G2429,0)</f>
        <v>0</v>
      </c>
      <c r="F2430" s="26"/>
      <c r="G2430" s="24">
        <f>IF((E2430*(Utgifter!$E$4+Utgifter!$E$5)/12)&gt;$S$4,(E2430*(Utgifter!$E$4+Utgifter!$E$5)/12),IF(E2430&gt; 0,$S$4,0))</f>
        <v>0</v>
      </c>
      <c r="I2430" s="27">
        <f>IF((I2429*(1+Utgifter!$E$5/12)-K2429)&gt;0,I2429*(1+Utgifter!$E$5/12)-K2429,0)</f>
        <v>0</v>
      </c>
      <c r="J2430" s="26"/>
      <c r="K2430" s="24">
        <f>IF((I2430*(Utgifter!$E$4+Utgifter!$E$5)/12)&gt;$S$4,(I2430*(Utgifter!$E$4+Utgifter!$E$5)/12),IF(I2430&gt; 0,$S$4,0))</f>
        <v>0</v>
      </c>
    </row>
    <row r="2431" spans="4:11" x14ac:dyDescent="0.35">
      <c r="D2431" s="28" t="str">
        <f t="shared" si="37"/>
        <v/>
      </c>
      <c r="E2431" s="27">
        <f>IF((E2430*(1+Utgifter!$E$5/12)-G2430)&gt;0,E2430*(1+Utgifter!$E$5/12)-G2430,0)</f>
        <v>0</v>
      </c>
      <c r="F2431" s="26"/>
      <c r="G2431" s="24">
        <f>IF((E2431*(Utgifter!$E$4+Utgifter!$E$5)/12)&gt;$S$4,(E2431*(Utgifter!$E$4+Utgifter!$E$5)/12),IF(E2431&gt; 0,$S$4,0))</f>
        <v>0</v>
      </c>
      <c r="I2431" s="27">
        <f>IF((I2430*(1+Utgifter!$E$5/12)-K2430)&gt;0,I2430*(1+Utgifter!$E$5/12)-K2430,0)</f>
        <v>0</v>
      </c>
      <c r="J2431" s="26"/>
      <c r="K2431" s="24">
        <f>IF((I2431*(Utgifter!$E$4+Utgifter!$E$5)/12)&gt;$S$4,(I2431*(Utgifter!$E$4+Utgifter!$E$5)/12),IF(I2431&gt; 0,$S$4,0))</f>
        <v>0</v>
      </c>
    </row>
    <row r="2432" spans="4:11" x14ac:dyDescent="0.35">
      <c r="D2432" s="28" t="str">
        <f t="shared" si="37"/>
        <v/>
      </c>
      <c r="E2432" s="27">
        <f>IF((E2431*(1+Utgifter!$E$5/12)-G2431)&gt;0,E2431*(1+Utgifter!$E$5/12)-G2431,0)</f>
        <v>0</v>
      </c>
      <c r="F2432" s="26"/>
      <c r="G2432" s="24">
        <f>IF((E2432*(Utgifter!$E$4+Utgifter!$E$5)/12)&gt;$S$4,(E2432*(Utgifter!$E$4+Utgifter!$E$5)/12),IF(E2432&gt; 0,$S$4,0))</f>
        <v>0</v>
      </c>
      <c r="I2432" s="27">
        <f>IF((I2431*(1+Utgifter!$E$5/12)-K2431)&gt;0,I2431*(1+Utgifter!$E$5/12)-K2431,0)</f>
        <v>0</v>
      </c>
      <c r="J2432" s="26"/>
      <c r="K2432" s="24">
        <f>IF((I2432*(Utgifter!$E$4+Utgifter!$E$5)/12)&gt;$S$4,(I2432*(Utgifter!$E$4+Utgifter!$E$5)/12),IF(I2432&gt; 0,$S$4,0))</f>
        <v>0</v>
      </c>
    </row>
    <row r="2433" spans="4:11" x14ac:dyDescent="0.35">
      <c r="D2433" s="28" t="str">
        <f t="shared" si="37"/>
        <v/>
      </c>
      <c r="E2433" s="27">
        <f>IF((E2432*(1+Utgifter!$E$5/12)-G2432)&gt;0,E2432*(1+Utgifter!$E$5/12)-G2432,0)</f>
        <v>0</v>
      </c>
      <c r="F2433" s="26"/>
      <c r="G2433" s="24">
        <f>IF((E2433*(Utgifter!$E$4+Utgifter!$E$5)/12)&gt;$S$4,(E2433*(Utgifter!$E$4+Utgifter!$E$5)/12),IF(E2433&gt; 0,$S$4,0))</f>
        <v>0</v>
      </c>
      <c r="I2433" s="27">
        <f>IF((I2432*(1+Utgifter!$E$5/12)-K2432)&gt;0,I2432*(1+Utgifter!$E$5/12)-K2432,0)</f>
        <v>0</v>
      </c>
      <c r="J2433" s="26"/>
      <c r="K2433" s="24">
        <f>IF((I2433*(Utgifter!$E$4+Utgifter!$E$5)/12)&gt;$S$4,(I2433*(Utgifter!$E$4+Utgifter!$E$5)/12),IF(I2433&gt; 0,$S$4,0))</f>
        <v>0</v>
      </c>
    </row>
    <row r="2434" spans="4:11" x14ac:dyDescent="0.35">
      <c r="D2434" s="28" t="str">
        <f t="shared" si="37"/>
        <v/>
      </c>
      <c r="E2434" s="27">
        <f>IF((E2433*(1+Utgifter!$E$5/12)-G2433)&gt;0,E2433*(1+Utgifter!$E$5/12)-G2433,0)</f>
        <v>0</v>
      </c>
      <c r="F2434" s="26"/>
      <c r="G2434" s="24">
        <f>IF((E2434*(Utgifter!$E$4+Utgifter!$E$5)/12)&gt;$S$4,(E2434*(Utgifter!$E$4+Utgifter!$E$5)/12),IF(E2434&gt; 0,$S$4,0))</f>
        <v>0</v>
      </c>
      <c r="I2434" s="27">
        <f>IF((I2433*(1+Utgifter!$E$5/12)-K2433)&gt;0,I2433*(1+Utgifter!$E$5/12)-K2433,0)</f>
        <v>0</v>
      </c>
      <c r="J2434" s="26"/>
      <c r="K2434" s="24">
        <f>IF((I2434*(Utgifter!$E$4+Utgifter!$E$5)/12)&gt;$S$4,(I2434*(Utgifter!$E$4+Utgifter!$E$5)/12),IF(I2434&gt; 0,$S$4,0))</f>
        <v>0</v>
      </c>
    </row>
    <row r="2435" spans="4:11" x14ac:dyDescent="0.35">
      <c r="D2435" s="28" t="str">
        <f t="shared" si="37"/>
        <v/>
      </c>
      <c r="E2435" s="27">
        <f>IF((E2434*(1+Utgifter!$E$5/12)-G2434)&gt;0,E2434*(1+Utgifter!$E$5/12)-G2434,0)</f>
        <v>0</v>
      </c>
      <c r="F2435" s="26"/>
      <c r="G2435" s="24">
        <f>IF((E2435*(Utgifter!$E$4+Utgifter!$E$5)/12)&gt;$S$4,(E2435*(Utgifter!$E$4+Utgifter!$E$5)/12),IF(E2435&gt; 0,$S$4,0))</f>
        <v>0</v>
      </c>
      <c r="I2435" s="27">
        <f>IF((I2434*(1+Utgifter!$E$5/12)-K2434)&gt;0,I2434*(1+Utgifter!$E$5/12)-K2434,0)</f>
        <v>0</v>
      </c>
      <c r="J2435" s="26"/>
      <c r="K2435" s="24">
        <f>IF((I2435*(Utgifter!$E$4+Utgifter!$E$5)/12)&gt;$S$4,(I2435*(Utgifter!$E$4+Utgifter!$E$5)/12),IF(I2435&gt; 0,$S$4,0))</f>
        <v>0</v>
      </c>
    </row>
    <row r="2436" spans="4:11" x14ac:dyDescent="0.35">
      <c r="D2436" s="28" t="str">
        <f t="shared" si="37"/>
        <v/>
      </c>
      <c r="E2436" s="27">
        <f>IF((E2435*(1+Utgifter!$E$5/12)-G2435)&gt;0,E2435*(1+Utgifter!$E$5/12)-G2435,0)</f>
        <v>0</v>
      </c>
      <c r="F2436" s="26"/>
      <c r="G2436" s="24">
        <f>IF((E2436*(Utgifter!$E$4+Utgifter!$E$5)/12)&gt;$S$4,(E2436*(Utgifter!$E$4+Utgifter!$E$5)/12),IF(E2436&gt; 0,$S$4,0))</f>
        <v>0</v>
      </c>
      <c r="I2436" s="27">
        <f>IF((I2435*(1+Utgifter!$E$5/12)-K2435)&gt;0,I2435*(1+Utgifter!$E$5/12)-K2435,0)</f>
        <v>0</v>
      </c>
      <c r="J2436" s="26"/>
      <c r="K2436" s="24">
        <f>IF((I2436*(Utgifter!$E$4+Utgifter!$E$5)/12)&gt;$S$4,(I2436*(Utgifter!$E$4+Utgifter!$E$5)/12),IF(I2436&gt; 0,$S$4,0))</f>
        <v>0</v>
      </c>
    </row>
    <row r="2437" spans="4:11" x14ac:dyDescent="0.35">
      <c r="D2437" s="28" t="str">
        <f t="shared" si="37"/>
        <v/>
      </c>
      <c r="E2437" s="27">
        <f>IF((E2436*(1+Utgifter!$E$5/12)-G2436)&gt;0,E2436*(1+Utgifter!$E$5/12)-G2436,0)</f>
        <v>0</v>
      </c>
      <c r="F2437" s="26"/>
      <c r="G2437" s="24">
        <f>IF((E2437*(Utgifter!$E$4+Utgifter!$E$5)/12)&gt;$S$4,(E2437*(Utgifter!$E$4+Utgifter!$E$5)/12),IF(E2437&gt; 0,$S$4,0))</f>
        <v>0</v>
      </c>
      <c r="I2437" s="27">
        <f>IF((I2436*(1+Utgifter!$E$5/12)-K2436)&gt;0,I2436*(1+Utgifter!$E$5/12)-K2436,0)</f>
        <v>0</v>
      </c>
      <c r="J2437" s="26"/>
      <c r="K2437" s="24">
        <f>IF((I2437*(Utgifter!$E$4+Utgifter!$E$5)/12)&gt;$S$4,(I2437*(Utgifter!$E$4+Utgifter!$E$5)/12),IF(I2437&gt; 0,$S$4,0))</f>
        <v>0</v>
      </c>
    </row>
    <row r="2438" spans="4:11" x14ac:dyDescent="0.35">
      <c r="D2438" s="28" t="str">
        <f t="shared" si="37"/>
        <v/>
      </c>
      <c r="E2438" s="27">
        <f>IF((E2437*(1+Utgifter!$E$5/12)-G2437)&gt;0,E2437*(1+Utgifter!$E$5/12)-G2437,0)</f>
        <v>0</v>
      </c>
      <c r="F2438" s="26"/>
      <c r="G2438" s="24">
        <f>IF((E2438*(Utgifter!$E$4+Utgifter!$E$5)/12)&gt;$S$4,(E2438*(Utgifter!$E$4+Utgifter!$E$5)/12),IF(E2438&gt; 0,$S$4,0))</f>
        <v>0</v>
      </c>
      <c r="I2438" s="27">
        <f>IF((I2437*(1+Utgifter!$E$5/12)-K2437)&gt;0,I2437*(1+Utgifter!$E$5/12)-K2437,0)</f>
        <v>0</v>
      </c>
      <c r="J2438" s="26"/>
      <c r="K2438" s="24">
        <f>IF((I2438*(Utgifter!$E$4+Utgifter!$E$5)/12)&gt;$S$4,(I2438*(Utgifter!$E$4+Utgifter!$E$5)/12),IF(I2438&gt; 0,$S$4,0))</f>
        <v>0</v>
      </c>
    </row>
    <row r="2439" spans="4:11" x14ac:dyDescent="0.35">
      <c r="D2439" s="28" t="str">
        <f t="shared" ref="D2439:D2502" si="38">IF(OR(E2439&gt;0, I2439&gt;0),D2438+1,"")</f>
        <v/>
      </c>
      <c r="E2439" s="27">
        <f>IF((E2438*(1+Utgifter!$E$5/12)-G2438)&gt;0,E2438*(1+Utgifter!$E$5/12)-G2438,0)</f>
        <v>0</v>
      </c>
      <c r="F2439" s="26"/>
      <c r="G2439" s="24">
        <f>IF((E2439*(Utgifter!$E$4+Utgifter!$E$5)/12)&gt;$S$4,(E2439*(Utgifter!$E$4+Utgifter!$E$5)/12),IF(E2439&gt; 0,$S$4,0))</f>
        <v>0</v>
      </c>
      <c r="I2439" s="27">
        <f>IF((I2438*(1+Utgifter!$E$5/12)-K2438)&gt;0,I2438*(1+Utgifter!$E$5/12)-K2438,0)</f>
        <v>0</v>
      </c>
      <c r="J2439" s="26"/>
      <c r="K2439" s="24">
        <f>IF((I2439*(Utgifter!$E$4+Utgifter!$E$5)/12)&gt;$S$4,(I2439*(Utgifter!$E$4+Utgifter!$E$5)/12),IF(I2439&gt; 0,$S$4,0))</f>
        <v>0</v>
      </c>
    </row>
    <row r="2440" spans="4:11" x14ac:dyDescent="0.35">
      <c r="D2440" s="28" t="str">
        <f t="shared" si="38"/>
        <v/>
      </c>
      <c r="E2440" s="27">
        <f>IF((E2439*(1+Utgifter!$E$5/12)-G2439)&gt;0,E2439*(1+Utgifter!$E$5/12)-G2439,0)</f>
        <v>0</v>
      </c>
      <c r="F2440" s="26"/>
      <c r="G2440" s="24">
        <f>IF((E2440*(Utgifter!$E$4+Utgifter!$E$5)/12)&gt;$S$4,(E2440*(Utgifter!$E$4+Utgifter!$E$5)/12),IF(E2440&gt; 0,$S$4,0))</f>
        <v>0</v>
      </c>
      <c r="I2440" s="27">
        <f>IF((I2439*(1+Utgifter!$E$5/12)-K2439)&gt;0,I2439*(1+Utgifter!$E$5/12)-K2439,0)</f>
        <v>0</v>
      </c>
      <c r="J2440" s="26"/>
      <c r="K2440" s="24">
        <f>IF((I2440*(Utgifter!$E$4+Utgifter!$E$5)/12)&gt;$S$4,(I2440*(Utgifter!$E$4+Utgifter!$E$5)/12),IF(I2440&gt; 0,$S$4,0))</f>
        <v>0</v>
      </c>
    </row>
    <row r="2441" spans="4:11" x14ac:dyDescent="0.35">
      <c r="D2441" s="28" t="str">
        <f t="shared" si="38"/>
        <v/>
      </c>
      <c r="E2441" s="27">
        <f>IF((E2440*(1+Utgifter!$E$5/12)-G2440)&gt;0,E2440*(1+Utgifter!$E$5/12)-G2440,0)</f>
        <v>0</v>
      </c>
      <c r="F2441" s="26"/>
      <c r="G2441" s="24">
        <f>IF((E2441*(Utgifter!$E$4+Utgifter!$E$5)/12)&gt;$S$4,(E2441*(Utgifter!$E$4+Utgifter!$E$5)/12),IF(E2441&gt; 0,$S$4,0))</f>
        <v>0</v>
      </c>
      <c r="I2441" s="27">
        <f>IF((I2440*(1+Utgifter!$E$5/12)-K2440)&gt;0,I2440*(1+Utgifter!$E$5/12)-K2440,0)</f>
        <v>0</v>
      </c>
      <c r="J2441" s="26"/>
      <c r="K2441" s="24">
        <f>IF((I2441*(Utgifter!$E$4+Utgifter!$E$5)/12)&gt;$S$4,(I2441*(Utgifter!$E$4+Utgifter!$E$5)/12),IF(I2441&gt; 0,$S$4,0))</f>
        <v>0</v>
      </c>
    </row>
    <row r="2442" spans="4:11" x14ac:dyDescent="0.35">
      <c r="D2442" s="28" t="str">
        <f t="shared" si="38"/>
        <v/>
      </c>
      <c r="E2442" s="27">
        <f>IF((E2441*(1+Utgifter!$E$5/12)-G2441)&gt;0,E2441*(1+Utgifter!$E$5/12)-G2441,0)</f>
        <v>0</v>
      </c>
      <c r="F2442" s="26"/>
      <c r="G2442" s="24">
        <f>IF((E2442*(Utgifter!$E$4+Utgifter!$E$5)/12)&gt;$S$4,(E2442*(Utgifter!$E$4+Utgifter!$E$5)/12),IF(E2442&gt; 0,$S$4,0))</f>
        <v>0</v>
      </c>
      <c r="I2442" s="27">
        <f>IF((I2441*(1+Utgifter!$E$5/12)-K2441)&gt;0,I2441*(1+Utgifter!$E$5/12)-K2441,0)</f>
        <v>0</v>
      </c>
      <c r="J2442" s="26"/>
      <c r="K2442" s="24">
        <f>IF((I2442*(Utgifter!$E$4+Utgifter!$E$5)/12)&gt;$S$4,(I2442*(Utgifter!$E$4+Utgifter!$E$5)/12),IF(I2442&gt; 0,$S$4,0))</f>
        <v>0</v>
      </c>
    </row>
    <row r="2443" spans="4:11" x14ac:dyDescent="0.35">
      <c r="D2443" s="28" t="str">
        <f t="shared" si="38"/>
        <v/>
      </c>
      <c r="E2443" s="27">
        <f>IF((E2442*(1+Utgifter!$E$5/12)-G2442)&gt;0,E2442*(1+Utgifter!$E$5/12)-G2442,0)</f>
        <v>0</v>
      </c>
      <c r="F2443" s="26"/>
      <c r="G2443" s="24">
        <f>IF((E2443*(Utgifter!$E$4+Utgifter!$E$5)/12)&gt;$S$4,(E2443*(Utgifter!$E$4+Utgifter!$E$5)/12),IF(E2443&gt; 0,$S$4,0))</f>
        <v>0</v>
      </c>
      <c r="I2443" s="27">
        <f>IF((I2442*(1+Utgifter!$E$5/12)-K2442)&gt;0,I2442*(1+Utgifter!$E$5/12)-K2442,0)</f>
        <v>0</v>
      </c>
      <c r="J2443" s="26"/>
      <c r="K2443" s="24">
        <f>IF((I2443*(Utgifter!$E$4+Utgifter!$E$5)/12)&gt;$S$4,(I2443*(Utgifter!$E$4+Utgifter!$E$5)/12),IF(I2443&gt; 0,$S$4,0))</f>
        <v>0</v>
      </c>
    </row>
    <row r="2444" spans="4:11" x14ac:dyDescent="0.35">
      <c r="D2444" s="28" t="str">
        <f t="shared" si="38"/>
        <v/>
      </c>
      <c r="E2444" s="27">
        <f>IF((E2443*(1+Utgifter!$E$5/12)-G2443)&gt;0,E2443*(1+Utgifter!$E$5/12)-G2443,0)</f>
        <v>0</v>
      </c>
      <c r="F2444" s="26"/>
      <c r="G2444" s="24">
        <f>IF((E2444*(Utgifter!$E$4+Utgifter!$E$5)/12)&gt;$S$4,(E2444*(Utgifter!$E$4+Utgifter!$E$5)/12),IF(E2444&gt; 0,$S$4,0))</f>
        <v>0</v>
      </c>
      <c r="I2444" s="27">
        <f>IF((I2443*(1+Utgifter!$E$5/12)-K2443)&gt;0,I2443*(1+Utgifter!$E$5/12)-K2443,0)</f>
        <v>0</v>
      </c>
      <c r="J2444" s="26"/>
      <c r="K2444" s="24">
        <f>IF((I2444*(Utgifter!$E$4+Utgifter!$E$5)/12)&gt;$S$4,(I2444*(Utgifter!$E$4+Utgifter!$E$5)/12),IF(I2444&gt; 0,$S$4,0))</f>
        <v>0</v>
      </c>
    </row>
    <row r="2445" spans="4:11" x14ac:dyDescent="0.35">
      <c r="D2445" s="28" t="str">
        <f t="shared" si="38"/>
        <v/>
      </c>
      <c r="E2445" s="27">
        <f>IF((E2444*(1+Utgifter!$E$5/12)-G2444)&gt;0,E2444*(1+Utgifter!$E$5/12)-G2444,0)</f>
        <v>0</v>
      </c>
      <c r="F2445" s="26"/>
      <c r="G2445" s="24">
        <f>IF((E2445*(Utgifter!$E$4+Utgifter!$E$5)/12)&gt;$S$4,(E2445*(Utgifter!$E$4+Utgifter!$E$5)/12),IF(E2445&gt; 0,$S$4,0))</f>
        <v>0</v>
      </c>
      <c r="I2445" s="27">
        <f>IF((I2444*(1+Utgifter!$E$5/12)-K2444)&gt;0,I2444*(1+Utgifter!$E$5/12)-K2444,0)</f>
        <v>0</v>
      </c>
      <c r="J2445" s="26"/>
      <c r="K2445" s="24">
        <f>IF((I2445*(Utgifter!$E$4+Utgifter!$E$5)/12)&gt;$S$4,(I2445*(Utgifter!$E$4+Utgifter!$E$5)/12),IF(I2445&gt; 0,$S$4,0))</f>
        <v>0</v>
      </c>
    </row>
    <row r="2446" spans="4:11" x14ac:dyDescent="0.35">
      <c r="D2446" s="28" t="str">
        <f t="shared" si="38"/>
        <v/>
      </c>
      <c r="E2446" s="27">
        <f>IF((E2445*(1+Utgifter!$E$5/12)-G2445)&gt;0,E2445*(1+Utgifter!$E$5/12)-G2445,0)</f>
        <v>0</v>
      </c>
      <c r="F2446" s="26"/>
      <c r="G2446" s="24">
        <f>IF((E2446*(Utgifter!$E$4+Utgifter!$E$5)/12)&gt;$S$4,(E2446*(Utgifter!$E$4+Utgifter!$E$5)/12),IF(E2446&gt; 0,$S$4,0))</f>
        <v>0</v>
      </c>
      <c r="I2446" s="27">
        <f>IF((I2445*(1+Utgifter!$E$5/12)-K2445)&gt;0,I2445*(1+Utgifter!$E$5/12)-K2445,0)</f>
        <v>0</v>
      </c>
      <c r="J2446" s="26"/>
      <c r="K2446" s="24">
        <f>IF((I2446*(Utgifter!$E$4+Utgifter!$E$5)/12)&gt;$S$4,(I2446*(Utgifter!$E$4+Utgifter!$E$5)/12),IF(I2446&gt; 0,$S$4,0))</f>
        <v>0</v>
      </c>
    </row>
    <row r="2447" spans="4:11" x14ac:dyDescent="0.35">
      <c r="D2447" s="28" t="str">
        <f t="shared" si="38"/>
        <v/>
      </c>
      <c r="E2447" s="27">
        <f>IF((E2446*(1+Utgifter!$E$5/12)-G2446)&gt;0,E2446*(1+Utgifter!$E$5/12)-G2446,0)</f>
        <v>0</v>
      </c>
      <c r="F2447" s="26"/>
      <c r="G2447" s="24">
        <f>IF((E2447*(Utgifter!$E$4+Utgifter!$E$5)/12)&gt;$S$4,(E2447*(Utgifter!$E$4+Utgifter!$E$5)/12),IF(E2447&gt; 0,$S$4,0))</f>
        <v>0</v>
      </c>
      <c r="I2447" s="27">
        <f>IF((I2446*(1+Utgifter!$E$5/12)-K2446)&gt;0,I2446*(1+Utgifter!$E$5/12)-K2446,0)</f>
        <v>0</v>
      </c>
      <c r="J2447" s="26"/>
      <c r="K2447" s="24">
        <f>IF((I2447*(Utgifter!$E$4+Utgifter!$E$5)/12)&gt;$S$4,(I2447*(Utgifter!$E$4+Utgifter!$E$5)/12),IF(I2447&gt; 0,$S$4,0))</f>
        <v>0</v>
      </c>
    </row>
    <row r="2448" spans="4:11" x14ac:dyDescent="0.35">
      <c r="D2448" s="28" t="str">
        <f t="shared" si="38"/>
        <v/>
      </c>
      <c r="E2448" s="27">
        <f>IF((E2447*(1+Utgifter!$E$5/12)-G2447)&gt;0,E2447*(1+Utgifter!$E$5/12)-G2447,0)</f>
        <v>0</v>
      </c>
      <c r="F2448" s="26"/>
      <c r="G2448" s="24">
        <f>IF((E2448*(Utgifter!$E$4+Utgifter!$E$5)/12)&gt;$S$4,(E2448*(Utgifter!$E$4+Utgifter!$E$5)/12),IF(E2448&gt; 0,$S$4,0))</f>
        <v>0</v>
      </c>
      <c r="I2448" s="27">
        <f>IF((I2447*(1+Utgifter!$E$5/12)-K2447)&gt;0,I2447*(1+Utgifter!$E$5/12)-K2447,0)</f>
        <v>0</v>
      </c>
      <c r="J2448" s="26"/>
      <c r="K2448" s="24">
        <f>IF((I2448*(Utgifter!$E$4+Utgifter!$E$5)/12)&gt;$S$4,(I2448*(Utgifter!$E$4+Utgifter!$E$5)/12),IF(I2448&gt; 0,$S$4,0))</f>
        <v>0</v>
      </c>
    </row>
    <row r="2449" spans="4:11" x14ac:dyDescent="0.35">
      <c r="D2449" s="28" t="str">
        <f t="shared" si="38"/>
        <v/>
      </c>
      <c r="E2449" s="27">
        <f>IF((E2448*(1+Utgifter!$E$5/12)-G2448)&gt;0,E2448*(1+Utgifter!$E$5/12)-G2448,0)</f>
        <v>0</v>
      </c>
      <c r="F2449" s="26"/>
      <c r="G2449" s="24">
        <f>IF((E2449*(Utgifter!$E$4+Utgifter!$E$5)/12)&gt;$S$4,(E2449*(Utgifter!$E$4+Utgifter!$E$5)/12),IF(E2449&gt; 0,$S$4,0))</f>
        <v>0</v>
      </c>
      <c r="I2449" s="27">
        <f>IF((I2448*(1+Utgifter!$E$5/12)-K2448)&gt;0,I2448*(1+Utgifter!$E$5/12)-K2448,0)</f>
        <v>0</v>
      </c>
      <c r="J2449" s="26"/>
      <c r="K2449" s="24">
        <f>IF((I2449*(Utgifter!$E$4+Utgifter!$E$5)/12)&gt;$S$4,(I2449*(Utgifter!$E$4+Utgifter!$E$5)/12),IF(I2449&gt; 0,$S$4,0))</f>
        <v>0</v>
      </c>
    </row>
    <row r="2450" spans="4:11" x14ac:dyDescent="0.35">
      <c r="D2450" s="28" t="str">
        <f t="shared" si="38"/>
        <v/>
      </c>
      <c r="E2450" s="27">
        <f>IF((E2449*(1+Utgifter!$E$5/12)-G2449)&gt;0,E2449*(1+Utgifter!$E$5/12)-G2449,0)</f>
        <v>0</v>
      </c>
      <c r="F2450" s="26"/>
      <c r="G2450" s="24">
        <f>IF((E2450*(Utgifter!$E$4+Utgifter!$E$5)/12)&gt;$S$4,(E2450*(Utgifter!$E$4+Utgifter!$E$5)/12),IF(E2450&gt; 0,$S$4,0))</f>
        <v>0</v>
      </c>
      <c r="I2450" s="27">
        <f>IF((I2449*(1+Utgifter!$E$5/12)-K2449)&gt;0,I2449*(1+Utgifter!$E$5/12)-K2449,0)</f>
        <v>0</v>
      </c>
      <c r="J2450" s="26"/>
      <c r="K2450" s="24">
        <f>IF((I2450*(Utgifter!$E$4+Utgifter!$E$5)/12)&gt;$S$4,(I2450*(Utgifter!$E$4+Utgifter!$E$5)/12),IF(I2450&gt; 0,$S$4,0))</f>
        <v>0</v>
      </c>
    </row>
    <row r="2451" spans="4:11" x14ac:dyDescent="0.35">
      <c r="D2451" s="28" t="str">
        <f t="shared" si="38"/>
        <v/>
      </c>
      <c r="E2451" s="27">
        <f>IF((E2450*(1+Utgifter!$E$5/12)-G2450)&gt;0,E2450*(1+Utgifter!$E$5/12)-G2450,0)</f>
        <v>0</v>
      </c>
      <c r="F2451" s="26"/>
      <c r="G2451" s="24">
        <f>IF((E2451*(Utgifter!$E$4+Utgifter!$E$5)/12)&gt;$S$4,(E2451*(Utgifter!$E$4+Utgifter!$E$5)/12),IF(E2451&gt; 0,$S$4,0))</f>
        <v>0</v>
      </c>
      <c r="I2451" s="27">
        <f>IF((I2450*(1+Utgifter!$E$5/12)-K2450)&gt;0,I2450*(1+Utgifter!$E$5/12)-K2450,0)</f>
        <v>0</v>
      </c>
      <c r="J2451" s="26"/>
      <c r="K2451" s="24">
        <f>IF((I2451*(Utgifter!$E$4+Utgifter!$E$5)/12)&gt;$S$4,(I2451*(Utgifter!$E$4+Utgifter!$E$5)/12),IF(I2451&gt; 0,$S$4,0))</f>
        <v>0</v>
      </c>
    </row>
    <row r="2452" spans="4:11" x14ac:dyDescent="0.35">
      <c r="D2452" s="28" t="str">
        <f t="shared" si="38"/>
        <v/>
      </c>
      <c r="E2452" s="27">
        <f>IF((E2451*(1+Utgifter!$E$5/12)-G2451)&gt;0,E2451*(1+Utgifter!$E$5/12)-G2451,0)</f>
        <v>0</v>
      </c>
      <c r="F2452" s="26"/>
      <c r="G2452" s="24">
        <f>IF((E2452*(Utgifter!$E$4+Utgifter!$E$5)/12)&gt;$S$4,(E2452*(Utgifter!$E$4+Utgifter!$E$5)/12),IF(E2452&gt; 0,$S$4,0))</f>
        <v>0</v>
      </c>
      <c r="I2452" s="27">
        <f>IF((I2451*(1+Utgifter!$E$5/12)-K2451)&gt;0,I2451*(1+Utgifter!$E$5/12)-K2451,0)</f>
        <v>0</v>
      </c>
      <c r="J2452" s="26"/>
      <c r="K2452" s="24">
        <f>IF((I2452*(Utgifter!$E$4+Utgifter!$E$5)/12)&gt;$S$4,(I2452*(Utgifter!$E$4+Utgifter!$E$5)/12),IF(I2452&gt; 0,$S$4,0))</f>
        <v>0</v>
      </c>
    </row>
    <row r="2453" spans="4:11" x14ac:dyDescent="0.35">
      <c r="D2453" s="28" t="str">
        <f t="shared" si="38"/>
        <v/>
      </c>
      <c r="E2453" s="27">
        <f>IF((E2452*(1+Utgifter!$E$5/12)-G2452)&gt;0,E2452*(1+Utgifter!$E$5/12)-G2452,0)</f>
        <v>0</v>
      </c>
      <c r="F2453" s="26"/>
      <c r="G2453" s="24">
        <f>IF((E2453*(Utgifter!$E$4+Utgifter!$E$5)/12)&gt;$S$4,(E2453*(Utgifter!$E$4+Utgifter!$E$5)/12),IF(E2453&gt; 0,$S$4,0))</f>
        <v>0</v>
      </c>
      <c r="I2453" s="27">
        <f>IF((I2452*(1+Utgifter!$E$5/12)-K2452)&gt;0,I2452*(1+Utgifter!$E$5/12)-K2452,0)</f>
        <v>0</v>
      </c>
      <c r="J2453" s="26"/>
      <c r="K2453" s="24">
        <f>IF((I2453*(Utgifter!$E$4+Utgifter!$E$5)/12)&gt;$S$4,(I2453*(Utgifter!$E$4+Utgifter!$E$5)/12),IF(I2453&gt; 0,$S$4,0))</f>
        <v>0</v>
      </c>
    </row>
    <row r="2454" spans="4:11" x14ac:dyDescent="0.35">
      <c r="D2454" s="28" t="str">
        <f t="shared" si="38"/>
        <v/>
      </c>
      <c r="E2454" s="27">
        <f>IF((E2453*(1+Utgifter!$E$5/12)-G2453)&gt;0,E2453*(1+Utgifter!$E$5/12)-G2453,0)</f>
        <v>0</v>
      </c>
      <c r="F2454" s="26"/>
      <c r="G2454" s="24">
        <f>IF((E2454*(Utgifter!$E$4+Utgifter!$E$5)/12)&gt;$S$4,(E2454*(Utgifter!$E$4+Utgifter!$E$5)/12),IF(E2454&gt; 0,$S$4,0))</f>
        <v>0</v>
      </c>
      <c r="I2454" s="27">
        <f>IF((I2453*(1+Utgifter!$E$5/12)-K2453)&gt;0,I2453*(1+Utgifter!$E$5/12)-K2453,0)</f>
        <v>0</v>
      </c>
      <c r="J2454" s="26"/>
      <c r="K2454" s="24">
        <f>IF((I2454*(Utgifter!$E$4+Utgifter!$E$5)/12)&gt;$S$4,(I2454*(Utgifter!$E$4+Utgifter!$E$5)/12),IF(I2454&gt; 0,$S$4,0))</f>
        <v>0</v>
      </c>
    </row>
    <row r="2455" spans="4:11" x14ac:dyDescent="0.35">
      <c r="D2455" s="28" t="str">
        <f t="shared" si="38"/>
        <v/>
      </c>
      <c r="E2455" s="27">
        <f>IF((E2454*(1+Utgifter!$E$5/12)-G2454)&gt;0,E2454*(1+Utgifter!$E$5/12)-G2454,0)</f>
        <v>0</v>
      </c>
      <c r="F2455" s="26"/>
      <c r="G2455" s="24">
        <f>IF((E2455*(Utgifter!$E$4+Utgifter!$E$5)/12)&gt;$S$4,(E2455*(Utgifter!$E$4+Utgifter!$E$5)/12),IF(E2455&gt; 0,$S$4,0))</f>
        <v>0</v>
      </c>
      <c r="I2455" s="27">
        <f>IF((I2454*(1+Utgifter!$E$5/12)-K2454)&gt;0,I2454*(1+Utgifter!$E$5/12)-K2454,0)</f>
        <v>0</v>
      </c>
      <c r="J2455" s="26"/>
      <c r="K2455" s="24">
        <f>IF((I2455*(Utgifter!$E$4+Utgifter!$E$5)/12)&gt;$S$4,(I2455*(Utgifter!$E$4+Utgifter!$E$5)/12),IF(I2455&gt; 0,$S$4,0))</f>
        <v>0</v>
      </c>
    </row>
    <row r="2456" spans="4:11" x14ac:dyDescent="0.35">
      <c r="D2456" s="28" t="str">
        <f t="shared" si="38"/>
        <v/>
      </c>
      <c r="E2456" s="27">
        <f>IF((E2455*(1+Utgifter!$E$5/12)-G2455)&gt;0,E2455*(1+Utgifter!$E$5/12)-G2455,0)</f>
        <v>0</v>
      </c>
      <c r="F2456" s="26"/>
      <c r="G2456" s="24">
        <f>IF((E2456*(Utgifter!$E$4+Utgifter!$E$5)/12)&gt;$S$4,(E2456*(Utgifter!$E$4+Utgifter!$E$5)/12),IF(E2456&gt; 0,$S$4,0))</f>
        <v>0</v>
      </c>
      <c r="I2456" s="27">
        <f>IF((I2455*(1+Utgifter!$E$5/12)-K2455)&gt;0,I2455*(1+Utgifter!$E$5/12)-K2455,0)</f>
        <v>0</v>
      </c>
      <c r="J2456" s="26"/>
      <c r="K2456" s="24">
        <f>IF((I2456*(Utgifter!$E$4+Utgifter!$E$5)/12)&gt;$S$4,(I2456*(Utgifter!$E$4+Utgifter!$E$5)/12),IF(I2456&gt; 0,$S$4,0))</f>
        <v>0</v>
      </c>
    </row>
    <row r="2457" spans="4:11" x14ac:dyDescent="0.35">
      <c r="D2457" s="28" t="str">
        <f t="shared" si="38"/>
        <v/>
      </c>
      <c r="E2457" s="27">
        <f>IF((E2456*(1+Utgifter!$E$5/12)-G2456)&gt;0,E2456*(1+Utgifter!$E$5/12)-G2456,0)</f>
        <v>0</v>
      </c>
      <c r="F2457" s="26"/>
      <c r="G2457" s="24">
        <f>IF((E2457*(Utgifter!$E$4+Utgifter!$E$5)/12)&gt;$S$4,(E2457*(Utgifter!$E$4+Utgifter!$E$5)/12),IF(E2457&gt; 0,$S$4,0))</f>
        <v>0</v>
      </c>
      <c r="I2457" s="27">
        <f>IF((I2456*(1+Utgifter!$E$5/12)-K2456)&gt;0,I2456*(1+Utgifter!$E$5/12)-K2456,0)</f>
        <v>0</v>
      </c>
      <c r="J2457" s="26"/>
      <c r="K2457" s="24">
        <f>IF((I2457*(Utgifter!$E$4+Utgifter!$E$5)/12)&gt;$S$4,(I2457*(Utgifter!$E$4+Utgifter!$E$5)/12),IF(I2457&gt; 0,$S$4,0))</f>
        <v>0</v>
      </c>
    </row>
    <row r="2458" spans="4:11" x14ac:dyDescent="0.35">
      <c r="D2458" s="28" t="str">
        <f t="shared" si="38"/>
        <v/>
      </c>
      <c r="E2458" s="27">
        <f>IF((E2457*(1+Utgifter!$E$5/12)-G2457)&gt;0,E2457*(1+Utgifter!$E$5/12)-G2457,0)</f>
        <v>0</v>
      </c>
      <c r="F2458" s="26"/>
      <c r="G2458" s="24">
        <f>IF((E2458*(Utgifter!$E$4+Utgifter!$E$5)/12)&gt;$S$4,(E2458*(Utgifter!$E$4+Utgifter!$E$5)/12),IF(E2458&gt; 0,$S$4,0))</f>
        <v>0</v>
      </c>
      <c r="I2458" s="27">
        <f>IF((I2457*(1+Utgifter!$E$5/12)-K2457)&gt;0,I2457*(1+Utgifter!$E$5/12)-K2457,0)</f>
        <v>0</v>
      </c>
      <c r="J2458" s="26"/>
      <c r="K2458" s="24">
        <f>IF((I2458*(Utgifter!$E$4+Utgifter!$E$5)/12)&gt;$S$4,(I2458*(Utgifter!$E$4+Utgifter!$E$5)/12),IF(I2458&gt; 0,$S$4,0))</f>
        <v>0</v>
      </c>
    </row>
    <row r="2459" spans="4:11" x14ac:dyDescent="0.35">
      <c r="D2459" s="28" t="str">
        <f t="shared" si="38"/>
        <v/>
      </c>
      <c r="E2459" s="27">
        <f>IF((E2458*(1+Utgifter!$E$5/12)-G2458)&gt;0,E2458*(1+Utgifter!$E$5/12)-G2458,0)</f>
        <v>0</v>
      </c>
      <c r="F2459" s="26"/>
      <c r="G2459" s="24">
        <f>IF((E2459*(Utgifter!$E$4+Utgifter!$E$5)/12)&gt;$S$4,(E2459*(Utgifter!$E$4+Utgifter!$E$5)/12),IF(E2459&gt; 0,$S$4,0))</f>
        <v>0</v>
      </c>
      <c r="I2459" s="27">
        <f>IF((I2458*(1+Utgifter!$E$5/12)-K2458)&gt;0,I2458*(1+Utgifter!$E$5/12)-K2458,0)</f>
        <v>0</v>
      </c>
      <c r="J2459" s="26"/>
      <c r="K2459" s="24">
        <f>IF((I2459*(Utgifter!$E$4+Utgifter!$E$5)/12)&gt;$S$4,(I2459*(Utgifter!$E$4+Utgifter!$E$5)/12),IF(I2459&gt; 0,$S$4,0))</f>
        <v>0</v>
      </c>
    </row>
    <row r="2460" spans="4:11" x14ac:dyDescent="0.35">
      <c r="D2460" s="28" t="str">
        <f t="shared" si="38"/>
        <v/>
      </c>
      <c r="E2460" s="27">
        <f>IF((E2459*(1+Utgifter!$E$5/12)-G2459)&gt;0,E2459*(1+Utgifter!$E$5/12)-G2459,0)</f>
        <v>0</v>
      </c>
      <c r="F2460" s="26"/>
      <c r="G2460" s="24">
        <f>IF((E2460*(Utgifter!$E$4+Utgifter!$E$5)/12)&gt;$S$4,(E2460*(Utgifter!$E$4+Utgifter!$E$5)/12),IF(E2460&gt; 0,$S$4,0))</f>
        <v>0</v>
      </c>
      <c r="I2460" s="27">
        <f>IF((I2459*(1+Utgifter!$E$5/12)-K2459)&gt;0,I2459*(1+Utgifter!$E$5/12)-K2459,0)</f>
        <v>0</v>
      </c>
      <c r="J2460" s="26"/>
      <c r="K2460" s="24">
        <f>IF((I2460*(Utgifter!$E$4+Utgifter!$E$5)/12)&gt;$S$4,(I2460*(Utgifter!$E$4+Utgifter!$E$5)/12),IF(I2460&gt; 0,$S$4,0))</f>
        <v>0</v>
      </c>
    </row>
    <row r="2461" spans="4:11" x14ac:dyDescent="0.35">
      <c r="D2461" s="28" t="str">
        <f t="shared" si="38"/>
        <v/>
      </c>
      <c r="E2461" s="27">
        <f>IF((E2460*(1+Utgifter!$E$5/12)-G2460)&gt;0,E2460*(1+Utgifter!$E$5/12)-G2460,0)</f>
        <v>0</v>
      </c>
      <c r="F2461" s="26"/>
      <c r="G2461" s="24">
        <f>IF((E2461*(Utgifter!$E$4+Utgifter!$E$5)/12)&gt;$S$4,(E2461*(Utgifter!$E$4+Utgifter!$E$5)/12),IF(E2461&gt; 0,$S$4,0))</f>
        <v>0</v>
      </c>
      <c r="I2461" s="27">
        <f>IF((I2460*(1+Utgifter!$E$5/12)-K2460)&gt;0,I2460*(1+Utgifter!$E$5/12)-K2460,0)</f>
        <v>0</v>
      </c>
      <c r="J2461" s="26"/>
      <c r="K2461" s="24">
        <f>IF((I2461*(Utgifter!$E$4+Utgifter!$E$5)/12)&gt;$S$4,(I2461*(Utgifter!$E$4+Utgifter!$E$5)/12),IF(I2461&gt; 0,$S$4,0))</f>
        <v>0</v>
      </c>
    </row>
    <row r="2462" spans="4:11" x14ac:dyDescent="0.35">
      <c r="D2462" s="28" t="str">
        <f t="shared" si="38"/>
        <v/>
      </c>
      <c r="E2462" s="27">
        <f>IF((E2461*(1+Utgifter!$E$5/12)-G2461)&gt;0,E2461*(1+Utgifter!$E$5/12)-G2461,0)</f>
        <v>0</v>
      </c>
      <c r="F2462" s="26"/>
      <c r="G2462" s="24">
        <f>IF((E2462*(Utgifter!$E$4+Utgifter!$E$5)/12)&gt;$S$4,(E2462*(Utgifter!$E$4+Utgifter!$E$5)/12),IF(E2462&gt; 0,$S$4,0))</f>
        <v>0</v>
      </c>
      <c r="I2462" s="27">
        <f>IF((I2461*(1+Utgifter!$E$5/12)-K2461)&gt;0,I2461*(1+Utgifter!$E$5/12)-K2461,0)</f>
        <v>0</v>
      </c>
      <c r="J2462" s="26"/>
      <c r="K2462" s="24">
        <f>IF((I2462*(Utgifter!$E$4+Utgifter!$E$5)/12)&gt;$S$4,(I2462*(Utgifter!$E$4+Utgifter!$E$5)/12),IF(I2462&gt; 0,$S$4,0))</f>
        <v>0</v>
      </c>
    </row>
    <row r="2463" spans="4:11" x14ac:dyDescent="0.35">
      <c r="D2463" s="28" t="str">
        <f t="shared" si="38"/>
        <v/>
      </c>
      <c r="E2463" s="27">
        <f>IF((E2462*(1+Utgifter!$E$5/12)-G2462)&gt;0,E2462*(1+Utgifter!$E$5/12)-G2462,0)</f>
        <v>0</v>
      </c>
      <c r="F2463" s="26"/>
      <c r="G2463" s="24">
        <f>IF((E2463*(Utgifter!$E$4+Utgifter!$E$5)/12)&gt;$S$4,(E2463*(Utgifter!$E$4+Utgifter!$E$5)/12),IF(E2463&gt; 0,$S$4,0))</f>
        <v>0</v>
      </c>
      <c r="I2463" s="27">
        <f>IF((I2462*(1+Utgifter!$E$5/12)-K2462)&gt;0,I2462*(1+Utgifter!$E$5/12)-K2462,0)</f>
        <v>0</v>
      </c>
      <c r="J2463" s="26"/>
      <c r="K2463" s="24">
        <f>IF((I2463*(Utgifter!$E$4+Utgifter!$E$5)/12)&gt;$S$4,(I2463*(Utgifter!$E$4+Utgifter!$E$5)/12),IF(I2463&gt; 0,$S$4,0))</f>
        <v>0</v>
      </c>
    </row>
    <row r="2464" spans="4:11" x14ac:dyDescent="0.35">
      <c r="D2464" s="28" t="str">
        <f t="shared" si="38"/>
        <v/>
      </c>
      <c r="E2464" s="27">
        <f>IF((E2463*(1+Utgifter!$E$5/12)-G2463)&gt;0,E2463*(1+Utgifter!$E$5/12)-G2463,0)</f>
        <v>0</v>
      </c>
      <c r="F2464" s="26"/>
      <c r="G2464" s="24">
        <f>IF((E2464*(Utgifter!$E$4+Utgifter!$E$5)/12)&gt;$S$4,(E2464*(Utgifter!$E$4+Utgifter!$E$5)/12),IF(E2464&gt; 0,$S$4,0))</f>
        <v>0</v>
      </c>
      <c r="I2464" s="27">
        <f>IF((I2463*(1+Utgifter!$E$5/12)-K2463)&gt;0,I2463*(1+Utgifter!$E$5/12)-K2463,0)</f>
        <v>0</v>
      </c>
      <c r="J2464" s="26"/>
      <c r="K2464" s="24">
        <f>IF((I2464*(Utgifter!$E$4+Utgifter!$E$5)/12)&gt;$S$4,(I2464*(Utgifter!$E$4+Utgifter!$E$5)/12),IF(I2464&gt; 0,$S$4,0))</f>
        <v>0</v>
      </c>
    </row>
    <row r="2465" spans="4:11" x14ac:dyDescent="0.35">
      <c r="D2465" s="28" t="str">
        <f t="shared" si="38"/>
        <v/>
      </c>
      <c r="E2465" s="27">
        <f>IF((E2464*(1+Utgifter!$E$5/12)-G2464)&gt;0,E2464*(1+Utgifter!$E$5/12)-G2464,0)</f>
        <v>0</v>
      </c>
      <c r="F2465" s="26"/>
      <c r="G2465" s="24">
        <f>IF((E2465*(Utgifter!$E$4+Utgifter!$E$5)/12)&gt;$S$4,(E2465*(Utgifter!$E$4+Utgifter!$E$5)/12),IF(E2465&gt; 0,$S$4,0))</f>
        <v>0</v>
      </c>
      <c r="I2465" s="27">
        <f>IF((I2464*(1+Utgifter!$E$5/12)-K2464)&gt;0,I2464*(1+Utgifter!$E$5/12)-K2464,0)</f>
        <v>0</v>
      </c>
      <c r="J2465" s="26"/>
      <c r="K2465" s="24">
        <f>IF((I2465*(Utgifter!$E$4+Utgifter!$E$5)/12)&gt;$S$4,(I2465*(Utgifter!$E$4+Utgifter!$E$5)/12),IF(I2465&gt; 0,$S$4,0))</f>
        <v>0</v>
      </c>
    </row>
    <row r="2466" spans="4:11" x14ac:dyDescent="0.35">
      <c r="D2466" s="28" t="str">
        <f t="shared" si="38"/>
        <v/>
      </c>
      <c r="E2466" s="27">
        <f>IF((E2465*(1+Utgifter!$E$5/12)-G2465)&gt;0,E2465*(1+Utgifter!$E$5/12)-G2465,0)</f>
        <v>0</v>
      </c>
      <c r="F2466" s="26"/>
      <c r="G2466" s="24">
        <f>IF((E2466*(Utgifter!$E$4+Utgifter!$E$5)/12)&gt;$S$4,(E2466*(Utgifter!$E$4+Utgifter!$E$5)/12),IF(E2466&gt; 0,$S$4,0))</f>
        <v>0</v>
      </c>
      <c r="I2466" s="27">
        <f>IF((I2465*(1+Utgifter!$E$5/12)-K2465)&gt;0,I2465*(1+Utgifter!$E$5/12)-K2465,0)</f>
        <v>0</v>
      </c>
      <c r="J2466" s="26"/>
      <c r="K2466" s="24">
        <f>IF((I2466*(Utgifter!$E$4+Utgifter!$E$5)/12)&gt;$S$4,(I2466*(Utgifter!$E$4+Utgifter!$E$5)/12),IF(I2466&gt; 0,$S$4,0))</f>
        <v>0</v>
      </c>
    </row>
    <row r="2467" spans="4:11" x14ac:dyDescent="0.35">
      <c r="D2467" s="28" t="str">
        <f t="shared" si="38"/>
        <v/>
      </c>
      <c r="E2467" s="27">
        <f>IF((E2466*(1+Utgifter!$E$5/12)-G2466)&gt;0,E2466*(1+Utgifter!$E$5/12)-G2466,0)</f>
        <v>0</v>
      </c>
      <c r="F2467" s="26"/>
      <c r="G2467" s="24">
        <f>IF((E2467*(Utgifter!$E$4+Utgifter!$E$5)/12)&gt;$S$4,(E2467*(Utgifter!$E$4+Utgifter!$E$5)/12),IF(E2467&gt; 0,$S$4,0))</f>
        <v>0</v>
      </c>
      <c r="I2467" s="27">
        <f>IF((I2466*(1+Utgifter!$E$5/12)-K2466)&gt;0,I2466*(1+Utgifter!$E$5/12)-K2466,0)</f>
        <v>0</v>
      </c>
      <c r="J2467" s="26"/>
      <c r="K2467" s="24">
        <f>IF((I2467*(Utgifter!$E$4+Utgifter!$E$5)/12)&gt;$S$4,(I2467*(Utgifter!$E$4+Utgifter!$E$5)/12),IF(I2467&gt; 0,$S$4,0))</f>
        <v>0</v>
      </c>
    </row>
    <row r="2468" spans="4:11" x14ac:dyDescent="0.35">
      <c r="D2468" s="28" t="str">
        <f t="shared" si="38"/>
        <v/>
      </c>
      <c r="E2468" s="27">
        <f>IF((E2467*(1+Utgifter!$E$5/12)-G2467)&gt;0,E2467*(1+Utgifter!$E$5/12)-G2467,0)</f>
        <v>0</v>
      </c>
      <c r="F2468" s="26"/>
      <c r="G2468" s="24">
        <f>IF((E2468*(Utgifter!$E$4+Utgifter!$E$5)/12)&gt;$S$4,(E2468*(Utgifter!$E$4+Utgifter!$E$5)/12),IF(E2468&gt; 0,$S$4,0))</f>
        <v>0</v>
      </c>
      <c r="I2468" s="27">
        <f>IF((I2467*(1+Utgifter!$E$5/12)-K2467)&gt;0,I2467*(1+Utgifter!$E$5/12)-K2467,0)</f>
        <v>0</v>
      </c>
      <c r="J2468" s="26"/>
      <c r="K2468" s="24">
        <f>IF((I2468*(Utgifter!$E$4+Utgifter!$E$5)/12)&gt;$S$4,(I2468*(Utgifter!$E$4+Utgifter!$E$5)/12),IF(I2468&gt; 0,$S$4,0))</f>
        <v>0</v>
      </c>
    </row>
    <row r="2469" spans="4:11" x14ac:dyDescent="0.35">
      <c r="D2469" s="28" t="str">
        <f t="shared" si="38"/>
        <v/>
      </c>
      <c r="E2469" s="27">
        <f>IF((E2468*(1+Utgifter!$E$5/12)-G2468)&gt;0,E2468*(1+Utgifter!$E$5/12)-G2468,0)</f>
        <v>0</v>
      </c>
      <c r="F2469" s="26"/>
      <c r="G2469" s="24">
        <f>IF((E2469*(Utgifter!$E$4+Utgifter!$E$5)/12)&gt;$S$4,(E2469*(Utgifter!$E$4+Utgifter!$E$5)/12),IF(E2469&gt; 0,$S$4,0))</f>
        <v>0</v>
      </c>
      <c r="I2469" s="27">
        <f>IF((I2468*(1+Utgifter!$E$5/12)-K2468)&gt;0,I2468*(1+Utgifter!$E$5/12)-K2468,0)</f>
        <v>0</v>
      </c>
      <c r="J2469" s="26"/>
      <c r="K2469" s="24">
        <f>IF((I2469*(Utgifter!$E$4+Utgifter!$E$5)/12)&gt;$S$4,(I2469*(Utgifter!$E$4+Utgifter!$E$5)/12),IF(I2469&gt; 0,$S$4,0))</f>
        <v>0</v>
      </c>
    </row>
    <row r="2470" spans="4:11" x14ac:dyDescent="0.35">
      <c r="D2470" s="28" t="str">
        <f t="shared" si="38"/>
        <v/>
      </c>
      <c r="E2470" s="27">
        <f>IF((E2469*(1+Utgifter!$E$5/12)-G2469)&gt;0,E2469*(1+Utgifter!$E$5/12)-G2469,0)</f>
        <v>0</v>
      </c>
      <c r="F2470" s="26"/>
      <c r="G2470" s="24">
        <f>IF((E2470*(Utgifter!$E$4+Utgifter!$E$5)/12)&gt;$S$4,(E2470*(Utgifter!$E$4+Utgifter!$E$5)/12),IF(E2470&gt; 0,$S$4,0))</f>
        <v>0</v>
      </c>
      <c r="I2470" s="27">
        <f>IF((I2469*(1+Utgifter!$E$5/12)-K2469)&gt;0,I2469*(1+Utgifter!$E$5/12)-K2469,0)</f>
        <v>0</v>
      </c>
      <c r="J2470" s="26"/>
      <c r="K2470" s="24">
        <f>IF((I2470*(Utgifter!$E$4+Utgifter!$E$5)/12)&gt;$S$4,(I2470*(Utgifter!$E$4+Utgifter!$E$5)/12),IF(I2470&gt; 0,$S$4,0))</f>
        <v>0</v>
      </c>
    </row>
    <row r="2471" spans="4:11" x14ac:dyDescent="0.35">
      <c r="D2471" s="28" t="str">
        <f t="shared" si="38"/>
        <v/>
      </c>
      <c r="E2471" s="27">
        <f>IF((E2470*(1+Utgifter!$E$5/12)-G2470)&gt;0,E2470*(1+Utgifter!$E$5/12)-G2470,0)</f>
        <v>0</v>
      </c>
      <c r="F2471" s="26"/>
      <c r="G2471" s="24">
        <f>IF((E2471*(Utgifter!$E$4+Utgifter!$E$5)/12)&gt;$S$4,(E2471*(Utgifter!$E$4+Utgifter!$E$5)/12),IF(E2471&gt; 0,$S$4,0))</f>
        <v>0</v>
      </c>
      <c r="I2471" s="27">
        <f>IF((I2470*(1+Utgifter!$E$5/12)-K2470)&gt;0,I2470*(1+Utgifter!$E$5/12)-K2470,0)</f>
        <v>0</v>
      </c>
      <c r="J2471" s="26"/>
      <c r="K2471" s="24">
        <f>IF((I2471*(Utgifter!$E$4+Utgifter!$E$5)/12)&gt;$S$4,(I2471*(Utgifter!$E$4+Utgifter!$E$5)/12),IF(I2471&gt; 0,$S$4,0))</f>
        <v>0</v>
      </c>
    </row>
    <row r="2472" spans="4:11" x14ac:dyDescent="0.35">
      <c r="D2472" s="28" t="str">
        <f t="shared" si="38"/>
        <v/>
      </c>
      <c r="E2472" s="27">
        <f>IF((E2471*(1+Utgifter!$E$5/12)-G2471)&gt;0,E2471*(1+Utgifter!$E$5/12)-G2471,0)</f>
        <v>0</v>
      </c>
      <c r="F2472" s="26"/>
      <c r="G2472" s="24">
        <f>IF((E2472*(Utgifter!$E$4+Utgifter!$E$5)/12)&gt;$S$4,(E2472*(Utgifter!$E$4+Utgifter!$E$5)/12),IF(E2472&gt; 0,$S$4,0))</f>
        <v>0</v>
      </c>
      <c r="I2472" s="27">
        <f>IF((I2471*(1+Utgifter!$E$5/12)-K2471)&gt;0,I2471*(1+Utgifter!$E$5/12)-K2471,0)</f>
        <v>0</v>
      </c>
      <c r="J2472" s="26"/>
      <c r="K2472" s="24">
        <f>IF((I2472*(Utgifter!$E$4+Utgifter!$E$5)/12)&gt;$S$4,(I2472*(Utgifter!$E$4+Utgifter!$E$5)/12),IF(I2472&gt; 0,$S$4,0))</f>
        <v>0</v>
      </c>
    </row>
    <row r="2473" spans="4:11" x14ac:dyDescent="0.35">
      <c r="D2473" s="28" t="str">
        <f t="shared" si="38"/>
        <v/>
      </c>
      <c r="E2473" s="27">
        <f>IF((E2472*(1+Utgifter!$E$5/12)-G2472)&gt;0,E2472*(1+Utgifter!$E$5/12)-G2472,0)</f>
        <v>0</v>
      </c>
      <c r="F2473" s="26"/>
      <c r="G2473" s="24">
        <f>IF((E2473*(Utgifter!$E$4+Utgifter!$E$5)/12)&gt;$S$4,(E2473*(Utgifter!$E$4+Utgifter!$E$5)/12),IF(E2473&gt; 0,$S$4,0))</f>
        <v>0</v>
      </c>
      <c r="I2473" s="27">
        <f>IF((I2472*(1+Utgifter!$E$5/12)-K2472)&gt;0,I2472*(1+Utgifter!$E$5/12)-K2472,0)</f>
        <v>0</v>
      </c>
      <c r="J2473" s="26"/>
      <c r="K2473" s="24">
        <f>IF((I2473*(Utgifter!$E$4+Utgifter!$E$5)/12)&gt;$S$4,(I2473*(Utgifter!$E$4+Utgifter!$E$5)/12),IF(I2473&gt; 0,$S$4,0))</f>
        <v>0</v>
      </c>
    </row>
    <row r="2474" spans="4:11" x14ac:dyDescent="0.35">
      <c r="D2474" s="28" t="str">
        <f t="shared" si="38"/>
        <v/>
      </c>
      <c r="E2474" s="27">
        <f>IF((E2473*(1+Utgifter!$E$5/12)-G2473)&gt;0,E2473*(1+Utgifter!$E$5/12)-G2473,0)</f>
        <v>0</v>
      </c>
      <c r="F2474" s="26"/>
      <c r="G2474" s="24">
        <f>IF((E2474*(Utgifter!$E$4+Utgifter!$E$5)/12)&gt;$S$4,(E2474*(Utgifter!$E$4+Utgifter!$E$5)/12),IF(E2474&gt; 0,$S$4,0))</f>
        <v>0</v>
      </c>
      <c r="I2474" s="27">
        <f>IF((I2473*(1+Utgifter!$E$5/12)-K2473)&gt;0,I2473*(1+Utgifter!$E$5/12)-K2473,0)</f>
        <v>0</v>
      </c>
      <c r="J2474" s="26"/>
      <c r="K2474" s="24">
        <f>IF((I2474*(Utgifter!$E$4+Utgifter!$E$5)/12)&gt;$S$4,(I2474*(Utgifter!$E$4+Utgifter!$E$5)/12),IF(I2474&gt; 0,$S$4,0))</f>
        <v>0</v>
      </c>
    </row>
    <row r="2475" spans="4:11" x14ac:dyDescent="0.35">
      <c r="D2475" s="28" t="str">
        <f t="shared" si="38"/>
        <v/>
      </c>
      <c r="E2475" s="27">
        <f>IF((E2474*(1+Utgifter!$E$5/12)-G2474)&gt;0,E2474*(1+Utgifter!$E$5/12)-G2474,0)</f>
        <v>0</v>
      </c>
      <c r="F2475" s="26"/>
      <c r="G2475" s="24">
        <f>IF((E2475*(Utgifter!$E$4+Utgifter!$E$5)/12)&gt;$S$4,(E2475*(Utgifter!$E$4+Utgifter!$E$5)/12),IF(E2475&gt; 0,$S$4,0))</f>
        <v>0</v>
      </c>
      <c r="I2475" s="27">
        <f>IF((I2474*(1+Utgifter!$E$5/12)-K2474)&gt;0,I2474*(1+Utgifter!$E$5/12)-K2474,0)</f>
        <v>0</v>
      </c>
      <c r="J2475" s="26"/>
      <c r="K2475" s="24">
        <f>IF((I2475*(Utgifter!$E$4+Utgifter!$E$5)/12)&gt;$S$4,(I2475*(Utgifter!$E$4+Utgifter!$E$5)/12),IF(I2475&gt; 0,$S$4,0))</f>
        <v>0</v>
      </c>
    </row>
    <row r="2476" spans="4:11" x14ac:dyDescent="0.35">
      <c r="D2476" s="28" t="str">
        <f t="shared" si="38"/>
        <v/>
      </c>
      <c r="E2476" s="27">
        <f>IF((E2475*(1+Utgifter!$E$5/12)-G2475)&gt;0,E2475*(1+Utgifter!$E$5/12)-G2475,0)</f>
        <v>0</v>
      </c>
      <c r="F2476" s="26"/>
      <c r="G2476" s="24">
        <f>IF((E2476*(Utgifter!$E$4+Utgifter!$E$5)/12)&gt;$S$4,(E2476*(Utgifter!$E$4+Utgifter!$E$5)/12),IF(E2476&gt; 0,$S$4,0))</f>
        <v>0</v>
      </c>
      <c r="I2476" s="27">
        <f>IF((I2475*(1+Utgifter!$E$5/12)-K2475)&gt;0,I2475*(1+Utgifter!$E$5/12)-K2475,0)</f>
        <v>0</v>
      </c>
      <c r="J2476" s="26"/>
      <c r="K2476" s="24">
        <f>IF((I2476*(Utgifter!$E$4+Utgifter!$E$5)/12)&gt;$S$4,(I2476*(Utgifter!$E$4+Utgifter!$E$5)/12),IF(I2476&gt; 0,$S$4,0))</f>
        <v>0</v>
      </c>
    </row>
    <row r="2477" spans="4:11" x14ac:dyDescent="0.35">
      <c r="D2477" s="28" t="str">
        <f t="shared" si="38"/>
        <v/>
      </c>
      <c r="E2477" s="27">
        <f>IF((E2476*(1+Utgifter!$E$5/12)-G2476)&gt;0,E2476*(1+Utgifter!$E$5/12)-G2476,0)</f>
        <v>0</v>
      </c>
      <c r="F2477" s="26"/>
      <c r="G2477" s="24">
        <f>IF((E2477*(Utgifter!$E$4+Utgifter!$E$5)/12)&gt;$S$4,(E2477*(Utgifter!$E$4+Utgifter!$E$5)/12),IF(E2477&gt; 0,$S$4,0))</f>
        <v>0</v>
      </c>
      <c r="I2477" s="27">
        <f>IF((I2476*(1+Utgifter!$E$5/12)-K2476)&gt;0,I2476*(1+Utgifter!$E$5/12)-K2476,0)</f>
        <v>0</v>
      </c>
      <c r="J2477" s="26"/>
      <c r="K2477" s="24">
        <f>IF((I2477*(Utgifter!$E$4+Utgifter!$E$5)/12)&gt;$S$4,(I2477*(Utgifter!$E$4+Utgifter!$E$5)/12),IF(I2477&gt; 0,$S$4,0))</f>
        <v>0</v>
      </c>
    </row>
    <row r="2478" spans="4:11" x14ac:dyDescent="0.35">
      <c r="D2478" s="28" t="str">
        <f t="shared" si="38"/>
        <v/>
      </c>
      <c r="E2478" s="27">
        <f>IF((E2477*(1+Utgifter!$E$5/12)-G2477)&gt;0,E2477*(1+Utgifter!$E$5/12)-G2477,0)</f>
        <v>0</v>
      </c>
      <c r="F2478" s="26"/>
      <c r="G2478" s="24">
        <f>IF((E2478*(Utgifter!$E$4+Utgifter!$E$5)/12)&gt;$S$4,(E2478*(Utgifter!$E$4+Utgifter!$E$5)/12),IF(E2478&gt; 0,$S$4,0))</f>
        <v>0</v>
      </c>
      <c r="I2478" s="27">
        <f>IF((I2477*(1+Utgifter!$E$5/12)-K2477)&gt;0,I2477*(1+Utgifter!$E$5/12)-K2477,0)</f>
        <v>0</v>
      </c>
      <c r="J2478" s="26"/>
      <c r="K2478" s="24">
        <f>IF((I2478*(Utgifter!$E$4+Utgifter!$E$5)/12)&gt;$S$4,(I2478*(Utgifter!$E$4+Utgifter!$E$5)/12),IF(I2478&gt; 0,$S$4,0))</f>
        <v>0</v>
      </c>
    </row>
    <row r="2479" spans="4:11" x14ac:dyDescent="0.35">
      <c r="D2479" s="28" t="str">
        <f t="shared" si="38"/>
        <v/>
      </c>
      <c r="E2479" s="27">
        <f>IF((E2478*(1+Utgifter!$E$5/12)-G2478)&gt;0,E2478*(1+Utgifter!$E$5/12)-G2478,0)</f>
        <v>0</v>
      </c>
      <c r="F2479" s="26"/>
      <c r="G2479" s="24">
        <f>IF((E2479*(Utgifter!$E$4+Utgifter!$E$5)/12)&gt;$S$4,(E2479*(Utgifter!$E$4+Utgifter!$E$5)/12),IF(E2479&gt; 0,$S$4,0))</f>
        <v>0</v>
      </c>
      <c r="I2479" s="27">
        <f>IF((I2478*(1+Utgifter!$E$5/12)-K2478)&gt;0,I2478*(1+Utgifter!$E$5/12)-K2478,0)</f>
        <v>0</v>
      </c>
      <c r="J2479" s="26"/>
      <c r="K2479" s="24">
        <f>IF((I2479*(Utgifter!$E$4+Utgifter!$E$5)/12)&gt;$S$4,(I2479*(Utgifter!$E$4+Utgifter!$E$5)/12),IF(I2479&gt; 0,$S$4,0))</f>
        <v>0</v>
      </c>
    </row>
    <row r="2480" spans="4:11" x14ac:dyDescent="0.35">
      <c r="D2480" s="28" t="str">
        <f t="shared" si="38"/>
        <v/>
      </c>
      <c r="E2480" s="27">
        <f>IF((E2479*(1+Utgifter!$E$5/12)-G2479)&gt;0,E2479*(1+Utgifter!$E$5/12)-G2479,0)</f>
        <v>0</v>
      </c>
      <c r="F2480" s="26"/>
      <c r="G2480" s="24">
        <f>IF((E2480*(Utgifter!$E$4+Utgifter!$E$5)/12)&gt;$S$4,(E2480*(Utgifter!$E$4+Utgifter!$E$5)/12),IF(E2480&gt; 0,$S$4,0))</f>
        <v>0</v>
      </c>
      <c r="I2480" s="27">
        <f>IF((I2479*(1+Utgifter!$E$5/12)-K2479)&gt;0,I2479*(1+Utgifter!$E$5/12)-K2479,0)</f>
        <v>0</v>
      </c>
      <c r="J2480" s="26"/>
      <c r="K2480" s="24">
        <f>IF((I2480*(Utgifter!$E$4+Utgifter!$E$5)/12)&gt;$S$4,(I2480*(Utgifter!$E$4+Utgifter!$E$5)/12),IF(I2480&gt; 0,$S$4,0))</f>
        <v>0</v>
      </c>
    </row>
    <row r="2481" spans="4:11" x14ac:dyDescent="0.35">
      <c r="D2481" s="28" t="str">
        <f t="shared" si="38"/>
        <v/>
      </c>
      <c r="E2481" s="27">
        <f>IF((E2480*(1+Utgifter!$E$5/12)-G2480)&gt;0,E2480*(1+Utgifter!$E$5/12)-G2480,0)</f>
        <v>0</v>
      </c>
      <c r="F2481" s="26"/>
      <c r="G2481" s="24">
        <f>IF((E2481*(Utgifter!$E$4+Utgifter!$E$5)/12)&gt;$S$4,(E2481*(Utgifter!$E$4+Utgifter!$E$5)/12),IF(E2481&gt; 0,$S$4,0))</f>
        <v>0</v>
      </c>
      <c r="I2481" s="27">
        <f>IF((I2480*(1+Utgifter!$E$5/12)-K2480)&gt;0,I2480*(1+Utgifter!$E$5/12)-K2480,0)</f>
        <v>0</v>
      </c>
      <c r="J2481" s="26"/>
      <c r="K2481" s="24">
        <f>IF((I2481*(Utgifter!$E$4+Utgifter!$E$5)/12)&gt;$S$4,(I2481*(Utgifter!$E$4+Utgifter!$E$5)/12),IF(I2481&gt; 0,$S$4,0))</f>
        <v>0</v>
      </c>
    </row>
    <row r="2482" spans="4:11" x14ac:dyDescent="0.35">
      <c r="D2482" s="28" t="str">
        <f t="shared" si="38"/>
        <v/>
      </c>
      <c r="E2482" s="27">
        <f>IF((E2481*(1+Utgifter!$E$5/12)-G2481)&gt;0,E2481*(1+Utgifter!$E$5/12)-G2481,0)</f>
        <v>0</v>
      </c>
      <c r="F2482" s="26"/>
      <c r="G2482" s="24">
        <f>IF((E2482*(Utgifter!$E$4+Utgifter!$E$5)/12)&gt;$S$4,(E2482*(Utgifter!$E$4+Utgifter!$E$5)/12),IF(E2482&gt; 0,$S$4,0))</f>
        <v>0</v>
      </c>
      <c r="I2482" s="27">
        <f>IF((I2481*(1+Utgifter!$E$5/12)-K2481)&gt;0,I2481*(1+Utgifter!$E$5/12)-K2481,0)</f>
        <v>0</v>
      </c>
      <c r="J2482" s="26"/>
      <c r="K2482" s="24">
        <f>IF((I2482*(Utgifter!$E$4+Utgifter!$E$5)/12)&gt;$S$4,(I2482*(Utgifter!$E$4+Utgifter!$E$5)/12),IF(I2482&gt; 0,$S$4,0))</f>
        <v>0</v>
      </c>
    </row>
    <row r="2483" spans="4:11" x14ac:dyDescent="0.35">
      <c r="D2483" s="28" t="str">
        <f t="shared" si="38"/>
        <v/>
      </c>
      <c r="E2483" s="27">
        <f>IF((E2482*(1+Utgifter!$E$5/12)-G2482)&gt;0,E2482*(1+Utgifter!$E$5/12)-G2482,0)</f>
        <v>0</v>
      </c>
      <c r="F2483" s="26"/>
      <c r="G2483" s="24">
        <f>IF((E2483*(Utgifter!$E$4+Utgifter!$E$5)/12)&gt;$S$4,(E2483*(Utgifter!$E$4+Utgifter!$E$5)/12),IF(E2483&gt; 0,$S$4,0))</f>
        <v>0</v>
      </c>
      <c r="I2483" s="27">
        <f>IF((I2482*(1+Utgifter!$E$5/12)-K2482)&gt;0,I2482*(1+Utgifter!$E$5/12)-K2482,0)</f>
        <v>0</v>
      </c>
      <c r="J2483" s="26"/>
      <c r="K2483" s="24">
        <f>IF((I2483*(Utgifter!$E$4+Utgifter!$E$5)/12)&gt;$S$4,(I2483*(Utgifter!$E$4+Utgifter!$E$5)/12),IF(I2483&gt; 0,$S$4,0))</f>
        <v>0</v>
      </c>
    </row>
    <row r="2484" spans="4:11" x14ac:dyDescent="0.35">
      <c r="D2484" s="28" t="str">
        <f t="shared" si="38"/>
        <v/>
      </c>
      <c r="E2484" s="27">
        <f>IF((E2483*(1+Utgifter!$E$5/12)-G2483)&gt;0,E2483*(1+Utgifter!$E$5/12)-G2483,0)</f>
        <v>0</v>
      </c>
      <c r="F2484" s="26"/>
      <c r="G2484" s="24">
        <f>IF((E2484*(Utgifter!$E$4+Utgifter!$E$5)/12)&gt;$S$4,(E2484*(Utgifter!$E$4+Utgifter!$E$5)/12),IF(E2484&gt; 0,$S$4,0))</f>
        <v>0</v>
      </c>
      <c r="I2484" s="27">
        <f>IF((I2483*(1+Utgifter!$E$5/12)-K2483)&gt;0,I2483*(1+Utgifter!$E$5/12)-K2483,0)</f>
        <v>0</v>
      </c>
      <c r="J2484" s="26"/>
      <c r="K2484" s="24">
        <f>IF((I2484*(Utgifter!$E$4+Utgifter!$E$5)/12)&gt;$S$4,(I2484*(Utgifter!$E$4+Utgifter!$E$5)/12),IF(I2484&gt; 0,$S$4,0))</f>
        <v>0</v>
      </c>
    </row>
    <row r="2485" spans="4:11" x14ac:dyDescent="0.35">
      <c r="D2485" s="28" t="str">
        <f t="shared" si="38"/>
        <v/>
      </c>
      <c r="E2485" s="27">
        <f>IF((E2484*(1+Utgifter!$E$5/12)-G2484)&gt;0,E2484*(1+Utgifter!$E$5/12)-G2484,0)</f>
        <v>0</v>
      </c>
      <c r="F2485" s="26"/>
      <c r="G2485" s="24">
        <f>IF((E2485*(Utgifter!$E$4+Utgifter!$E$5)/12)&gt;$S$4,(E2485*(Utgifter!$E$4+Utgifter!$E$5)/12),IF(E2485&gt; 0,$S$4,0))</f>
        <v>0</v>
      </c>
      <c r="I2485" s="27">
        <f>IF((I2484*(1+Utgifter!$E$5/12)-K2484)&gt;0,I2484*(1+Utgifter!$E$5/12)-K2484,0)</f>
        <v>0</v>
      </c>
      <c r="J2485" s="26"/>
      <c r="K2485" s="24">
        <f>IF((I2485*(Utgifter!$E$4+Utgifter!$E$5)/12)&gt;$S$4,(I2485*(Utgifter!$E$4+Utgifter!$E$5)/12),IF(I2485&gt; 0,$S$4,0))</f>
        <v>0</v>
      </c>
    </row>
    <row r="2486" spans="4:11" x14ac:dyDescent="0.35">
      <c r="D2486" s="28" t="str">
        <f t="shared" si="38"/>
        <v/>
      </c>
      <c r="E2486" s="27">
        <f>IF((E2485*(1+Utgifter!$E$5/12)-G2485)&gt;0,E2485*(1+Utgifter!$E$5/12)-G2485,0)</f>
        <v>0</v>
      </c>
      <c r="F2486" s="26"/>
      <c r="G2486" s="24">
        <f>IF((E2486*(Utgifter!$E$4+Utgifter!$E$5)/12)&gt;$S$4,(E2486*(Utgifter!$E$4+Utgifter!$E$5)/12),IF(E2486&gt; 0,$S$4,0))</f>
        <v>0</v>
      </c>
      <c r="I2486" s="27">
        <f>IF((I2485*(1+Utgifter!$E$5/12)-K2485)&gt;0,I2485*(1+Utgifter!$E$5/12)-K2485,0)</f>
        <v>0</v>
      </c>
      <c r="J2486" s="26"/>
      <c r="K2486" s="24">
        <f>IF((I2486*(Utgifter!$E$4+Utgifter!$E$5)/12)&gt;$S$4,(I2486*(Utgifter!$E$4+Utgifter!$E$5)/12),IF(I2486&gt; 0,$S$4,0))</f>
        <v>0</v>
      </c>
    </row>
    <row r="2487" spans="4:11" x14ac:dyDescent="0.35">
      <c r="D2487" s="28" t="str">
        <f t="shared" si="38"/>
        <v/>
      </c>
      <c r="E2487" s="27">
        <f>IF((E2486*(1+Utgifter!$E$5/12)-G2486)&gt;0,E2486*(1+Utgifter!$E$5/12)-G2486,0)</f>
        <v>0</v>
      </c>
      <c r="F2487" s="26"/>
      <c r="G2487" s="24">
        <f>IF((E2487*(Utgifter!$E$4+Utgifter!$E$5)/12)&gt;$S$4,(E2487*(Utgifter!$E$4+Utgifter!$E$5)/12),IF(E2487&gt; 0,$S$4,0))</f>
        <v>0</v>
      </c>
      <c r="I2487" s="27">
        <f>IF((I2486*(1+Utgifter!$E$5/12)-K2486)&gt;0,I2486*(1+Utgifter!$E$5/12)-K2486,0)</f>
        <v>0</v>
      </c>
      <c r="J2487" s="26"/>
      <c r="K2487" s="24">
        <f>IF((I2487*(Utgifter!$E$4+Utgifter!$E$5)/12)&gt;$S$4,(I2487*(Utgifter!$E$4+Utgifter!$E$5)/12),IF(I2487&gt; 0,$S$4,0))</f>
        <v>0</v>
      </c>
    </row>
    <row r="2488" spans="4:11" x14ac:dyDescent="0.35">
      <c r="D2488" s="28" t="str">
        <f t="shared" si="38"/>
        <v/>
      </c>
      <c r="E2488" s="27">
        <f>IF((E2487*(1+Utgifter!$E$5/12)-G2487)&gt;0,E2487*(1+Utgifter!$E$5/12)-G2487,0)</f>
        <v>0</v>
      </c>
      <c r="F2488" s="26"/>
      <c r="G2488" s="24">
        <f>IF((E2488*(Utgifter!$E$4+Utgifter!$E$5)/12)&gt;$S$4,(E2488*(Utgifter!$E$4+Utgifter!$E$5)/12),IF(E2488&gt; 0,$S$4,0))</f>
        <v>0</v>
      </c>
      <c r="I2488" s="27">
        <f>IF((I2487*(1+Utgifter!$E$5/12)-K2487)&gt;0,I2487*(1+Utgifter!$E$5/12)-K2487,0)</f>
        <v>0</v>
      </c>
      <c r="J2488" s="26"/>
      <c r="K2488" s="24">
        <f>IF((I2488*(Utgifter!$E$4+Utgifter!$E$5)/12)&gt;$S$4,(I2488*(Utgifter!$E$4+Utgifter!$E$5)/12),IF(I2488&gt; 0,$S$4,0))</f>
        <v>0</v>
      </c>
    </row>
    <row r="2489" spans="4:11" x14ac:dyDescent="0.35">
      <c r="D2489" s="28" t="str">
        <f t="shared" si="38"/>
        <v/>
      </c>
      <c r="E2489" s="27">
        <f>IF((E2488*(1+Utgifter!$E$5/12)-G2488)&gt;0,E2488*(1+Utgifter!$E$5/12)-G2488,0)</f>
        <v>0</v>
      </c>
      <c r="F2489" s="26"/>
      <c r="G2489" s="24">
        <f>IF((E2489*(Utgifter!$E$4+Utgifter!$E$5)/12)&gt;$S$4,(E2489*(Utgifter!$E$4+Utgifter!$E$5)/12),IF(E2489&gt; 0,$S$4,0))</f>
        <v>0</v>
      </c>
      <c r="I2489" s="27">
        <f>IF((I2488*(1+Utgifter!$E$5/12)-K2488)&gt;0,I2488*(1+Utgifter!$E$5/12)-K2488,0)</f>
        <v>0</v>
      </c>
      <c r="J2489" s="26"/>
      <c r="K2489" s="24">
        <f>IF((I2489*(Utgifter!$E$4+Utgifter!$E$5)/12)&gt;$S$4,(I2489*(Utgifter!$E$4+Utgifter!$E$5)/12),IF(I2489&gt; 0,$S$4,0))</f>
        <v>0</v>
      </c>
    </row>
    <row r="2490" spans="4:11" x14ac:dyDescent="0.35">
      <c r="D2490" s="28" t="str">
        <f t="shared" si="38"/>
        <v/>
      </c>
      <c r="E2490" s="27">
        <f>IF((E2489*(1+Utgifter!$E$5/12)-G2489)&gt;0,E2489*(1+Utgifter!$E$5/12)-G2489,0)</f>
        <v>0</v>
      </c>
      <c r="F2490" s="26"/>
      <c r="G2490" s="24">
        <f>IF((E2490*(Utgifter!$E$4+Utgifter!$E$5)/12)&gt;$S$4,(E2490*(Utgifter!$E$4+Utgifter!$E$5)/12),IF(E2490&gt; 0,$S$4,0))</f>
        <v>0</v>
      </c>
      <c r="I2490" s="27">
        <f>IF((I2489*(1+Utgifter!$E$5/12)-K2489)&gt;0,I2489*(1+Utgifter!$E$5/12)-K2489,0)</f>
        <v>0</v>
      </c>
      <c r="J2490" s="26"/>
      <c r="K2490" s="24">
        <f>IF((I2490*(Utgifter!$E$4+Utgifter!$E$5)/12)&gt;$S$4,(I2490*(Utgifter!$E$4+Utgifter!$E$5)/12),IF(I2490&gt; 0,$S$4,0))</f>
        <v>0</v>
      </c>
    </row>
    <row r="2491" spans="4:11" x14ac:dyDescent="0.35">
      <c r="D2491" s="28" t="str">
        <f t="shared" si="38"/>
        <v/>
      </c>
      <c r="E2491" s="27">
        <f>IF((E2490*(1+Utgifter!$E$5/12)-G2490)&gt;0,E2490*(1+Utgifter!$E$5/12)-G2490,0)</f>
        <v>0</v>
      </c>
      <c r="F2491" s="26"/>
      <c r="G2491" s="24">
        <f>IF((E2491*(Utgifter!$E$4+Utgifter!$E$5)/12)&gt;$S$4,(E2491*(Utgifter!$E$4+Utgifter!$E$5)/12),IF(E2491&gt; 0,$S$4,0))</f>
        <v>0</v>
      </c>
      <c r="I2491" s="27">
        <f>IF((I2490*(1+Utgifter!$E$5/12)-K2490)&gt;0,I2490*(1+Utgifter!$E$5/12)-K2490,0)</f>
        <v>0</v>
      </c>
      <c r="J2491" s="26"/>
      <c r="K2491" s="24">
        <f>IF((I2491*(Utgifter!$E$4+Utgifter!$E$5)/12)&gt;$S$4,(I2491*(Utgifter!$E$4+Utgifter!$E$5)/12),IF(I2491&gt; 0,$S$4,0))</f>
        <v>0</v>
      </c>
    </row>
    <row r="2492" spans="4:11" x14ac:dyDescent="0.35">
      <c r="D2492" s="28" t="str">
        <f t="shared" si="38"/>
        <v/>
      </c>
      <c r="E2492" s="27">
        <f>IF((E2491*(1+Utgifter!$E$5/12)-G2491)&gt;0,E2491*(1+Utgifter!$E$5/12)-G2491,0)</f>
        <v>0</v>
      </c>
      <c r="F2492" s="26"/>
      <c r="G2492" s="24">
        <f>IF((E2492*(Utgifter!$E$4+Utgifter!$E$5)/12)&gt;$S$4,(E2492*(Utgifter!$E$4+Utgifter!$E$5)/12),IF(E2492&gt; 0,$S$4,0))</f>
        <v>0</v>
      </c>
      <c r="I2492" s="27">
        <f>IF((I2491*(1+Utgifter!$E$5/12)-K2491)&gt;0,I2491*(1+Utgifter!$E$5/12)-K2491,0)</f>
        <v>0</v>
      </c>
      <c r="J2492" s="26"/>
      <c r="K2492" s="24">
        <f>IF((I2492*(Utgifter!$E$4+Utgifter!$E$5)/12)&gt;$S$4,(I2492*(Utgifter!$E$4+Utgifter!$E$5)/12),IF(I2492&gt; 0,$S$4,0))</f>
        <v>0</v>
      </c>
    </row>
    <row r="2493" spans="4:11" x14ac:dyDescent="0.35">
      <c r="D2493" s="28" t="str">
        <f t="shared" si="38"/>
        <v/>
      </c>
      <c r="E2493" s="27">
        <f>IF((E2492*(1+Utgifter!$E$5/12)-G2492)&gt;0,E2492*(1+Utgifter!$E$5/12)-G2492,0)</f>
        <v>0</v>
      </c>
      <c r="F2493" s="26"/>
      <c r="G2493" s="24">
        <f>IF((E2493*(Utgifter!$E$4+Utgifter!$E$5)/12)&gt;$S$4,(E2493*(Utgifter!$E$4+Utgifter!$E$5)/12),IF(E2493&gt; 0,$S$4,0))</f>
        <v>0</v>
      </c>
      <c r="I2493" s="27">
        <f>IF((I2492*(1+Utgifter!$E$5/12)-K2492)&gt;0,I2492*(1+Utgifter!$E$5/12)-K2492,0)</f>
        <v>0</v>
      </c>
      <c r="J2493" s="26"/>
      <c r="K2493" s="24">
        <f>IF((I2493*(Utgifter!$E$4+Utgifter!$E$5)/12)&gt;$S$4,(I2493*(Utgifter!$E$4+Utgifter!$E$5)/12),IF(I2493&gt; 0,$S$4,0))</f>
        <v>0</v>
      </c>
    </row>
    <row r="2494" spans="4:11" x14ac:dyDescent="0.35">
      <c r="D2494" s="28" t="str">
        <f t="shared" si="38"/>
        <v/>
      </c>
      <c r="E2494" s="27">
        <f>IF((E2493*(1+Utgifter!$E$5/12)-G2493)&gt;0,E2493*(1+Utgifter!$E$5/12)-G2493,0)</f>
        <v>0</v>
      </c>
      <c r="F2494" s="26"/>
      <c r="G2494" s="24">
        <f>IF((E2494*(Utgifter!$E$4+Utgifter!$E$5)/12)&gt;$S$4,(E2494*(Utgifter!$E$4+Utgifter!$E$5)/12),IF(E2494&gt; 0,$S$4,0))</f>
        <v>0</v>
      </c>
      <c r="I2494" s="27">
        <f>IF((I2493*(1+Utgifter!$E$5/12)-K2493)&gt;0,I2493*(1+Utgifter!$E$5/12)-K2493,0)</f>
        <v>0</v>
      </c>
      <c r="J2494" s="26"/>
      <c r="K2494" s="24">
        <f>IF((I2494*(Utgifter!$E$4+Utgifter!$E$5)/12)&gt;$S$4,(I2494*(Utgifter!$E$4+Utgifter!$E$5)/12),IF(I2494&gt; 0,$S$4,0))</f>
        <v>0</v>
      </c>
    </row>
    <row r="2495" spans="4:11" x14ac:dyDescent="0.35">
      <c r="D2495" s="28" t="str">
        <f t="shared" si="38"/>
        <v/>
      </c>
      <c r="E2495" s="27">
        <f>IF((E2494*(1+Utgifter!$E$5/12)-G2494)&gt;0,E2494*(1+Utgifter!$E$5/12)-G2494,0)</f>
        <v>0</v>
      </c>
      <c r="F2495" s="26"/>
      <c r="G2495" s="24">
        <f>IF((E2495*(Utgifter!$E$4+Utgifter!$E$5)/12)&gt;$S$4,(E2495*(Utgifter!$E$4+Utgifter!$E$5)/12),IF(E2495&gt; 0,$S$4,0))</f>
        <v>0</v>
      </c>
      <c r="I2495" s="27">
        <f>IF((I2494*(1+Utgifter!$E$5/12)-K2494)&gt;0,I2494*(1+Utgifter!$E$5/12)-K2494,0)</f>
        <v>0</v>
      </c>
      <c r="J2495" s="26"/>
      <c r="K2495" s="24">
        <f>IF((I2495*(Utgifter!$E$4+Utgifter!$E$5)/12)&gt;$S$4,(I2495*(Utgifter!$E$4+Utgifter!$E$5)/12),IF(I2495&gt; 0,$S$4,0))</f>
        <v>0</v>
      </c>
    </row>
    <row r="2496" spans="4:11" x14ac:dyDescent="0.35">
      <c r="D2496" s="28" t="str">
        <f t="shared" si="38"/>
        <v/>
      </c>
      <c r="E2496" s="27">
        <f>IF((E2495*(1+Utgifter!$E$5/12)-G2495)&gt;0,E2495*(1+Utgifter!$E$5/12)-G2495,0)</f>
        <v>0</v>
      </c>
      <c r="F2496" s="26"/>
      <c r="G2496" s="24">
        <f>IF((E2496*(Utgifter!$E$4+Utgifter!$E$5)/12)&gt;$S$4,(E2496*(Utgifter!$E$4+Utgifter!$E$5)/12),IF(E2496&gt; 0,$S$4,0))</f>
        <v>0</v>
      </c>
      <c r="I2496" s="27">
        <f>IF((I2495*(1+Utgifter!$E$5/12)-K2495)&gt;0,I2495*(1+Utgifter!$E$5/12)-K2495,0)</f>
        <v>0</v>
      </c>
      <c r="J2496" s="26"/>
      <c r="K2496" s="24">
        <f>IF((I2496*(Utgifter!$E$4+Utgifter!$E$5)/12)&gt;$S$4,(I2496*(Utgifter!$E$4+Utgifter!$E$5)/12),IF(I2496&gt; 0,$S$4,0))</f>
        <v>0</v>
      </c>
    </row>
    <row r="2497" spans="4:11" x14ac:dyDescent="0.35">
      <c r="D2497" s="28" t="str">
        <f t="shared" si="38"/>
        <v/>
      </c>
      <c r="E2497" s="27">
        <f>IF((E2496*(1+Utgifter!$E$5/12)-G2496)&gt;0,E2496*(1+Utgifter!$E$5/12)-G2496,0)</f>
        <v>0</v>
      </c>
      <c r="F2497" s="26"/>
      <c r="G2497" s="24">
        <f>IF((E2497*(Utgifter!$E$4+Utgifter!$E$5)/12)&gt;$S$4,(E2497*(Utgifter!$E$4+Utgifter!$E$5)/12),IF(E2497&gt; 0,$S$4,0))</f>
        <v>0</v>
      </c>
      <c r="I2497" s="27">
        <f>IF((I2496*(1+Utgifter!$E$5/12)-K2496)&gt;0,I2496*(1+Utgifter!$E$5/12)-K2496,0)</f>
        <v>0</v>
      </c>
      <c r="J2497" s="26"/>
      <c r="K2497" s="24">
        <f>IF((I2497*(Utgifter!$E$4+Utgifter!$E$5)/12)&gt;$S$4,(I2497*(Utgifter!$E$4+Utgifter!$E$5)/12),IF(I2497&gt; 0,$S$4,0))</f>
        <v>0</v>
      </c>
    </row>
    <row r="2498" spans="4:11" x14ac:dyDescent="0.35">
      <c r="D2498" s="28" t="str">
        <f t="shared" si="38"/>
        <v/>
      </c>
      <c r="E2498" s="27">
        <f>IF((E2497*(1+Utgifter!$E$5/12)-G2497)&gt;0,E2497*(1+Utgifter!$E$5/12)-G2497,0)</f>
        <v>0</v>
      </c>
      <c r="F2498" s="26"/>
      <c r="G2498" s="24">
        <f>IF((E2498*(Utgifter!$E$4+Utgifter!$E$5)/12)&gt;$S$4,(E2498*(Utgifter!$E$4+Utgifter!$E$5)/12),IF(E2498&gt; 0,$S$4,0))</f>
        <v>0</v>
      </c>
      <c r="I2498" s="27">
        <f>IF((I2497*(1+Utgifter!$E$5/12)-K2497)&gt;0,I2497*(1+Utgifter!$E$5/12)-K2497,0)</f>
        <v>0</v>
      </c>
      <c r="J2498" s="26"/>
      <c r="K2498" s="24">
        <f>IF((I2498*(Utgifter!$E$4+Utgifter!$E$5)/12)&gt;$S$4,(I2498*(Utgifter!$E$4+Utgifter!$E$5)/12),IF(I2498&gt; 0,$S$4,0))</f>
        <v>0</v>
      </c>
    </row>
    <row r="2499" spans="4:11" x14ac:dyDescent="0.35">
      <c r="D2499" s="28" t="str">
        <f t="shared" si="38"/>
        <v/>
      </c>
      <c r="E2499" s="27">
        <f>IF((E2498*(1+Utgifter!$E$5/12)-G2498)&gt;0,E2498*(1+Utgifter!$E$5/12)-G2498,0)</f>
        <v>0</v>
      </c>
      <c r="F2499" s="26"/>
      <c r="G2499" s="24">
        <f>IF((E2499*(Utgifter!$E$4+Utgifter!$E$5)/12)&gt;$S$4,(E2499*(Utgifter!$E$4+Utgifter!$E$5)/12),IF(E2499&gt; 0,$S$4,0))</f>
        <v>0</v>
      </c>
      <c r="I2499" s="27">
        <f>IF((I2498*(1+Utgifter!$E$5/12)-K2498)&gt;0,I2498*(1+Utgifter!$E$5/12)-K2498,0)</f>
        <v>0</v>
      </c>
      <c r="J2499" s="26"/>
      <c r="K2499" s="24">
        <f>IF((I2499*(Utgifter!$E$4+Utgifter!$E$5)/12)&gt;$S$4,(I2499*(Utgifter!$E$4+Utgifter!$E$5)/12),IF(I2499&gt; 0,$S$4,0))</f>
        <v>0</v>
      </c>
    </row>
    <row r="2500" spans="4:11" x14ac:dyDescent="0.35">
      <c r="D2500" s="28" t="str">
        <f t="shared" si="38"/>
        <v/>
      </c>
      <c r="E2500" s="27">
        <f>IF((E2499*(1+Utgifter!$E$5/12)-G2499)&gt;0,E2499*(1+Utgifter!$E$5/12)-G2499,0)</f>
        <v>0</v>
      </c>
      <c r="F2500" s="26"/>
      <c r="G2500" s="24">
        <f>IF((E2500*(Utgifter!$E$4+Utgifter!$E$5)/12)&gt;$S$4,(E2500*(Utgifter!$E$4+Utgifter!$E$5)/12),IF(E2500&gt; 0,$S$4,0))</f>
        <v>0</v>
      </c>
      <c r="I2500" s="27">
        <f>IF((I2499*(1+Utgifter!$E$5/12)-K2499)&gt;0,I2499*(1+Utgifter!$E$5/12)-K2499,0)</f>
        <v>0</v>
      </c>
      <c r="J2500" s="26"/>
      <c r="K2500" s="24">
        <f>IF((I2500*(Utgifter!$E$4+Utgifter!$E$5)/12)&gt;$S$4,(I2500*(Utgifter!$E$4+Utgifter!$E$5)/12),IF(I2500&gt; 0,$S$4,0))</f>
        <v>0</v>
      </c>
    </row>
    <row r="2501" spans="4:11" x14ac:dyDescent="0.35">
      <c r="D2501" s="28" t="str">
        <f t="shared" si="38"/>
        <v/>
      </c>
      <c r="E2501" s="27">
        <f>IF((E2500*(1+Utgifter!$E$5/12)-G2500)&gt;0,E2500*(1+Utgifter!$E$5/12)-G2500,0)</f>
        <v>0</v>
      </c>
      <c r="F2501" s="26"/>
      <c r="G2501" s="24">
        <f>IF((E2501*(Utgifter!$E$4+Utgifter!$E$5)/12)&gt;$S$4,(E2501*(Utgifter!$E$4+Utgifter!$E$5)/12),IF(E2501&gt; 0,$S$4,0))</f>
        <v>0</v>
      </c>
      <c r="I2501" s="27">
        <f>IF((I2500*(1+Utgifter!$E$5/12)-K2500)&gt;0,I2500*(1+Utgifter!$E$5/12)-K2500,0)</f>
        <v>0</v>
      </c>
      <c r="J2501" s="26"/>
      <c r="K2501" s="24">
        <f>IF((I2501*(Utgifter!$E$4+Utgifter!$E$5)/12)&gt;$S$4,(I2501*(Utgifter!$E$4+Utgifter!$E$5)/12),IF(I2501&gt; 0,$S$4,0))</f>
        <v>0</v>
      </c>
    </row>
    <row r="2502" spans="4:11" x14ac:dyDescent="0.35">
      <c r="D2502" s="28" t="str">
        <f t="shared" si="38"/>
        <v/>
      </c>
      <c r="E2502" s="27">
        <f>IF((E2501*(1+Utgifter!$E$5/12)-G2501)&gt;0,E2501*(1+Utgifter!$E$5/12)-G2501,0)</f>
        <v>0</v>
      </c>
      <c r="F2502" s="26"/>
      <c r="G2502" s="24">
        <f>IF((E2502*(Utgifter!$E$4+Utgifter!$E$5)/12)&gt;$S$4,(E2502*(Utgifter!$E$4+Utgifter!$E$5)/12),IF(E2502&gt; 0,$S$4,0))</f>
        <v>0</v>
      </c>
      <c r="I2502" s="27">
        <f>IF((I2501*(1+Utgifter!$E$5/12)-K2501)&gt;0,I2501*(1+Utgifter!$E$5/12)-K2501,0)</f>
        <v>0</v>
      </c>
      <c r="J2502" s="26"/>
      <c r="K2502" s="24">
        <f>IF((I2502*(Utgifter!$E$4+Utgifter!$E$5)/12)&gt;$S$4,(I2502*(Utgifter!$E$4+Utgifter!$E$5)/12),IF(I2502&gt; 0,$S$4,0))</f>
        <v>0</v>
      </c>
    </row>
    <row r="2503" spans="4:11" x14ac:dyDescent="0.35">
      <c r="D2503" s="28" t="str">
        <f t="shared" ref="D2503:D2566" si="39">IF(OR(E2503&gt;0, I2503&gt;0),D2502+1,"")</f>
        <v/>
      </c>
      <c r="E2503" s="27">
        <f>IF((E2502*(1+Utgifter!$E$5/12)-G2502)&gt;0,E2502*(1+Utgifter!$E$5/12)-G2502,0)</f>
        <v>0</v>
      </c>
      <c r="F2503" s="26"/>
      <c r="G2503" s="24">
        <f>IF((E2503*(Utgifter!$E$4+Utgifter!$E$5)/12)&gt;$S$4,(E2503*(Utgifter!$E$4+Utgifter!$E$5)/12),IF(E2503&gt; 0,$S$4,0))</f>
        <v>0</v>
      </c>
      <c r="I2503" s="27">
        <f>IF((I2502*(1+Utgifter!$E$5/12)-K2502)&gt;0,I2502*(1+Utgifter!$E$5/12)-K2502,0)</f>
        <v>0</v>
      </c>
      <c r="J2503" s="26"/>
      <c r="K2503" s="24">
        <f>IF((I2503*(Utgifter!$E$4+Utgifter!$E$5)/12)&gt;$S$4,(I2503*(Utgifter!$E$4+Utgifter!$E$5)/12),IF(I2503&gt; 0,$S$4,0))</f>
        <v>0</v>
      </c>
    </row>
    <row r="2504" spans="4:11" x14ac:dyDescent="0.35">
      <c r="D2504" s="28" t="str">
        <f t="shared" si="39"/>
        <v/>
      </c>
      <c r="E2504" s="27">
        <f>IF((E2503*(1+Utgifter!$E$5/12)-G2503)&gt;0,E2503*(1+Utgifter!$E$5/12)-G2503,0)</f>
        <v>0</v>
      </c>
      <c r="F2504" s="26"/>
      <c r="G2504" s="24">
        <f>IF((E2504*(Utgifter!$E$4+Utgifter!$E$5)/12)&gt;$S$4,(E2504*(Utgifter!$E$4+Utgifter!$E$5)/12),IF(E2504&gt; 0,$S$4,0))</f>
        <v>0</v>
      </c>
      <c r="I2504" s="27">
        <f>IF((I2503*(1+Utgifter!$E$5/12)-K2503)&gt;0,I2503*(1+Utgifter!$E$5/12)-K2503,0)</f>
        <v>0</v>
      </c>
      <c r="J2504" s="26"/>
      <c r="K2504" s="24">
        <f>IF((I2504*(Utgifter!$E$4+Utgifter!$E$5)/12)&gt;$S$4,(I2504*(Utgifter!$E$4+Utgifter!$E$5)/12),IF(I2504&gt; 0,$S$4,0))</f>
        <v>0</v>
      </c>
    </row>
    <row r="2505" spans="4:11" x14ac:dyDescent="0.35">
      <c r="D2505" s="28" t="str">
        <f t="shared" si="39"/>
        <v/>
      </c>
      <c r="E2505" s="27">
        <f>IF((E2504*(1+Utgifter!$E$5/12)-G2504)&gt;0,E2504*(1+Utgifter!$E$5/12)-G2504,0)</f>
        <v>0</v>
      </c>
      <c r="F2505" s="26"/>
      <c r="G2505" s="24">
        <f>IF((E2505*(Utgifter!$E$4+Utgifter!$E$5)/12)&gt;$S$4,(E2505*(Utgifter!$E$4+Utgifter!$E$5)/12),IF(E2505&gt; 0,$S$4,0))</f>
        <v>0</v>
      </c>
      <c r="I2505" s="27">
        <f>IF((I2504*(1+Utgifter!$E$5/12)-K2504)&gt;0,I2504*(1+Utgifter!$E$5/12)-K2504,0)</f>
        <v>0</v>
      </c>
      <c r="J2505" s="26"/>
      <c r="K2505" s="24">
        <f>IF((I2505*(Utgifter!$E$4+Utgifter!$E$5)/12)&gt;$S$4,(I2505*(Utgifter!$E$4+Utgifter!$E$5)/12),IF(I2505&gt; 0,$S$4,0))</f>
        <v>0</v>
      </c>
    </row>
    <row r="2506" spans="4:11" x14ac:dyDescent="0.35">
      <c r="D2506" s="28" t="str">
        <f t="shared" si="39"/>
        <v/>
      </c>
      <c r="E2506" s="27">
        <f>IF((E2505*(1+Utgifter!$E$5/12)-G2505)&gt;0,E2505*(1+Utgifter!$E$5/12)-G2505,0)</f>
        <v>0</v>
      </c>
      <c r="F2506" s="26"/>
      <c r="G2506" s="24">
        <f>IF((E2506*(Utgifter!$E$4+Utgifter!$E$5)/12)&gt;$S$4,(E2506*(Utgifter!$E$4+Utgifter!$E$5)/12),IF(E2506&gt; 0,$S$4,0))</f>
        <v>0</v>
      </c>
      <c r="I2506" s="27">
        <f>IF((I2505*(1+Utgifter!$E$5/12)-K2505)&gt;0,I2505*(1+Utgifter!$E$5/12)-K2505,0)</f>
        <v>0</v>
      </c>
      <c r="J2506" s="26"/>
      <c r="K2506" s="24">
        <f>IF((I2506*(Utgifter!$E$4+Utgifter!$E$5)/12)&gt;$S$4,(I2506*(Utgifter!$E$4+Utgifter!$E$5)/12),IF(I2506&gt; 0,$S$4,0))</f>
        <v>0</v>
      </c>
    </row>
    <row r="2507" spans="4:11" x14ac:dyDescent="0.35">
      <c r="D2507" s="28" t="str">
        <f t="shared" si="39"/>
        <v/>
      </c>
      <c r="E2507" s="27">
        <f>IF((E2506*(1+Utgifter!$E$5/12)-G2506)&gt;0,E2506*(1+Utgifter!$E$5/12)-G2506,0)</f>
        <v>0</v>
      </c>
      <c r="F2507" s="26"/>
      <c r="G2507" s="24">
        <f>IF((E2507*(Utgifter!$E$4+Utgifter!$E$5)/12)&gt;$S$4,(E2507*(Utgifter!$E$4+Utgifter!$E$5)/12),IF(E2507&gt; 0,$S$4,0))</f>
        <v>0</v>
      </c>
      <c r="I2507" s="27">
        <f>IF((I2506*(1+Utgifter!$E$5/12)-K2506)&gt;0,I2506*(1+Utgifter!$E$5/12)-K2506,0)</f>
        <v>0</v>
      </c>
      <c r="J2507" s="26"/>
      <c r="K2507" s="24">
        <f>IF((I2507*(Utgifter!$E$4+Utgifter!$E$5)/12)&gt;$S$4,(I2507*(Utgifter!$E$4+Utgifter!$E$5)/12),IF(I2507&gt; 0,$S$4,0))</f>
        <v>0</v>
      </c>
    </row>
    <row r="2508" spans="4:11" x14ac:dyDescent="0.35">
      <c r="D2508" s="28" t="str">
        <f t="shared" si="39"/>
        <v/>
      </c>
      <c r="E2508" s="27">
        <f>IF((E2507*(1+Utgifter!$E$5/12)-G2507)&gt;0,E2507*(1+Utgifter!$E$5/12)-G2507,0)</f>
        <v>0</v>
      </c>
      <c r="F2508" s="26"/>
      <c r="G2508" s="24">
        <f>IF((E2508*(Utgifter!$E$4+Utgifter!$E$5)/12)&gt;$S$4,(E2508*(Utgifter!$E$4+Utgifter!$E$5)/12),IF(E2508&gt; 0,$S$4,0))</f>
        <v>0</v>
      </c>
      <c r="I2508" s="27">
        <f>IF((I2507*(1+Utgifter!$E$5/12)-K2507)&gt;0,I2507*(1+Utgifter!$E$5/12)-K2507,0)</f>
        <v>0</v>
      </c>
      <c r="J2508" s="26"/>
      <c r="K2508" s="24">
        <f>IF((I2508*(Utgifter!$E$4+Utgifter!$E$5)/12)&gt;$S$4,(I2508*(Utgifter!$E$4+Utgifter!$E$5)/12),IF(I2508&gt; 0,$S$4,0))</f>
        <v>0</v>
      </c>
    </row>
    <row r="2509" spans="4:11" x14ac:dyDescent="0.35">
      <c r="D2509" s="28" t="str">
        <f t="shared" si="39"/>
        <v/>
      </c>
      <c r="E2509" s="27">
        <f>IF((E2508*(1+Utgifter!$E$5/12)-G2508)&gt;0,E2508*(1+Utgifter!$E$5/12)-G2508,0)</f>
        <v>0</v>
      </c>
      <c r="F2509" s="26"/>
      <c r="G2509" s="24">
        <f>IF((E2509*(Utgifter!$E$4+Utgifter!$E$5)/12)&gt;$S$4,(E2509*(Utgifter!$E$4+Utgifter!$E$5)/12),IF(E2509&gt; 0,$S$4,0))</f>
        <v>0</v>
      </c>
      <c r="I2509" s="27">
        <f>IF((I2508*(1+Utgifter!$E$5/12)-K2508)&gt;0,I2508*(1+Utgifter!$E$5/12)-K2508,0)</f>
        <v>0</v>
      </c>
      <c r="J2509" s="26"/>
      <c r="K2509" s="24">
        <f>IF((I2509*(Utgifter!$E$4+Utgifter!$E$5)/12)&gt;$S$4,(I2509*(Utgifter!$E$4+Utgifter!$E$5)/12),IF(I2509&gt; 0,$S$4,0))</f>
        <v>0</v>
      </c>
    </row>
    <row r="2510" spans="4:11" x14ac:dyDescent="0.35">
      <c r="D2510" s="28" t="str">
        <f t="shared" si="39"/>
        <v/>
      </c>
      <c r="E2510" s="27">
        <f>IF((E2509*(1+Utgifter!$E$5/12)-G2509)&gt;0,E2509*(1+Utgifter!$E$5/12)-G2509,0)</f>
        <v>0</v>
      </c>
      <c r="F2510" s="26"/>
      <c r="G2510" s="24">
        <f>IF((E2510*(Utgifter!$E$4+Utgifter!$E$5)/12)&gt;$S$4,(E2510*(Utgifter!$E$4+Utgifter!$E$5)/12),IF(E2510&gt; 0,$S$4,0))</f>
        <v>0</v>
      </c>
      <c r="I2510" s="27">
        <f>IF((I2509*(1+Utgifter!$E$5/12)-K2509)&gt;0,I2509*(1+Utgifter!$E$5/12)-K2509,0)</f>
        <v>0</v>
      </c>
      <c r="J2510" s="26"/>
      <c r="K2510" s="24">
        <f>IF((I2510*(Utgifter!$E$4+Utgifter!$E$5)/12)&gt;$S$4,(I2510*(Utgifter!$E$4+Utgifter!$E$5)/12),IF(I2510&gt; 0,$S$4,0))</f>
        <v>0</v>
      </c>
    </row>
    <row r="2511" spans="4:11" x14ac:dyDescent="0.35">
      <c r="D2511" s="28" t="str">
        <f t="shared" si="39"/>
        <v/>
      </c>
      <c r="E2511" s="27">
        <f>IF((E2510*(1+Utgifter!$E$5/12)-G2510)&gt;0,E2510*(1+Utgifter!$E$5/12)-G2510,0)</f>
        <v>0</v>
      </c>
      <c r="F2511" s="26"/>
      <c r="G2511" s="24">
        <f>IF((E2511*(Utgifter!$E$4+Utgifter!$E$5)/12)&gt;$S$4,(E2511*(Utgifter!$E$4+Utgifter!$E$5)/12),IF(E2511&gt; 0,$S$4,0))</f>
        <v>0</v>
      </c>
      <c r="I2511" s="27">
        <f>IF((I2510*(1+Utgifter!$E$5/12)-K2510)&gt;0,I2510*(1+Utgifter!$E$5/12)-K2510,0)</f>
        <v>0</v>
      </c>
      <c r="J2511" s="26"/>
      <c r="K2511" s="24">
        <f>IF((I2511*(Utgifter!$E$4+Utgifter!$E$5)/12)&gt;$S$4,(I2511*(Utgifter!$E$4+Utgifter!$E$5)/12),IF(I2511&gt; 0,$S$4,0))</f>
        <v>0</v>
      </c>
    </row>
    <row r="2512" spans="4:11" x14ac:dyDescent="0.35">
      <c r="D2512" s="28" t="str">
        <f t="shared" si="39"/>
        <v/>
      </c>
      <c r="E2512" s="27">
        <f>IF((E2511*(1+Utgifter!$E$5/12)-G2511)&gt;0,E2511*(1+Utgifter!$E$5/12)-G2511,0)</f>
        <v>0</v>
      </c>
      <c r="F2512" s="26"/>
      <c r="G2512" s="24">
        <f>IF((E2512*(Utgifter!$E$4+Utgifter!$E$5)/12)&gt;$S$4,(E2512*(Utgifter!$E$4+Utgifter!$E$5)/12),IF(E2512&gt; 0,$S$4,0))</f>
        <v>0</v>
      </c>
      <c r="I2512" s="27">
        <f>IF((I2511*(1+Utgifter!$E$5/12)-K2511)&gt;0,I2511*(1+Utgifter!$E$5/12)-K2511,0)</f>
        <v>0</v>
      </c>
      <c r="J2512" s="26"/>
      <c r="K2512" s="24">
        <f>IF((I2512*(Utgifter!$E$4+Utgifter!$E$5)/12)&gt;$S$4,(I2512*(Utgifter!$E$4+Utgifter!$E$5)/12),IF(I2512&gt; 0,$S$4,0))</f>
        <v>0</v>
      </c>
    </row>
    <row r="2513" spans="4:11" x14ac:dyDescent="0.35">
      <c r="D2513" s="28" t="str">
        <f t="shared" si="39"/>
        <v/>
      </c>
      <c r="E2513" s="27">
        <f>IF((E2512*(1+Utgifter!$E$5/12)-G2512)&gt;0,E2512*(1+Utgifter!$E$5/12)-G2512,0)</f>
        <v>0</v>
      </c>
      <c r="F2513" s="26"/>
      <c r="G2513" s="24">
        <f>IF((E2513*(Utgifter!$E$4+Utgifter!$E$5)/12)&gt;$S$4,(E2513*(Utgifter!$E$4+Utgifter!$E$5)/12),IF(E2513&gt; 0,$S$4,0))</f>
        <v>0</v>
      </c>
      <c r="I2513" s="27">
        <f>IF((I2512*(1+Utgifter!$E$5/12)-K2512)&gt;0,I2512*(1+Utgifter!$E$5/12)-K2512,0)</f>
        <v>0</v>
      </c>
      <c r="J2513" s="26"/>
      <c r="K2513" s="24">
        <f>IF((I2513*(Utgifter!$E$4+Utgifter!$E$5)/12)&gt;$S$4,(I2513*(Utgifter!$E$4+Utgifter!$E$5)/12),IF(I2513&gt; 0,$S$4,0))</f>
        <v>0</v>
      </c>
    </row>
    <row r="2514" spans="4:11" x14ac:dyDescent="0.35">
      <c r="D2514" s="28" t="str">
        <f t="shared" si="39"/>
        <v/>
      </c>
      <c r="E2514" s="27">
        <f>IF((E2513*(1+Utgifter!$E$5/12)-G2513)&gt;0,E2513*(1+Utgifter!$E$5/12)-G2513,0)</f>
        <v>0</v>
      </c>
      <c r="F2514" s="26"/>
      <c r="G2514" s="24">
        <f>IF((E2514*(Utgifter!$E$4+Utgifter!$E$5)/12)&gt;$S$4,(E2514*(Utgifter!$E$4+Utgifter!$E$5)/12),IF(E2514&gt; 0,$S$4,0))</f>
        <v>0</v>
      </c>
      <c r="I2514" s="27">
        <f>IF((I2513*(1+Utgifter!$E$5/12)-K2513)&gt;0,I2513*(1+Utgifter!$E$5/12)-K2513,0)</f>
        <v>0</v>
      </c>
      <c r="J2514" s="26"/>
      <c r="K2514" s="24">
        <f>IF((I2514*(Utgifter!$E$4+Utgifter!$E$5)/12)&gt;$S$4,(I2514*(Utgifter!$E$4+Utgifter!$E$5)/12),IF(I2514&gt; 0,$S$4,0))</f>
        <v>0</v>
      </c>
    </row>
    <row r="2515" spans="4:11" x14ac:dyDescent="0.35">
      <c r="D2515" s="28" t="str">
        <f t="shared" si="39"/>
        <v/>
      </c>
      <c r="E2515" s="27">
        <f>IF((E2514*(1+Utgifter!$E$5/12)-G2514)&gt;0,E2514*(1+Utgifter!$E$5/12)-G2514,0)</f>
        <v>0</v>
      </c>
      <c r="F2515" s="26"/>
      <c r="G2515" s="24">
        <f>IF((E2515*(Utgifter!$E$4+Utgifter!$E$5)/12)&gt;$S$4,(E2515*(Utgifter!$E$4+Utgifter!$E$5)/12),IF(E2515&gt; 0,$S$4,0))</f>
        <v>0</v>
      </c>
      <c r="I2515" s="27">
        <f>IF((I2514*(1+Utgifter!$E$5/12)-K2514)&gt;0,I2514*(1+Utgifter!$E$5/12)-K2514,0)</f>
        <v>0</v>
      </c>
      <c r="J2515" s="26"/>
      <c r="K2515" s="24">
        <f>IF((I2515*(Utgifter!$E$4+Utgifter!$E$5)/12)&gt;$S$4,(I2515*(Utgifter!$E$4+Utgifter!$E$5)/12),IF(I2515&gt; 0,$S$4,0))</f>
        <v>0</v>
      </c>
    </row>
    <row r="2516" spans="4:11" x14ac:dyDescent="0.35">
      <c r="D2516" s="28" t="str">
        <f t="shared" si="39"/>
        <v/>
      </c>
      <c r="E2516" s="27">
        <f>IF((E2515*(1+Utgifter!$E$5/12)-G2515)&gt;0,E2515*(1+Utgifter!$E$5/12)-G2515,0)</f>
        <v>0</v>
      </c>
      <c r="F2516" s="26"/>
      <c r="G2516" s="24">
        <f>IF((E2516*(Utgifter!$E$4+Utgifter!$E$5)/12)&gt;$S$4,(E2516*(Utgifter!$E$4+Utgifter!$E$5)/12),IF(E2516&gt; 0,$S$4,0))</f>
        <v>0</v>
      </c>
      <c r="I2516" s="27">
        <f>IF((I2515*(1+Utgifter!$E$5/12)-K2515)&gt;0,I2515*(1+Utgifter!$E$5/12)-K2515,0)</f>
        <v>0</v>
      </c>
      <c r="J2516" s="26"/>
      <c r="K2516" s="24">
        <f>IF((I2516*(Utgifter!$E$4+Utgifter!$E$5)/12)&gt;$S$4,(I2516*(Utgifter!$E$4+Utgifter!$E$5)/12),IF(I2516&gt; 0,$S$4,0))</f>
        <v>0</v>
      </c>
    </row>
    <row r="2517" spans="4:11" x14ac:dyDescent="0.35">
      <c r="D2517" s="28" t="str">
        <f t="shared" si="39"/>
        <v/>
      </c>
      <c r="E2517" s="27">
        <f>IF((E2516*(1+Utgifter!$E$5/12)-G2516)&gt;0,E2516*(1+Utgifter!$E$5/12)-G2516,0)</f>
        <v>0</v>
      </c>
      <c r="F2517" s="26"/>
      <c r="G2517" s="24">
        <f>IF((E2517*(Utgifter!$E$4+Utgifter!$E$5)/12)&gt;$S$4,(E2517*(Utgifter!$E$4+Utgifter!$E$5)/12),IF(E2517&gt; 0,$S$4,0))</f>
        <v>0</v>
      </c>
      <c r="I2517" s="27">
        <f>IF((I2516*(1+Utgifter!$E$5/12)-K2516)&gt;0,I2516*(1+Utgifter!$E$5/12)-K2516,0)</f>
        <v>0</v>
      </c>
      <c r="J2517" s="26"/>
      <c r="K2517" s="24">
        <f>IF((I2517*(Utgifter!$E$4+Utgifter!$E$5)/12)&gt;$S$4,(I2517*(Utgifter!$E$4+Utgifter!$E$5)/12),IF(I2517&gt; 0,$S$4,0))</f>
        <v>0</v>
      </c>
    </row>
    <row r="2518" spans="4:11" x14ac:dyDescent="0.35">
      <c r="D2518" s="28" t="str">
        <f t="shared" si="39"/>
        <v/>
      </c>
      <c r="E2518" s="27">
        <f>IF((E2517*(1+Utgifter!$E$5/12)-G2517)&gt;0,E2517*(1+Utgifter!$E$5/12)-G2517,0)</f>
        <v>0</v>
      </c>
      <c r="F2518" s="26"/>
      <c r="G2518" s="24">
        <f>IF((E2518*(Utgifter!$E$4+Utgifter!$E$5)/12)&gt;$S$4,(E2518*(Utgifter!$E$4+Utgifter!$E$5)/12),IF(E2518&gt; 0,$S$4,0))</f>
        <v>0</v>
      </c>
      <c r="I2518" s="27">
        <f>IF((I2517*(1+Utgifter!$E$5/12)-K2517)&gt;0,I2517*(1+Utgifter!$E$5/12)-K2517,0)</f>
        <v>0</v>
      </c>
      <c r="J2518" s="26"/>
      <c r="K2518" s="24">
        <f>IF((I2518*(Utgifter!$E$4+Utgifter!$E$5)/12)&gt;$S$4,(I2518*(Utgifter!$E$4+Utgifter!$E$5)/12),IF(I2518&gt; 0,$S$4,0))</f>
        <v>0</v>
      </c>
    </row>
    <row r="2519" spans="4:11" x14ac:dyDescent="0.35">
      <c r="D2519" s="28" t="str">
        <f t="shared" si="39"/>
        <v/>
      </c>
      <c r="E2519" s="27">
        <f>IF((E2518*(1+Utgifter!$E$5/12)-G2518)&gt;0,E2518*(1+Utgifter!$E$5/12)-G2518,0)</f>
        <v>0</v>
      </c>
      <c r="F2519" s="26"/>
      <c r="G2519" s="24">
        <f>IF((E2519*(Utgifter!$E$4+Utgifter!$E$5)/12)&gt;$S$4,(E2519*(Utgifter!$E$4+Utgifter!$E$5)/12),IF(E2519&gt; 0,$S$4,0))</f>
        <v>0</v>
      </c>
      <c r="I2519" s="27">
        <f>IF((I2518*(1+Utgifter!$E$5/12)-K2518)&gt;0,I2518*(1+Utgifter!$E$5/12)-K2518,0)</f>
        <v>0</v>
      </c>
      <c r="J2519" s="26"/>
      <c r="K2519" s="24">
        <f>IF((I2519*(Utgifter!$E$4+Utgifter!$E$5)/12)&gt;$S$4,(I2519*(Utgifter!$E$4+Utgifter!$E$5)/12),IF(I2519&gt; 0,$S$4,0))</f>
        <v>0</v>
      </c>
    </row>
    <row r="2520" spans="4:11" x14ac:dyDescent="0.35">
      <c r="D2520" s="28" t="str">
        <f t="shared" si="39"/>
        <v/>
      </c>
      <c r="E2520" s="27">
        <f>IF((E2519*(1+Utgifter!$E$5/12)-G2519)&gt;0,E2519*(1+Utgifter!$E$5/12)-G2519,0)</f>
        <v>0</v>
      </c>
      <c r="F2520" s="26"/>
      <c r="G2520" s="24">
        <f>IF((E2520*(Utgifter!$E$4+Utgifter!$E$5)/12)&gt;$S$4,(E2520*(Utgifter!$E$4+Utgifter!$E$5)/12),IF(E2520&gt; 0,$S$4,0))</f>
        <v>0</v>
      </c>
      <c r="I2520" s="27">
        <f>IF((I2519*(1+Utgifter!$E$5/12)-K2519)&gt;0,I2519*(1+Utgifter!$E$5/12)-K2519,0)</f>
        <v>0</v>
      </c>
      <c r="J2520" s="26"/>
      <c r="K2520" s="24">
        <f>IF((I2520*(Utgifter!$E$4+Utgifter!$E$5)/12)&gt;$S$4,(I2520*(Utgifter!$E$4+Utgifter!$E$5)/12),IF(I2520&gt; 0,$S$4,0))</f>
        <v>0</v>
      </c>
    </row>
    <row r="2521" spans="4:11" x14ac:dyDescent="0.35">
      <c r="D2521" s="28" t="str">
        <f t="shared" si="39"/>
        <v/>
      </c>
      <c r="E2521" s="27">
        <f>IF((E2520*(1+Utgifter!$E$5/12)-G2520)&gt;0,E2520*(1+Utgifter!$E$5/12)-G2520,0)</f>
        <v>0</v>
      </c>
      <c r="F2521" s="26"/>
      <c r="G2521" s="24">
        <f>IF((E2521*(Utgifter!$E$4+Utgifter!$E$5)/12)&gt;$S$4,(E2521*(Utgifter!$E$4+Utgifter!$E$5)/12),IF(E2521&gt; 0,$S$4,0))</f>
        <v>0</v>
      </c>
      <c r="I2521" s="27">
        <f>IF((I2520*(1+Utgifter!$E$5/12)-K2520)&gt;0,I2520*(1+Utgifter!$E$5/12)-K2520,0)</f>
        <v>0</v>
      </c>
      <c r="J2521" s="26"/>
      <c r="K2521" s="24">
        <f>IF((I2521*(Utgifter!$E$4+Utgifter!$E$5)/12)&gt;$S$4,(I2521*(Utgifter!$E$4+Utgifter!$E$5)/12),IF(I2521&gt; 0,$S$4,0))</f>
        <v>0</v>
      </c>
    </row>
    <row r="2522" spans="4:11" x14ac:dyDescent="0.35">
      <c r="D2522" s="28" t="str">
        <f t="shared" si="39"/>
        <v/>
      </c>
      <c r="E2522" s="27">
        <f>IF((E2521*(1+Utgifter!$E$5/12)-G2521)&gt;0,E2521*(1+Utgifter!$E$5/12)-G2521,0)</f>
        <v>0</v>
      </c>
      <c r="F2522" s="26"/>
      <c r="G2522" s="24">
        <f>IF((E2522*(Utgifter!$E$4+Utgifter!$E$5)/12)&gt;$S$4,(E2522*(Utgifter!$E$4+Utgifter!$E$5)/12),IF(E2522&gt; 0,$S$4,0))</f>
        <v>0</v>
      </c>
      <c r="I2522" s="27">
        <f>IF((I2521*(1+Utgifter!$E$5/12)-K2521)&gt;0,I2521*(1+Utgifter!$E$5/12)-K2521,0)</f>
        <v>0</v>
      </c>
      <c r="J2522" s="26"/>
      <c r="K2522" s="24">
        <f>IF((I2522*(Utgifter!$E$4+Utgifter!$E$5)/12)&gt;$S$4,(I2522*(Utgifter!$E$4+Utgifter!$E$5)/12),IF(I2522&gt; 0,$S$4,0))</f>
        <v>0</v>
      </c>
    </row>
    <row r="2523" spans="4:11" x14ac:dyDescent="0.35">
      <c r="D2523" s="28" t="str">
        <f t="shared" si="39"/>
        <v/>
      </c>
      <c r="E2523" s="27">
        <f>IF((E2522*(1+Utgifter!$E$5/12)-G2522)&gt;0,E2522*(1+Utgifter!$E$5/12)-G2522,0)</f>
        <v>0</v>
      </c>
      <c r="F2523" s="26"/>
      <c r="G2523" s="24">
        <f>IF((E2523*(Utgifter!$E$4+Utgifter!$E$5)/12)&gt;$S$4,(E2523*(Utgifter!$E$4+Utgifter!$E$5)/12),IF(E2523&gt; 0,$S$4,0))</f>
        <v>0</v>
      </c>
      <c r="I2523" s="27">
        <f>IF((I2522*(1+Utgifter!$E$5/12)-K2522)&gt;0,I2522*(1+Utgifter!$E$5/12)-K2522,0)</f>
        <v>0</v>
      </c>
      <c r="J2523" s="26"/>
      <c r="K2523" s="24">
        <f>IF((I2523*(Utgifter!$E$4+Utgifter!$E$5)/12)&gt;$S$4,(I2523*(Utgifter!$E$4+Utgifter!$E$5)/12),IF(I2523&gt; 0,$S$4,0))</f>
        <v>0</v>
      </c>
    </row>
    <row r="2524" spans="4:11" x14ac:dyDescent="0.35">
      <c r="D2524" s="28" t="str">
        <f t="shared" si="39"/>
        <v/>
      </c>
      <c r="E2524" s="27">
        <f>IF((E2523*(1+Utgifter!$E$5/12)-G2523)&gt;0,E2523*(1+Utgifter!$E$5/12)-G2523,0)</f>
        <v>0</v>
      </c>
      <c r="F2524" s="26"/>
      <c r="G2524" s="24">
        <f>IF((E2524*(Utgifter!$E$4+Utgifter!$E$5)/12)&gt;$S$4,(E2524*(Utgifter!$E$4+Utgifter!$E$5)/12),IF(E2524&gt; 0,$S$4,0))</f>
        <v>0</v>
      </c>
      <c r="I2524" s="27">
        <f>IF((I2523*(1+Utgifter!$E$5/12)-K2523)&gt;0,I2523*(1+Utgifter!$E$5/12)-K2523,0)</f>
        <v>0</v>
      </c>
      <c r="J2524" s="26"/>
      <c r="K2524" s="24">
        <f>IF((I2524*(Utgifter!$E$4+Utgifter!$E$5)/12)&gt;$S$4,(I2524*(Utgifter!$E$4+Utgifter!$E$5)/12),IF(I2524&gt; 0,$S$4,0))</f>
        <v>0</v>
      </c>
    </row>
    <row r="2525" spans="4:11" x14ac:dyDescent="0.35">
      <c r="D2525" s="28" t="str">
        <f t="shared" si="39"/>
        <v/>
      </c>
      <c r="E2525" s="27">
        <f>IF((E2524*(1+Utgifter!$E$5/12)-G2524)&gt;0,E2524*(1+Utgifter!$E$5/12)-G2524,0)</f>
        <v>0</v>
      </c>
      <c r="F2525" s="26"/>
      <c r="G2525" s="24">
        <f>IF((E2525*(Utgifter!$E$4+Utgifter!$E$5)/12)&gt;$S$4,(E2525*(Utgifter!$E$4+Utgifter!$E$5)/12),IF(E2525&gt; 0,$S$4,0))</f>
        <v>0</v>
      </c>
      <c r="I2525" s="27">
        <f>IF((I2524*(1+Utgifter!$E$5/12)-K2524)&gt;0,I2524*(1+Utgifter!$E$5/12)-K2524,0)</f>
        <v>0</v>
      </c>
      <c r="J2525" s="26"/>
      <c r="K2525" s="24">
        <f>IF((I2525*(Utgifter!$E$4+Utgifter!$E$5)/12)&gt;$S$4,(I2525*(Utgifter!$E$4+Utgifter!$E$5)/12),IF(I2525&gt; 0,$S$4,0))</f>
        <v>0</v>
      </c>
    </row>
    <row r="2526" spans="4:11" x14ac:dyDescent="0.35">
      <c r="D2526" s="28" t="str">
        <f t="shared" si="39"/>
        <v/>
      </c>
      <c r="E2526" s="27">
        <f>IF((E2525*(1+Utgifter!$E$5/12)-G2525)&gt;0,E2525*(1+Utgifter!$E$5/12)-G2525,0)</f>
        <v>0</v>
      </c>
      <c r="F2526" s="26"/>
      <c r="G2526" s="24">
        <f>IF((E2526*(Utgifter!$E$4+Utgifter!$E$5)/12)&gt;$S$4,(E2526*(Utgifter!$E$4+Utgifter!$E$5)/12),IF(E2526&gt; 0,$S$4,0))</f>
        <v>0</v>
      </c>
      <c r="I2526" s="27">
        <f>IF((I2525*(1+Utgifter!$E$5/12)-K2525)&gt;0,I2525*(1+Utgifter!$E$5/12)-K2525,0)</f>
        <v>0</v>
      </c>
      <c r="J2526" s="26"/>
      <c r="K2526" s="24">
        <f>IF((I2526*(Utgifter!$E$4+Utgifter!$E$5)/12)&gt;$S$4,(I2526*(Utgifter!$E$4+Utgifter!$E$5)/12),IF(I2526&gt; 0,$S$4,0))</f>
        <v>0</v>
      </c>
    </row>
    <row r="2527" spans="4:11" x14ac:dyDescent="0.35">
      <c r="D2527" s="28" t="str">
        <f t="shared" si="39"/>
        <v/>
      </c>
      <c r="E2527" s="27">
        <f>IF((E2526*(1+Utgifter!$E$5/12)-G2526)&gt;0,E2526*(1+Utgifter!$E$5/12)-G2526,0)</f>
        <v>0</v>
      </c>
      <c r="F2527" s="26"/>
      <c r="G2527" s="24">
        <f>IF((E2527*(Utgifter!$E$4+Utgifter!$E$5)/12)&gt;$S$4,(E2527*(Utgifter!$E$4+Utgifter!$E$5)/12),IF(E2527&gt; 0,$S$4,0))</f>
        <v>0</v>
      </c>
      <c r="I2527" s="27">
        <f>IF((I2526*(1+Utgifter!$E$5/12)-K2526)&gt;0,I2526*(1+Utgifter!$E$5/12)-K2526,0)</f>
        <v>0</v>
      </c>
      <c r="J2527" s="26"/>
      <c r="K2527" s="24">
        <f>IF((I2527*(Utgifter!$E$4+Utgifter!$E$5)/12)&gt;$S$4,(I2527*(Utgifter!$E$4+Utgifter!$E$5)/12),IF(I2527&gt; 0,$S$4,0))</f>
        <v>0</v>
      </c>
    </row>
    <row r="2528" spans="4:11" x14ac:dyDescent="0.35">
      <c r="D2528" s="28" t="str">
        <f t="shared" si="39"/>
        <v/>
      </c>
      <c r="E2528" s="27">
        <f>IF((E2527*(1+Utgifter!$E$5/12)-G2527)&gt;0,E2527*(1+Utgifter!$E$5/12)-G2527,0)</f>
        <v>0</v>
      </c>
      <c r="F2528" s="26"/>
      <c r="G2528" s="24">
        <f>IF((E2528*(Utgifter!$E$4+Utgifter!$E$5)/12)&gt;$S$4,(E2528*(Utgifter!$E$4+Utgifter!$E$5)/12),IF(E2528&gt; 0,$S$4,0))</f>
        <v>0</v>
      </c>
      <c r="I2528" s="27">
        <f>IF((I2527*(1+Utgifter!$E$5/12)-K2527)&gt;0,I2527*(1+Utgifter!$E$5/12)-K2527,0)</f>
        <v>0</v>
      </c>
      <c r="J2528" s="26"/>
      <c r="K2528" s="24">
        <f>IF((I2528*(Utgifter!$E$4+Utgifter!$E$5)/12)&gt;$S$4,(I2528*(Utgifter!$E$4+Utgifter!$E$5)/12),IF(I2528&gt; 0,$S$4,0))</f>
        <v>0</v>
      </c>
    </row>
    <row r="2529" spans="4:11" x14ac:dyDescent="0.35">
      <c r="D2529" s="28" t="str">
        <f t="shared" si="39"/>
        <v/>
      </c>
      <c r="E2529" s="27">
        <f>IF((E2528*(1+Utgifter!$E$5/12)-G2528)&gt;0,E2528*(1+Utgifter!$E$5/12)-G2528,0)</f>
        <v>0</v>
      </c>
      <c r="F2529" s="26"/>
      <c r="G2529" s="24">
        <f>IF((E2529*(Utgifter!$E$4+Utgifter!$E$5)/12)&gt;$S$4,(E2529*(Utgifter!$E$4+Utgifter!$E$5)/12),IF(E2529&gt; 0,$S$4,0))</f>
        <v>0</v>
      </c>
      <c r="I2529" s="27">
        <f>IF((I2528*(1+Utgifter!$E$5/12)-K2528)&gt;0,I2528*(1+Utgifter!$E$5/12)-K2528,0)</f>
        <v>0</v>
      </c>
      <c r="J2529" s="26"/>
      <c r="K2529" s="24">
        <f>IF((I2529*(Utgifter!$E$4+Utgifter!$E$5)/12)&gt;$S$4,(I2529*(Utgifter!$E$4+Utgifter!$E$5)/12),IF(I2529&gt; 0,$S$4,0))</f>
        <v>0</v>
      </c>
    </row>
    <row r="2530" spans="4:11" x14ac:dyDescent="0.35">
      <c r="D2530" s="28" t="str">
        <f t="shared" si="39"/>
        <v/>
      </c>
      <c r="E2530" s="27">
        <f>IF((E2529*(1+Utgifter!$E$5/12)-G2529)&gt;0,E2529*(1+Utgifter!$E$5/12)-G2529,0)</f>
        <v>0</v>
      </c>
      <c r="F2530" s="26"/>
      <c r="G2530" s="24">
        <f>IF((E2530*(Utgifter!$E$4+Utgifter!$E$5)/12)&gt;$S$4,(E2530*(Utgifter!$E$4+Utgifter!$E$5)/12),IF(E2530&gt; 0,$S$4,0))</f>
        <v>0</v>
      </c>
      <c r="I2530" s="27">
        <f>IF((I2529*(1+Utgifter!$E$5/12)-K2529)&gt;0,I2529*(1+Utgifter!$E$5/12)-K2529,0)</f>
        <v>0</v>
      </c>
      <c r="J2530" s="26"/>
      <c r="K2530" s="24">
        <f>IF((I2530*(Utgifter!$E$4+Utgifter!$E$5)/12)&gt;$S$4,(I2530*(Utgifter!$E$4+Utgifter!$E$5)/12),IF(I2530&gt; 0,$S$4,0))</f>
        <v>0</v>
      </c>
    </row>
    <row r="2531" spans="4:11" x14ac:dyDescent="0.35">
      <c r="D2531" s="28" t="str">
        <f t="shared" si="39"/>
        <v/>
      </c>
      <c r="E2531" s="27">
        <f>IF((E2530*(1+Utgifter!$E$5/12)-G2530)&gt;0,E2530*(1+Utgifter!$E$5/12)-G2530,0)</f>
        <v>0</v>
      </c>
      <c r="F2531" s="26"/>
      <c r="G2531" s="24">
        <f>IF((E2531*(Utgifter!$E$4+Utgifter!$E$5)/12)&gt;$S$4,(E2531*(Utgifter!$E$4+Utgifter!$E$5)/12),IF(E2531&gt; 0,$S$4,0))</f>
        <v>0</v>
      </c>
      <c r="I2531" s="27">
        <f>IF((I2530*(1+Utgifter!$E$5/12)-K2530)&gt;0,I2530*(1+Utgifter!$E$5/12)-K2530,0)</f>
        <v>0</v>
      </c>
      <c r="J2531" s="26"/>
      <c r="K2531" s="24">
        <f>IF((I2531*(Utgifter!$E$4+Utgifter!$E$5)/12)&gt;$S$4,(I2531*(Utgifter!$E$4+Utgifter!$E$5)/12),IF(I2531&gt; 0,$S$4,0))</f>
        <v>0</v>
      </c>
    </row>
    <row r="2532" spans="4:11" x14ac:dyDescent="0.35">
      <c r="D2532" s="28" t="str">
        <f t="shared" si="39"/>
        <v/>
      </c>
      <c r="E2532" s="27">
        <f>IF((E2531*(1+Utgifter!$E$5/12)-G2531)&gt;0,E2531*(1+Utgifter!$E$5/12)-G2531,0)</f>
        <v>0</v>
      </c>
      <c r="F2532" s="26"/>
      <c r="G2532" s="24">
        <f>IF((E2532*(Utgifter!$E$4+Utgifter!$E$5)/12)&gt;$S$4,(E2532*(Utgifter!$E$4+Utgifter!$E$5)/12),IF(E2532&gt; 0,$S$4,0))</f>
        <v>0</v>
      </c>
      <c r="I2532" s="27">
        <f>IF((I2531*(1+Utgifter!$E$5/12)-K2531)&gt;0,I2531*(1+Utgifter!$E$5/12)-K2531,0)</f>
        <v>0</v>
      </c>
      <c r="J2532" s="26"/>
      <c r="K2532" s="24">
        <f>IF((I2532*(Utgifter!$E$4+Utgifter!$E$5)/12)&gt;$S$4,(I2532*(Utgifter!$E$4+Utgifter!$E$5)/12),IF(I2532&gt; 0,$S$4,0))</f>
        <v>0</v>
      </c>
    </row>
    <row r="2533" spans="4:11" x14ac:dyDescent="0.35">
      <c r="D2533" s="28" t="str">
        <f t="shared" si="39"/>
        <v/>
      </c>
      <c r="E2533" s="27">
        <f>IF((E2532*(1+Utgifter!$E$5/12)-G2532)&gt;0,E2532*(1+Utgifter!$E$5/12)-G2532,0)</f>
        <v>0</v>
      </c>
      <c r="F2533" s="26"/>
      <c r="G2533" s="24">
        <f>IF((E2533*(Utgifter!$E$4+Utgifter!$E$5)/12)&gt;$S$4,(E2533*(Utgifter!$E$4+Utgifter!$E$5)/12),IF(E2533&gt; 0,$S$4,0))</f>
        <v>0</v>
      </c>
      <c r="I2533" s="27">
        <f>IF((I2532*(1+Utgifter!$E$5/12)-K2532)&gt;0,I2532*(1+Utgifter!$E$5/12)-K2532,0)</f>
        <v>0</v>
      </c>
      <c r="J2533" s="26"/>
      <c r="K2533" s="24">
        <f>IF((I2533*(Utgifter!$E$4+Utgifter!$E$5)/12)&gt;$S$4,(I2533*(Utgifter!$E$4+Utgifter!$E$5)/12),IF(I2533&gt; 0,$S$4,0))</f>
        <v>0</v>
      </c>
    </row>
    <row r="2534" spans="4:11" x14ac:dyDescent="0.35">
      <c r="D2534" s="28" t="str">
        <f t="shared" si="39"/>
        <v/>
      </c>
      <c r="E2534" s="27">
        <f>IF((E2533*(1+Utgifter!$E$5/12)-G2533)&gt;0,E2533*(1+Utgifter!$E$5/12)-G2533,0)</f>
        <v>0</v>
      </c>
      <c r="F2534" s="26"/>
      <c r="G2534" s="24">
        <f>IF((E2534*(Utgifter!$E$4+Utgifter!$E$5)/12)&gt;$S$4,(E2534*(Utgifter!$E$4+Utgifter!$E$5)/12),IF(E2534&gt; 0,$S$4,0))</f>
        <v>0</v>
      </c>
      <c r="I2534" s="27">
        <f>IF((I2533*(1+Utgifter!$E$5/12)-K2533)&gt;0,I2533*(1+Utgifter!$E$5/12)-K2533,0)</f>
        <v>0</v>
      </c>
      <c r="J2534" s="26"/>
      <c r="K2534" s="24">
        <f>IF((I2534*(Utgifter!$E$4+Utgifter!$E$5)/12)&gt;$S$4,(I2534*(Utgifter!$E$4+Utgifter!$E$5)/12),IF(I2534&gt; 0,$S$4,0))</f>
        <v>0</v>
      </c>
    </row>
    <row r="2535" spans="4:11" x14ac:dyDescent="0.35">
      <c r="D2535" s="28" t="str">
        <f t="shared" si="39"/>
        <v/>
      </c>
      <c r="E2535" s="27">
        <f>IF((E2534*(1+Utgifter!$E$5/12)-G2534)&gt;0,E2534*(1+Utgifter!$E$5/12)-G2534,0)</f>
        <v>0</v>
      </c>
      <c r="F2535" s="26"/>
      <c r="G2535" s="24">
        <f>IF((E2535*(Utgifter!$E$4+Utgifter!$E$5)/12)&gt;$S$4,(E2535*(Utgifter!$E$4+Utgifter!$E$5)/12),IF(E2535&gt; 0,$S$4,0))</f>
        <v>0</v>
      </c>
      <c r="I2535" s="27">
        <f>IF((I2534*(1+Utgifter!$E$5/12)-K2534)&gt;0,I2534*(1+Utgifter!$E$5/12)-K2534,0)</f>
        <v>0</v>
      </c>
      <c r="J2535" s="26"/>
      <c r="K2535" s="24">
        <f>IF((I2535*(Utgifter!$E$4+Utgifter!$E$5)/12)&gt;$S$4,(I2535*(Utgifter!$E$4+Utgifter!$E$5)/12),IF(I2535&gt; 0,$S$4,0))</f>
        <v>0</v>
      </c>
    </row>
    <row r="2536" spans="4:11" x14ac:dyDescent="0.35">
      <c r="D2536" s="28" t="str">
        <f t="shared" si="39"/>
        <v/>
      </c>
      <c r="E2536" s="27">
        <f>IF((E2535*(1+Utgifter!$E$5/12)-G2535)&gt;0,E2535*(1+Utgifter!$E$5/12)-G2535,0)</f>
        <v>0</v>
      </c>
      <c r="F2536" s="26"/>
      <c r="G2536" s="24">
        <f>IF((E2536*(Utgifter!$E$4+Utgifter!$E$5)/12)&gt;$S$4,(E2536*(Utgifter!$E$4+Utgifter!$E$5)/12),IF(E2536&gt; 0,$S$4,0))</f>
        <v>0</v>
      </c>
      <c r="I2536" s="27">
        <f>IF((I2535*(1+Utgifter!$E$5/12)-K2535)&gt;0,I2535*(1+Utgifter!$E$5/12)-K2535,0)</f>
        <v>0</v>
      </c>
      <c r="J2536" s="26"/>
      <c r="K2536" s="24">
        <f>IF((I2536*(Utgifter!$E$4+Utgifter!$E$5)/12)&gt;$S$4,(I2536*(Utgifter!$E$4+Utgifter!$E$5)/12),IF(I2536&gt; 0,$S$4,0))</f>
        <v>0</v>
      </c>
    </row>
    <row r="2537" spans="4:11" x14ac:dyDescent="0.35">
      <c r="D2537" s="28" t="str">
        <f t="shared" si="39"/>
        <v/>
      </c>
      <c r="E2537" s="27">
        <f>IF((E2536*(1+Utgifter!$E$5/12)-G2536)&gt;0,E2536*(1+Utgifter!$E$5/12)-G2536,0)</f>
        <v>0</v>
      </c>
      <c r="F2537" s="26"/>
      <c r="G2537" s="24">
        <f>IF((E2537*(Utgifter!$E$4+Utgifter!$E$5)/12)&gt;$S$4,(E2537*(Utgifter!$E$4+Utgifter!$E$5)/12),IF(E2537&gt; 0,$S$4,0))</f>
        <v>0</v>
      </c>
      <c r="I2537" s="27">
        <f>IF((I2536*(1+Utgifter!$E$5/12)-K2536)&gt;0,I2536*(1+Utgifter!$E$5/12)-K2536,0)</f>
        <v>0</v>
      </c>
      <c r="J2537" s="26"/>
      <c r="K2537" s="24">
        <f>IF((I2537*(Utgifter!$E$4+Utgifter!$E$5)/12)&gt;$S$4,(I2537*(Utgifter!$E$4+Utgifter!$E$5)/12),IF(I2537&gt; 0,$S$4,0))</f>
        <v>0</v>
      </c>
    </row>
    <row r="2538" spans="4:11" x14ac:dyDescent="0.35">
      <c r="D2538" s="28" t="str">
        <f t="shared" si="39"/>
        <v/>
      </c>
      <c r="E2538" s="27">
        <f>IF((E2537*(1+Utgifter!$E$5/12)-G2537)&gt;0,E2537*(1+Utgifter!$E$5/12)-G2537,0)</f>
        <v>0</v>
      </c>
      <c r="F2538" s="26"/>
      <c r="G2538" s="24">
        <f>IF((E2538*(Utgifter!$E$4+Utgifter!$E$5)/12)&gt;$S$4,(E2538*(Utgifter!$E$4+Utgifter!$E$5)/12),IF(E2538&gt; 0,$S$4,0))</f>
        <v>0</v>
      </c>
      <c r="I2538" s="27">
        <f>IF((I2537*(1+Utgifter!$E$5/12)-K2537)&gt;0,I2537*(1+Utgifter!$E$5/12)-K2537,0)</f>
        <v>0</v>
      </c>
      <c r="J2538" s="26"/>
      <c r="K2538" s="24">
        <f>IF((I2538*(Utgifter!$E$4+Utgifter!$E$5)/12)&gt;$S$4,(I2538*(Utgifter!$E$4+Utgifter!$E$5)/12),IF(I2538&gt; 0,$S$4,0))</f>
        <v>0</v>
      </c>
    </row>
    <row r="2539" spans="4:11" x14ac:dyDescent="0.35">
      <c r="D2539" s="28" t="str">
        <f t="shared" si="39"/>
        <v/>
      </c>
      <c r="E2539" s="27">
        <f>IF((E2538*(1+Utgifter!$E$5/12)-G2538)&gt;0,E2538*(1+Utgifter!$E$5/12)-G2538,0)</f>
        <v>0</v>
      </c>
      <c r="F2539" s="26"/>
      <c r="G2539" s="24">
        <f>IF((E2539*(Utgifter!$E$4+Utgifter!$E$5)/12)&gt;$S$4,(E2539*(Utgifter!$E$4+Utgifter!$E$5)/12),IF(E2539&gt; 0,$S$4,0))</f>
        <v>0</v>
      </c>
      <c r="I2539" s="27">
        <f>IF((I2538*(1+Utgifter!$E$5/12)-K2538)&gt;0,I2538*(1+Utgifter!$E$5/12)-K2538,0)</f>
        <v>0</v>
      </c>
      <c r="J2539" s="26"/>
      <c r="K2539" s="24">
        <f>IF((I2539*(Utgifter!$E$4+Utgifter!$E$5)/12)&gt;$S$4,(I2539*(Utgifter!$E$4+Utgifter!$E$5)/12),IF(I2539&gt; 0,$S$4,0))</f>
        <v>0</v>
      </c>
    </row>
    <row r="2540" spans="4:11" x14ac:dyDescent="0.35">
      <c r="D2540" s="28" t="str">
        <f t="shared" si="39"/>
        <v/>
      </c>
      <c r="E2540" s="27">
        <f>IF((E2539*(1+Utgifter!$E$5/12)-G2539)&gt;0,E2539*(1+Utgifter!$E$5/12)-G2539,0)</f>
        <v>0</v>
      </c>
      <c r="F2540" s="26"/>
      <c r="G2540" s="24">
        <f>IF((E2540*(Utgifter!$E$4+Utgifter!$E$5)/12)&gt;$S$4,(E2540*(Utgifter!$E$4+Utgifter!$E$5)/12),IF(E2540&gt; 0,$S$4,0))</f>
        <v>0</v>
      </c>
      <c r="I2540" s="27">
        <f>IF((I2539*(1+Utgifter!$E$5/12)-K2539)&gt;0,I2539*(1+Utgifter!$E$5/12)-K2539,0)</f>
        <v>0</v>
      </c>
      <c r="J2540" s="26"/>
      <c r="K2540" s="24">
        <f>IF((I2540*(Utgifter!$E$4+Utgifter!$E$5)/12)&gt;$S$4,(I2540*(Utgifter!$E$4+Utgifter!$E$5)/12),IF(I2540&gt; 0,$S$4,0))</f>
        <v>0</v>
      </c>
    </row>
    <row r="2541" spans="4:11" x14ac:dyDescent="0.35">
      <c r="D2541" s="28" t="str">
        <f t="shared" si="39"/>
        <v/>
      </c>
      <c r="E2541" s="27">
        <f>IF((E2540*(1+Utgifter!$E$5/12)-G2540)&gt;0,E2540*(1+Utgifter!$E$5/12)-G2540,0)</f>
        <v>0</v>
      </c>
      <c r="F2541" s="26"/>
      <c r="G2541" s="24">
        <f>IF((E2541*(Utgifter!$E$4+Utgifter!$E$5)/12)&gt;$S$4,(E2541*(Utgifter!$E$4+Utgifter!$E$5)/12),IF(E2541&gt; 0,$S$4,0))</f>
        <v>0</v>
      </c>
      <c r="I2541" s="27">
        <f>IF((I2540*(1+Utgifter!$E$5/12)-K2540)&gt;0,I2540*(1+Utgifter!$E$5/12)-K2540,0)</f>
        <v>0</v>
      </c>
      <c r="J2541" s="26"/>
      <c r="K2541" s="24">
        <f>IF((I2541*(Utgifter!$E$4+Utgifter!$E$5)/12)&gt;$S$4,(I2541*(Utgifter!$E$4+Utgifter!$E$5)/12),IF(I2541&gt; 0,$S$4,0))</f>
        <v>0</v>
      </c>
    </row>
    <row r="2542" spans="4:11" x14ac:dyDescent="0.35">
      <c r="D2542" s="28" t="str">
        <f t="shared" si="39"/>
        <v/>
      </c>
      <c r="E2542" s="27">
        <f>IF((E2541*(1+Utgifter!$E$5/12)-G2541)&gt;0,E2541*(1+Utgifter!$E$5/12)-G2541,0)</f>
        <v>0</v>
      </c>
      <c r="F2542" s="26"/>
      <c r="G2542" s="24">
        <f>IF((E2542*(Utgifter!$E$4+Utgifter!$E$5)/12)&gt;$S$4,(E2542*(Utgifter!$E$4+Utgifter!$E$5)/12),IF(E2542&gt; 0,$S$4,0))</f>
        <v>0</v>
      </c>
      <c r="I2542" s="27">
        <f>IF((I2541*(1+Utgifter!$E$5/12)-K2541)&gt;0,I2541*(1+Utgifter!$E$5/12)-K2541,0)</f>
        <v>0</v>
      </c>
      <c r="J2542" s="26"/>
      <c r="K2542" s="24">
        <f>IF((I2542*(Utgifter!$E$4+Utgifter!$E$5)/12)&gt;$S$4,(I2542*(Utgifter!$E$4+Utgifter!$E$5)/12),IF(I2542&gt; 0,$S$4,0))</f>
        <v>0</v>
      </c>
    </row>
    <row r="2543" spans="4:11" x14ac:dyDescent="0.35">
      <c r="D2543" s="28" t="str">
        <f t="shared" si="39"/>
        <v/>
      </c>
      <c r="E2543" s="27">
        <f>IF((E2542*(1+Utgifter!$E$5/12)-G2542)&gt;0,E2542*(1+Utgifter!$E$5/12)-G2542,0)</f>
        <v>0</v>
      </c>
      <c r="F2543" s="26"/>
      <c r="G2543" s="24">
        <f>IF((E2543*(Utgifter!$E$4+Utgifter!$E$5)/12)&gt;$S$4,(E2543*(Utgifter!$E$4+Utgifter!$E$5)/12),IF(E2543&gt; 0,$S$4,0))</f>
        <v>0</v>
      </c>
      <c r="I2543" s="27">
        <f>IF((I2542*(1+Utgifter!$E$5/12)-K2542)&gt;0,I2542*(1+Utgifter!$E$5/12)-K2542,0)</f>
        <v>0</v>
      </c>
      <c r="J2543" s="26"/>
      <c r="K2543" s="24">
        <f>IF((I2543*(Utgifter!$E$4+Utgifter!$E$5)/12)&gt;$S$4,(I2543*(Utgifter!$E$4+Utgifter!$E$5)/12),IF(I2543&gt; 0,$S$4,0))</f>
        <v>0</v>
      </c>
    </row>
    <row r="2544" spans="4:11" x14ac:dyDescent="0.35">
      <c r="D2544" s="28" t="str">
        <f t="shared" si="39"/>
        <v/>
      </c>
      <c r="E2544" s="27">
        <f>IF((E2543*(1+Utgifter!$E$5/12)-G2543)&gt;0,E2543*(1+Utgifter!$E$5/12)-G2543,0)</f>
        <v>0</v>
      </c>
      <c r="F2544" s="26"/>
      <c r="G2544" s="24">
        <f>IF((E2544*(Utgifter!$E$4+Utgifter!$E$5)/12)&gt;$S$4,(E2544*(Utgifter!$E$4+Utgifter!$E$5)/12),IF(E2544&gt; 0,$S$4,0))</f>
        <v>0</v>
      </c>
      <c r="I2544" s="27">
        <f>IF((I2543*(1+Utgifter!$E$5/12)-K2543)&gt;0,I2543*(1+Utgifter!$E$5/12)-K2543,0)</f>
        <v>0</v>
      </c>
      <c r="J2544" s="26"/>
      <c r="K2544" s="24">
        <f>IF((I2544*(Utgifter!$E$4+Utgifter!$E$5)/12)&gt;$S$4,(I2544*(Utgifter!$E$4+Utgifter!$E$5)/12),IF(I2544&gt; 0,$S$4,0))</f>
        <v>0</v>
      </c>
    </row>
    <row r="2545" spans="4:11" x14ac:dyDescent="0.35">
      <c r="D2545" s="28" t="str">
        <f t="shared" si="39"/>
        <v/>
      </c>
      <c r="E2545" s="27">
        <f>IF((E2544*(1+Utgifter!$E$5/12)-G2544)&gt;0,E2544*(1+Utgifter!$E$5/12)-G2544,0)</f>
        <v>0</v>
      </c>
      <c r="F2545" s="26"/>
      <c r="G2545" s="24">
        <f>IF((E2545*(Utgifter!$E$4+Utgifter!$E$5)/12)&gt;$S$4,(E2545*(Utgifter!$E$4+Utgifter!$E$5)/12),IF(E2545&gt; 0,$S$4,0))</f>
        <v>0</v>
      </c>
      <c r="I2545" s="27">
        <f>IF((I2544*(1+Utgifter!$E$5/12)-K2544)&gt;0,I2544*(1+Utgifter!$E$5/12)-K2544,0)</f>
        <v>0</v>
      </c>
      <c r="J2545" s="26"/>
      <c r="K2545" s="24">
        <f>IF((I2545*(Utgifter!$E$4+Utgifter!$E$5)/12)&gt;$S$4,(I2545*(Utgifter!$E$4+Utgifter!$E$5)/12),IF(I2545&gt; 0,$S$4,0))</f>
        <v>0</v>
      </c>
    </row>
    <row r="2546" spans="4:11" x14ac:dyDescent="0.35">
      <c r="D2546" s="28" t="str">
        <f t="shared" si="39"/>
        <v/>
      </c>
      <c r="E2546" s="27">
        <f>IF((E2545*(1+Utgifter!$E$5/12)-G2545)&gt;0,E2545*(1+Utgifter!$E$5/12)-G2545,0)</f>
        <v>0</v>
      </c>
      <c r="F2546" s="26"/>
      <c r="G2546" s="24">
        <f>IF((E2546*(Utgifter!$E$4+Utgifter!$E$5)/12)&gt;$S$4,(E2546*(Utgifter!$E$4+Utgifter!$E$5)/12),IF(E2546&gt; 0,$S$4,0))</f>
        <v>0</v>
      </c>
      <c r="I2546" s="27">
        <f>IF((I2545*(1+Utgifter!$E$5/12)-K2545)&gt;0,I2545*(1+Utgifter!$E$5/12)-K2545,0)</f>
        <v>0</v>
      </c>
      <c r="J2546" s="26"/>
      <c r="K2546" s="24">
        <f>IF((I2546*(Utgifter!$E$4+Utgifter!$E$5)/12)&gt;$S$4,(I2546*(Utgifter!$E$4+Utgifter!$E$5)/12),IF(I2546&gt; 0,$S$4,0))</f>
        <v>0</v>
      </c>
    </row>
    <row r="2547" spans="4:11" x14ac:dyDescent="0.35">
      <c r="D2547" s="28" t="str">
        <f t="shared" si="39"/>
        <v/>
      </c>
      <c r="E2547" s="27">
        <f>IF((E2546*(1+Utgifter!$E$5/12)-G2546)&gt;0,E2546*(1+Utgifter!$E$5/12)-G2546,0)</f>
        <v>0</v>
      </c>
      <c r="F2547" s="26"/>
      <c r="G2547" s="24">
        <f>IF((E2547*(Utgifter!$E$4+Utgifter!$E$5)/12)&gt;$S$4,(E2547*(Utgifter!$E$4+Utgifter!$E$5)/12),IF(E2547&gt; 0,$S$4,0))</f>
        <v>0</v>
      </c>
      <c r="I2547" s="27">
        <f>IF((I2546*(1+Utgifter!$E$5/12)-K2546)&gt;0,I2546*(1+Utgifter!$E$5/12)-K2546,0)</f>
        <v>0</v>
      </c>
      <c r="J2547" s="26"/>
      <c r="K2547" s="24">
        <f>IF((I2547*(Utgifter!$E$4+Utgifter!$E$5)/12)&gt;$S$4,(I2547*(Utgifter!$E$4+Utgifter!$E$5)/12),IF(I2547&gt; 0,$S$4,0))</f>
        <v>0</v>
      </c>
    </row>
    <row r="2548" spans="4:11" x14ac:dyDescent="0.35">
      <c r="D2548" s="28" t="str">
        <f t="shared" si="39"/>
        <v/>
      </c>
      <c r="E2548" s="27">
        <f>IF((E2547*(1+Utgifter!$E$5/12)-G2547)&gt;0,E2547*(1+Utgifter!$E$5/12)-G2547,0)</f>
        <v>0</v>
      </c>
      <c r="F2548" s="26"/>
      <c r="G2548" s="24">
        <f>IF((E2548*(Utgifter!$E$4+Utgifter!$E$5)/12)&gt;$S$4,(E2548*(Utgifter!$E$4+Utgifter!$E$5)/12),IF(E2548&gt; 0,$S$4,0))</f>
        <v>0</v>
      </c>
      <c r="I2548" s="27">
        <f>IF((I2547*(1+Utgifter!$E$5/12)-K2547)&gt;0,I2547*(1+Utgifter!$E$5/12)-K2547,0)</f>
        <v>0</v>
      </c>
      <c r="J2548" s="26"/>
      <c r="K2548" s="24">
        <f>IF((I2548*(Utgifter!$E$4+Utgifter!$E$5)/12)&gt;$S$4,(I2548*(Utgifter!$E$4+Utgifter!$E$5)/12),IF(I2548&gt; 0,$S$4,0))</f>
        <v>0</v>
      </c>
    </row>
    <row r="2549" spans="4:11" x14ac:dyDescent="0.35">
      <c r="D2549" s="28" t="str">
        <f t="shared" si="39"/>
        <v/>
      </c>
      <c r="E2549" s="27">
        <f>IF((E2548*(1+Utgifter!$E$5/12)-G2548)&gt;0,E2548*(1+Utgifter!$E$5/12)-G2548,0)</f>
        <v>0</v>
      </c>
      <c r="F2549" s="26"/>
      <c r="G2549" s="24">
        <f>IF((E2549*(Utgifter!$E$4+Utgifter!$E$5)/12)&gt;$S$4,(E2549*(Utgifter!$E$4+Utgifter!$E$5)/12),IF(E2549&gt; 0,$S$4,0))</f>
        <v>0</v>
      </c>
      <c r="I2549" s="27">
        <f>IF((I2548*(1+Utgifter!$E$5/12)-K2548)&gt;0,I2548*(1+Utgifter!$E$5/12)-K2548,0)</f>
        <v>0</v>
      </c>
      <c r="J2549" s="26"/>
      <c r="K2549" s="24">
        <f>IF((I2549*(Utgifter!$E$4+Utgifter!$E$5)/12)&gt;$S$4,(I2549*(Utgifter!$E$4+Utgifter!$E$5)/12),IF(I2549&gt; 0,$S$4,0))</f>
        <v>0</v>
      </c>
    </row>
    <row r="2550" spans="4:11" x14ac:dyDescent="0.35">
      <c r="D2550" s="28" t="str">
        <f t="shared" si="39"/>
        <v/>
      </c>
      <c r="E2550" s="27">
        <f>IF((E2549*(1+Utgifter!$E$5/12)-G2549)&gt;0,E2549*(1+Utgifter!$E$5/12)-G2549,0)</f>
        <v>0</v>
      </c>
      <c r="F2550" s="26"/>
      <c r="G2550" s="24">
        <f>IF((E2550*(Utgifter!$E$4+Utgifter!$E$5)/12)&gt;$S$4,(E2550*(Utgifter!$E$4+Utgifter!$E$5)/12),IF(E2550&gt; 0,$S$4,0))</f>
        <v>0</v>
      </c>
      <c r="I2550" s="27">
        <f>IF((I2549*(1+Utgifter!$E$5/12)-K2549)&gt;0,I2549*(1+Utgifter!$E$5/12)-K2549,0)</f>
        <v>0</v>
      </c>
      <c r="J2550" s="26"/>
      <c r="K2550" s="24">
        <f>IF((I2550*(Utgifter!$E$4+Utgifter!$E$5)/12)&gt;$S$4,(I2550*(Utgifter!$E$4+Utgifter!$E$5)/12),IF(I2550&gt; 0,$S$4,0))</f>
        <v>0</v>
      </c>
    </row>
    <row r="2551" spans="4:11" x14ac:dyDescent="0.35">
      <c r="D2551" s="28" t="str">
        <f t="shared" si="39"/>
        <v/>
      </c>
      <c r="E2551" s="27">
        <f>IF((E2550*(1+Utgifter!$E$5/12)-G2550)&gt;0,E2550*(1+Utgifter!$E$5/12)-G2550,0)</f>
        <v>0</v>
      </c>
      <c r="F2551" s="26"/>
      <c r="G2551" s="24">
        <f>IF((E2551*(Utgifter!$E$4+Utgifter!$E$5)/12)&gt;$S$4,(E2551*(Utgifter!$E$4+Utgifter!$E$5)/12),IF(E2551&gt; 0,$S$4,0))</f>
        <v>0</v>
      </c>
      <c r="I2551" s="27">
        <f>IF((I2550*(1+Utgifter!$E$5/12)-K2550)&gt;0,I2550*(1+Utgifter!$E$5/12)-K2550,0)</f>
        <v>0</v>
      </c>
      <c r="J2551" s="26"/>
      <c r="K2551" s="24">
        <f>IF((I2551*(Utgifter!$E$4+Utgifter!$E$5)/12)&gt;$S$4,(I2551*(Utgifter!$E$4+Utgifter!$E$5)/12),IF(I2551&gt; 0,$S$4,0))</f>
        <v>0</v>
      </c>
    </row>
    <row r="2552" spans="4:11" x14ac:dyDescent="0.35">
      <c r="D2552" s="28" t="str">
        <f t="shared" si="39"/>
        <v/>
      </c>
      <c r="E2552" s="27">
        <f>IF((E2551*(1+Utgifter!$E$5/12)-G2551)&gt;0,E2551*(1+Utgifter!$E$5/12)-G2551,0)</f>
        <v>0</v>
      </c>
      <c r="F2552" s="26"/>
      <c r="G2552" s="24">
        <f>IF((E2552*(Utgifter!$E$4+Utgifter!$E$5)/12)&gt;$S$4,(E2552*(Utgifter!$E$4+Utgifter!$E$5)/12),IF(E2552&gt; 0,$S$4,0))</f>
        <v>0</v>
      </c>
      <c r="I2552" s="27">
        <f>IF((I2551*(1+Utgifter!$E$5/12)-K2551)&gt;0,I2551*(1+Utgifter!$E$5/12)-K2551,0)</f>
        <v>0</v>
      </c>
      <c r="J2552" s="26"/>
      <c r="K2552" s="24">
        <f>IF((I2552*(Utgifter!$E$4+Utgifter!$E$5)/12)&gt;$S$4,(I2552*(Utgifter!$E$4+Utgifter!$E$5)/12),IF(I2552&gt; 0,$S$4,0))</f>
        <v>0</v>
      </c>
    </row>
    <row r="2553" spans="4:11" x14ac:dyDescent="0.35">
      <c r="D2553" s="28" t="str">
        <f t="shared" si="39"/>
        <v/>
      </c>
      <c r="E2553" s="27">
        <f>IF((E2552*(1+Utgifter!$E$5/12)-G2552)&gt;0,E2552*(1+Utgifter!$E$5/12)-G2552,0)</f>
        <v>0</v>
      </c>
      <c r="F2553" s="26"/>
      <c r="G2553" s="24">
        <f>IF((E2553*(Utgifter!$E$4+Utgifter!$E$5)/12)&gt;$S$4,(E2553*(Utgifter!$E$4+Utgifter!$E$5)/12),IF(E2553&gt; 0,$S$4,0))</f>
        <v>0</v>
      </c>
      <c r="I2553" s="27">
        <f>IF((I2552*(1+Utgifter!$E$5/12)-K2552)&gt;0,I2552*(1+Utgifter!$E$5/12)-K2552,0)</f>
        <v>0</v>
      </c>
      <c r="J2553" s="26"/>
      <c r="K2553" s="24">
        <f>IF((I2553*(Utgifter!$E$4+Utgifter!$E$5)/12)&gt;$S$4,(I2553*(Utgifter!$E$4+Utgifter!$E$5)/12),IF(I2553&gt; 0,$S$4,0))</f>
        <v>0</v>
      </c>
    </row>
    <row r="2554" spans="4:11" x14ac:dyDescent="0.35">
      <c r="D2554" s="28" t="str">
        <f t="shared" si="39"/>
        <v/>
      </c>
      <c r="E2554" s="27">
        <f>IF((E2553*(1+Utgifter!$E$5/12)-G2553)&gt;0,E2553*(1+Utgifter!$E$5/12)-G2553,0)</f>
        <v>0</v>
      </c>
      <c r="F2554" s="26"/>
      <c r="G2554" s="24">
        <f>IF((E2554*(Utgifter!$E$4+Utgifter!$E$5)/12)&gt;$S$4,(E2554*(Utgifter!$E$4+Utgifter!$E$5)/12),IF(E2554&gt; 0,$S$4,0))</f>
        <v>0</v>
      </c>
      <c r="I2554" s="27">
        <f>IF((I2553*(1+Utgifter!$E$5/12)-K2553)&gt;0,I2553*(1+Utgifter!$E$5/12)-K2553,0)</f>
        <v>0</v>
      </c>
      <c r="J2554" s="26"/>
      <c r="K2554" s="24">
        <f>IF((I2554*(Utgifter!$E$4+Utgifter!$E$5)/12)&gt;$S$4,(I2554*(Utgifter!$E$4+Utgifter!$E$5)/12),IF(I2554&gt; 0,$S$4,0))</f>
        <v>0</v>
      </c>
    </row>
    <row r="2555" spans="4:11" x14ac:dyDescent="0.35">
      <c r="D2555" s="28" t="str">
        <f t="shared" si="39"/>
        <v/>
      </c>
      <c r="E2555" s="27">
        <f>IF((E2554*(1+Utgifter!$E$5/12)-G2554)&gt;0,E2554*(1+Utgifter!$E$5/12)-G2554,0)</f>
        <v>0</v>
      </c>
      <c r="F2555" s="26"/>
      <c r="G2555" s="24">
        <f>IF((E2555*(Utgifter!$E$4+Utgifter!$E$5)/12)&gt;$S$4,(E2555*(Utgifter!$E$4+Utgifter!$E$5)/12),IF(E2555&gt; 0,$S$4,0))</f>
        <v>0</v>
      </c>
      <c r="I2555" s="27">
        <f>IF((I2554*(1+Utgifter!$E$5/12)-K2554)&gt;0,I2554*(1+Utgifter!$E$5/12)-K2554,0)</f>
        <v>0</v>
      </c>
      <c r="J2555" s="26"/>
      <c r="K2555" s="24">
        <f>IF((I2555*(Utgifter!$E$4+Utgifter!$E$5)/12)&gt;$S$4,(I2555*(Utgifter!$E$4+Utgifter!$E$5)/12),IF(I2555&gt; 0,$S$4,0))</f>
        <v>0</v>
      </c>
    </row>
    <row r="2556" spans="4:11" x14ac:dyDescent="0.35">
      <c r="D2556" s="28" t="str">
        <f t="shared" si="39"/>
        <v/>
      </c>
      <c r="E2556" s="27">
        <f>IF((E2555*(1+Utgifter!$E$5/12)-G2555)&gt;0,E2555*(1+Utgifter!$E$5/12)-G2555,0)</f>
        <v>0</v>
      </c>
      <c r="F2556" s="26"/>
      <c r="G2556" s="24">
        <f>IF((E2556*(Utgifter!$E$4+Utgifter!$E$5)/12)&gt;$S$4,(E2556*(Utgifter!$E$4+Utgifter!$E$5)/12),IF(E2556&gt; 0,$S$4,0))</f>
        <v>0</v>
      </c>
      <c r="I2556" s="27">
        <f>IF((I2555*(1+Utgifter!$E$5/12)-K2555)&gt;0,I2555*(1+Utgifter!$E$5/12)-K2555,0)</f>
        <v>0</v>
      </c>
      <c r="J2556" s="26"/>
      <c r="K2556" s="24">
        <f>IF((I2556*(Utgifter!$E$4+Utgifter!$E$5)/12)&gt;$S$4,(I2556*(Utgifter!$E$4+Utgifter!$E$5)/12),IF(I2556&gt; 0,$S$4,0))</f>
        <v>0</v>
      </c>
    </row>
    <row r="2557" spans="4:11" x14ac:dyDescent="0.35">
      <c r="D2557" s="28" t="str">
        <f t="shared" si="39"/>
        <v/>
      </c>
      <c r="E2557" s="27">
        <f>IF((E2556*(1+Utgifter!$E$5/12)-G2556)&gt;0,E2556*(1+Utgifter!$E$5/12)-G2556,0)</f>
        <v>0</v>
      </c>
      <c r="F2557" s="26"/>
      <c r="G2557" s="24">
        <f>IF((E2557*(Utgifter!$E$4+Utgifter!$E$5)/12)&gt;$S$4,(E2557*(Utgifter!$E$4+Utgifter!$E$5)/12),IF(E2557&gt; 0,$S$4,0))</f>
        <v>0</v>
      </c>
      <c r="I2557" s="27">
        <f>IF((I2556*(1+Utgifter!$E$5/12)-K2556)&gt;0,I2556*(1+Utgifter!$E$5/12)-K2556,0)</f>
        <v>0</v>
      </c>
      <c r="J2557" s="26"/>
      <c r="K2557" s="24">
        <f>IF((I2557*(Utgifter!$E$4+Utgifter!$E$5)/12)&gt;$S$4,(I2557*(Utgifter!$E$4+Utgifter!$E$5)/12),IF(I2557&gt; 0,$S$4,0))</f>
        <v>0</v>
      </c>
    </row>
    <row r="2558" spans="4:11" x14ac:dyDescent="0.35">
      <c r="D2558" s="28" t="str">
        <f t="shared" si="39"/>
        <v/>
      </c>
      <c r="E2558" s="27">
        <f>IF((E2557*(1+Utgifter!$E$5/12)-G2557)&gt;0,E2557*(1+Utgifter!$E$5/12)-G2557,0)</f>
        <v>0</v>
      </c>
      <c r="F2558" s="26"/>
      <c r="G2558" s="24">
        <f>IF((E2558*(Utgifter!$E$4+Utgifter!$E$5)/12)&gt;$S$4,(E2558*(Utgifter!$E$4+Utgifter!$E$5)/12),IF(E2558&gt; 0,$S$4,0))</f>
        <v>0</v>
      </c>
      <c r="I2558" s="27">
        <f>IF((I2557*(1+Utgifter!$E$5/12)-K2557)&gt;0,I2557*(1+Utgifter!$E$5/12)-K2557,0)</f>
        <v>0</v>
      </c>
      <c r="J2558" s="26"/>
      <c r="K2558" s="24">
        <f>IF((I2558*(Utgifter!$E$4+Utgifter!$E$5)/12)&gt;$S$4,(I2558*(Utgifter!$E$4+Utgifter!$E$5)/12),IF(I2558&gt; 0,$S$4,0))</f>
        <v>0</v>
      </c>
    </row>
    <row r="2559" spans="4:11" x14ac:dyDescent="0.35">
      <c r="D2559" s="28" t="str">
        <f t="shared" si="39"/>
        <v/>
      </c>
      <c r="E2559" s="27">
        <f>IF((E2558*(1+Utgifter!$E$5/12)-G2558)&gt;0,E2558*(1+Utgifter!$E$5/12)-G2558,0)</f>
        <v>0</v>
      </c>
      <c r="F2559" s="26"/>
      <c r="G2559" s="24">
        <f>IF((E2559*(Utgifter!$E$4+Utgifter!$E$5)/12)&gt;$S$4,(E2559*(Utgifter!$E$4+Utgifter!$E$5)/12),IF(E2559&gt; 0,$S$4,0))</f>
        <v>0</v>
      </c>
      <c r="I2559" s="27">
        <f>IF((I2558*(1+Utgifter!$E$5/12)-K2558)&gt;0,I2558*(1+Utgifter!$E$5/12)-K2558,0)</f>
        <v>0</v>
      </c>
      <c r="J2559" s="26"/>
      <c r="K2559" s="24">
        <f>IF((I2559*(Utgifter!$E$4+Utgifter!$E$5)/12)&gt;$S$4,(I2559*(Utgifter!$E$4+Utgifter!$E$5)/12),IF(I2559&gt; 0,$S$4,0))</f>
        <v>0</v>
      </c>
    </row>
    <row r="2560" spans="4:11" x14ac:dyDescent="0.35">
      <c r="D2560" s="28" t="str">
        <f t="shared" si="39"/>
        <v/>
      </c>
      <c r="E2560" s="27">
        <f>IF((E2559*(1+Utgifter!$E$5/12)-G2559)&gt;0,E2559*(1+Utgifter!$E$5/12)-G2559,0)</f>
        <v>0</v>
      </c>
      <c r="F2560" s="26"/>
      <c r="G2560" s="24">
        <f>IF((E2560*(Utgifter!$E$4+Utgifter!$E$5)/12)&gt;$S$4,(E2560*(Utgifter!$E$4+Utgifter!$E$5)/12),IF(E2560&gt; 0,$S$4,0))</f>
        <v>0</v>
      </c>
      <c r="I2560" s="27">
        <f>IF((I2559*(1+Utgifter!$E$5/12)-K2559)&gt;0,I2559*(1+Utgifter!$E$5/12)-K2559,0)</f>
        <v>0</v>
      </c>
      <c r="J2560" s="26"/>
      <c r="K2560" s="24">
        <f>IF((I2560*(Utgifter!$E$4+Utgifter!$E$5)/12)&gt;$S$4,(I2560*(Utgifter!$E$4+Utgifter!$E$5)/12),IF(I2560&gt; 0,$S$4,0))</f>
        <v>0</v>
      </c>
    </row>
    <row r="2561" spans="4:11" x14ac:dyDescent="0.35">
      <c r="D2561" s="28" t="str">
        <f t="shared" si="39"/>
        <v/>
      </c>
      <c r="E2561" s="27">
        <f>IF((E2560*(1+Utgifter!$E$5/12)-G2560)&gt;0,E2560*(1+Utgifter!$E$5/12)-G2560,0)</f>
        <v>0</v>
      </c>
      <c r="F2561" s="26"/>
      <c r="G2561" s="24">
        <f>IF((E2561*(Utgifter!$E$4+Utgifter!$E$5)/12)&gt;$S$4,(E2561*(Utgifter!$E$4+Utgifter!$E$5)/12),IF(E2561&gt; 0,$S$4,0))</f>
        <v>0</v>
      </c>
      <c r="I2561" s="27">
        <f>IF((I2560*(1+Utgifter!$E$5/12)-K2560)&gt;0,I2560*(1+Utgifter!$E$5/12)-K2560,0)</f>
        <v>0</v>
      </c>
      <c r="J2561" s="26"/>
      <c r="K2561" s="24">
        <f>IF((I2561*(Utgifter!$E$4+Utgifter!$E$5)/12)&gt;$S$4,(I2561*(Utgifter!$E$4+Utgifter!$E$5)/12),IF(I2561&gt; 0,$S$4,0))</f>
        <v>0</v>
      </c>
    </row>
    <row r="2562" spans="4:11" x14ac:dyDescent="0.35">
      <c r="D2562" s="28" t="str">
        <f t="shared" si="39"/>
        <v/>
      </c>
      <c r="E2562" s="27">
        <f>IF((E2561*(1+Utgifter!$E$5/12)-G2561)&gt;0,E2561*(1+Utgifter!$E$5/12)-G2561,0)</f>
        <v>0</v>
      </c>
      <c r="F2562" s="26"/>
      <c r="G2562" s="24">
        <f>IF((E2562*(Utgifter!$E$4+Utgifter!$E$5)/12)&gt;$S$4,(E2562*(Utgifter!$E$4+Utgifter!$E$5)/12),IF(E2562&gt; 0,$S$4,0))</f>
        <v>0</v>
      </c>
      <c r="I2562" s="27">
        <f>IF((I2561*(1+Utgifter!$E$5/12)-K2561)&gt;0,I2561*(1+Utgifter!$E$5/12)-K2561,0)</f>
        <v>0</v>
      </c>
      <c r="J2562" s="26"/>
      <c r="K2562" s="24">
        <f>IF((I2562*(Utgifter!$E$4+Utgifter!$E$5)/12)&gt;$S$4,(I2562*(Utgifter!$E$4+Utgifter!$E$5)/12),IF(I2562&gt; 0,$S$4,0))</f>
        <v>0</v>
      </c>
    </row>
    <row r="2563" spans="4:11" x14ac:dyDescent="0.35">
      <c r="D2563" s="28" t="str">
        <f t="shared" si="39"/>
        <v/>
      </c>
      <c r="E2563" s="27">
        <f>IF((E2562*(1+Utgifter!$E$5/12)-G2562)&gt;0,E2562*(1+Utgifter!$E$5/12)-G2562,0)</f>
        <v>0</v>
      </c>
      <c r="F2563" s="26"/>
      <c r="G2563" s="24">
        <f>IF((E2563*(Utgifter!$E$4+Utgifter!$E$5)/12)&gt;$S$4,(E2563*(Utgifter!$E$4+Utgifter!$E$5)/12),IF(E2563&gt; 0,$S$4,0))</f>
        <v>0</v>
      </c>
      <c r="I2563" s="27">
        <f>IF((I2562*(1+Utgifter!$E$5/12)-K2562)&gt;0,I2562*(1+Utgifter!$E$5/12)-K2562,0)</f>
        <v>0</v>
      </c>
      <c r="J2563" s="26"/>
      <c r="K2563" s="24">
        <f>IF((I2563*(Utgifter!$E$4+Utgifter!$E$5)/12)&gt;$S$4,(I2563*(Utgifter!$E$4+Utgifter!$E$5)/12),IF(I2563&gt; 0,$S$4,0))</f>
        <v>0</v>
      </c>
    </row>
    <row r="2564" spans="4:11" x14ac:dyDescent="0.35">
      <c r="D2564" s="28" t="str">
        <f t="shared" si="39"/>
        <v/>
      </c>
      <c r="E2564" s="27">
        <f>IF((E2563*(1+Utgifter!$E$5/12)-G2563)&gt;0,E2563*(1+Utgifter!$E$5/12)-G2563,0)</f>
        <v>0</v>
      </c>
      <c r="F2564" s="26"/>
      <c r="G2564" s="24">
        <f>IF((E2564*(Utgifter!$E$4+Utgifter!$E$5)/12)&gt;$S$4,(E2564*(Utgifter!$E$4+Utgifter!$E$5)/12),IF(E2564&gt; 0,$S$4,0))</f>
        <v>0</v>
      </c>
      <c r="I2564" s="27">
        <f>IF((I2563*(1+Utgifter!$E$5/12)-K2563)&gt;0,I2563*(1+Utgifter!$E$5/12)-K2563,0)</f>
        <v>0</v>
      </c>
      <c r="J2564" s="26"/>
      <c r="K2564" s="24">
        <f>IF((I2564*(Utgifter!$E$4+Utgifter!$E$5)/12)&gt;$S$4,(I2564*(Utgifter!$E$4+Utgifter!$E$5)/12),IF(I2564&gt; 0,$S$4,0))</f>
        <v>0</v>
      </c>
    </row>
    <row r="2565" spans="4:11" x14ac:dyDescent="0.35">
      <c r="D2565" s="28" t="str">
        <f t="shared" si="39"/>
        <v/>
      </c>
      <c r="E2565" s="27">
        <f>IF((E2564*(1+Utgifter!$E$5/12)-G2564)&gt;0,E2564*(1+Utgifter!$E$5/12)-G2564,0)</f>
        <v>0</v>
      </c>
      <c r="F2565" s="26"/>
      <c r="G2565" s="24">
        <f>IF((E2565*(Utgifter!$E$4+Utgifter!$E$5)/12)&gt;$S$4,(E2565*(Utgifter!$E$4+Utgifter!$E$5)/12),IF(E2565&gt; 0,$S$4,0))</f>
        <v>0</v>
      </c>
      <c r="I2565" s="27">
        <f>IF((I2564*(1+Utgifter!$E$5/12)-K2564)&gt;0,I2564*(1+Utgifter!$E$5/12)-K2564,0)</f>
        <v>0</v>
      </c>
      <c r="J2565" s="26"/>
      <c r="K2565" s="24">
        <f>IF((I2565*(Utgifter!$E$4+Utgifter!$E$5)/12)&gt;$S$4,(I2565*(Utgifter!$E$4+Utgifter!$E$5)/12),IF(I2565&gt; 0,$S$4,0))</f>
        <v>0</v>
      </c>
    </row>
    <row r="2566" spans="4:11" x14ac:dyDescent="0.35">
      <c r="D2566" s="28" t="str">
        <f t="shared" si="39"/>
        <v/>
      </c>
      <c r="E2566" s="27">
        <f>IF((E2565*(1+Utgifter!$E$5/12)-G2565)&gt;0,E2565*(1+Utgifter!$E$5/12)-G2565,0)</f>
        <v>0</v>
      </c>
      <c r="F2566" s="26"/>
      <c r="G2566" s="24">
        <f>IF((E2566*(Utgifter!$E$4+Utgifter!$E$5)/12)&gt;$S$4,(E2566*(Utgifter!$E$4+Utgifter!$E$5)/12),IF(E2566&gt; 0,$S$4,0))</f>
        <v>0</v>
      </c>
      <c r="I2566" s="27">
        <f>IF((I2565*(1+Utgifter!$E$5/12)-K2565)&gt;0,I2565*(1+Utgifter!$E$5/12)-K2565,0)</f>
        <v>0</v>
      </c>
      <c r="J2566" s="26"/>
      <c r="K2566" s="24">
        <f>IF((I2566*(Utgifter!$E$4+Utgifter!$E$5)/12)&gt;$S$4,(I2566*(Utgifter!$E$4+Utgifter!$E$5)/12),IF(I2566&gt; 0,$S$4,0))</f>
        <v>0</v>
      </c>
    </row>
    <row r="2567" spans="4:11" x14ac:dyDescent="0.35">
      <c r="D2567" s="28" t="str">
        <f t="shared" ref="D2567:D2630" si="40">IF(OR(E2567&gt;0, I2567&gt;0),D2566+1,"")</f>
        <v/>
      </c>
      <c r="E2567" s="27">
        <f>IF((E2566*(1+Utgifter!$E$5/12)-G2566)&gt;0,E2566*(1+Utgifter!$E$5/12)-G2566,0)</f>
        <v>0</v>
      </c>
      <c r="F2567" s="26"/>
      <c r="G2567" s="24">
        <f>IF((E2567*(Utgifter!$E$4+Utgifter!$E$5)/12)&gt;$S$4,(E2567*(Utgifter!$E$4+Utgifter!$E$5)/12),IF(E2567&gt; 0,$S$4,0))</f>
        <v>0</v>
      </c>
      <c r="I2567" s="27">
        <f>IF((I2566*(1+Utgifter!$E$5/12)-K2566)&gt;0,I2566*(1+Utgifter!$E$5/12)-K2566,0)</f>
        <v>0</v>
      </c>
      <c r="J2567" s="26"/>
      <c r="K2567" s="24">
        <f>IF((I2567*(Utgifter!$E$4+Utgifter!$E$5)/12)&gt;$S$4,(I2567*(Utgifter!$E$4+Utgifter!$E$5)/12),IF(I2567&gt; 0,$S$4,0))</f>
        <v>0</v>
      </c>
    </row>
    <row r="2568" spans="4:11" x14ac:dyDescent="0.35">
      <c r="D2568" s="28" t="str">
        <f t="shared" si="40"/>
        <v/>
      </c>
      <c r="E2568" s="27">
        <f>IF((E2567*(1+Utgifter!$E$5/12)-G2567)&gt;0,E2567*(1+Utgifter!$E$5/12)-G2567,0)</f>
        <v>0</v>
      </c>
      <c r="F2568" s="26"/>
      <c r="G2568" s="24">
        <f>IF((E2568*(Utgifter!$E$4+Utgifter!$E$5)/12)&gt;$S$4,(E2568*(Utgifter!$E$4+Utgifter!$E$5)/12),IF(E2568&gt; 0,$S$4,0))</f>
        <v>0</v>
      </c>
      <c r="I2568" s="27">
        <f>IF((I2567*(1+Utgifter!$E$5/12)-K2567)&gt;0,I2567*(1+Utgifter!$E$5/12)-K2567,0)</f>
        <v>0</v>
      </c>
      <c r="J2568" s="26"/>
      <c r="K2568" s="24">
        <f>IF((I2568*(Utgifter!$E$4+Utgifter!$E$5)/12)&gt;$S$4,(I2568*(Utgifter!$E$4+Utgifter!$E$5)/12),IF(I2568&gt; 0,$S$4,0))</f>
        <v>0</v>
      </c>
    </row>
    <row r="2569" spans="4:11" x14ac:dyDescent="0.35">
      <c r="D2569" s="28" t="str">
        <f t="shared" si="40"/>
        <v/>
      </c>
      <c r="E2569" s="27">
        <f>IF((E2568*(1+Utgifter!$E$5/12)-G2568)&gt;0,E2568*(1+Utgifter!$E$5/12)-G2568,0)</f>
        <v>0</v>
      </c>
      <c r="F2569" s="26"/>
      <c r="G2569" s="24">
        <f>IF((E2569*(Utgifter!$E$4+Utgifter!$E$5)/12)&gt;$S$4,(E2569*(Utgifter!$E$4+Utgifter!$E$5)/12),IF(E2569&gt; 0,$S$4,0))</f>
        <v>0</v>
      </c>
      <c r="I2569" s="27">
        <f>IF((I2568*(1+Utgifter!$E$5/12)-K2568)&gt;0,I2568*(1+Utgifter!$E$5/12)-K2568,0)</f>
        <v>0</v>
      </c>
      <c r="J2569" s="26"/>
      <c r="K2569" s="24">
        <f>IF((I2569*(Utgifter!$E$4+Utgifter!$E$5)/12)&gt;$S$4,(I2569*(Utgifter!$E$4+Utgifter!$E$5)/12),IF(I2569&gt; 0,$S$4,0))</f>
        <v>0</v>
      </c>
    </row>
    <row r="2570" spans="4:11" x14ac:dyDescent="0.35">
      <c r="D2570" s="28" t="str">
        <f t="shared" si="40"/>
        <v/>
      </c>
      <c r="E2570" s="27">
        <f>IF((E2569*(1+Utgifter!$E$5/12)-G2569)&gt;0,E2569*(1+Utgifter!$E$5/12)-G2569,0)</f>
        <v>0</v>
      </c>
      <c r="F2570" s="26"/>
      <c r="G2570" s="24">
        <f>IF((E2570*(Utgifter!$E$4+Utgifter!$E$5)/12)&gt;$S$4,(E2570*(Utgifter!$E$4+Utgifter!$E$5)/12),IF(E2570&gt; 0,$S$4,0))</f>
        <v>0</v>
      </c>
      <c r="I2570" s="27">
        <f>IF((I2569*(1+Utgifter!$E$5/12)-K2569)&gt;0,I2569*(1+Utgifter!$E$5/12)-K2569,0)</f>
        <v>0</v>
      </c>
      <c r="J2570" s="26"/>
      <c r="K2570" s="24">
        <f>IF((I2570*(Utgifter!$E$4+Utgifter!$E$5)/12)&gt;$S$4,(I2570*(Utgifter!$E$4+Utgifter!$E$5)/12),IF(I2570&gt; 0,$S$4,0))</f>
        <v>0</v>
      </c>
    </row>
    <row r="2571" spans="4:11" x14ac:dyDescent="0.35">
      <c r="D2571" s="28" t="str">
        <f t="shared" si="40"/>
        <v/>
      </c>
      <c r="E2571" s="27">
        <f>IF((E2570*(1+Utgifter!$E$5/12)-G2570)&gt;0,E2570*(1+Utgifter!$E$5/12)-G2570,0)</f>
        <v>0</v>
      </c>
      <c r="F2571" s="26"/>
      <c r="G2571" s="24">
        <f>IF((E2571*(Utgifter!$E$4+Utgifter!$E$5)/12)&gt;$S$4,(E2571*(Utgifter!$E$4+Utgifter!$E$5)/12),IF(E2571&gt; 0,$S$4,0))</f>
        <v>0</v>
      </c>
      <c r="I2571" s="27">
        <f>IF((I2570*(1+Utgifter!$E$5/12)-K2570)&gt;0,I2570*(1+Utgifter!$E$5/12)-K2570,0)</f>
        <v>0</v>
      </c>
      <c r="J2571" s="26"/>
      <c r="K2571" s="24">
        <f>IF((I2571*(Utgifter!$E$4+Utgifter!$E$5)/12)&gt;$S$4,(I2571*(Utgifter!$E$4+Utgifter!$E$5)/12),IF(I2571&gt; 0,$S$4,0))</f>
        <v>0</v>
      </c>
    </row>
    <row r="2572" spans="4:11" x14ac:dyDescent="0.35">
      <c r="D2572" s="28" t="str">
        <f t="shared" si="40"/>
        <v/>
      </c>
      <c r="E2572" s="27">
        <f>IF((E2571*(1+Utgifter!$E$5/12)-G2571)&gt;0,E2571*(1+Utgifter!$E$5/12)-G2571,0)</f>
        <v>0</v>
      </c>
      <c r="F2572" s="26"/>
      <c r="G2572" s="24">
        <f>IF((E2572*(Utgifter!$E$4+Utgifter!$E$5)/12)&gt;$S$4,(E2572*(Utgifter!$E$4+Utgifter!$E$5)/12),IF(E2572&gt; 0,$S$4,0))</f>
        <v>0</v>
      </c>
      <c r="I2572" s="27">
        <f>IF((I2571*(1+Utgifter!$E$5/12)-K2571)&gt;0,I2571*(1+Utgifter!$E$5/12)-K2571,0)</f>
        <v>0</v>
      </c>
      <c r="J2572" s="26"/>
      <c r="K2572" s="24">
        <f>IF((I2572*(Utgifter!$E$4+Utgifter!$E$5)/12)&gt;$S$4,(I2572*(Utgifter!$E$4+Utgifter!$E$5)/12),IF(I2572&gt; 0,$S$4,0))</f>
        <v>0</v>
      </c>
    </row>
    <row r="2573" spans="4:11" x14ac:dyDescent="0.35">
      <c r="D2573" s="28" t="str">
        <f t="shared" si="40"/>
        <v/>
      </c>
      <c r="E2573" s="27">
        <f>IF((E2572*(1+Utgifter!$E$5/12)-G2572)&gt;0,E2572*(1+Utgifter!$E$5/12)-G2572,0)</f>
        <v>0</v>
      </c>
      <c r="F2573" s="26"/>
      <c r="G2573" s="24">
        <f>IF((E2573*(Utgifter!$E$4+Utgifter!$E$5)/12)&gt;$S$4,(E2573*(Utgifter!$E$4+Utgifter!$E$5)/12),IF(E2573&gt; 0,$S$4,0))</f>
        <v>0</v>
      </c>
      <c r="I2573" s="27">
        <f>IF((I2572*(1+Utgifter!$E$5/12)-K2572)&gt;0,I2572*(1+Utgifter!$E$5/12)-K2572,0)</f>
        <v>0</v>
      </c>
      <c r="J2573" s="26"/>
      <c r="K2573" s="24">
        <f>IF((I2573*(Utgifter!$E$4+Utgifter!$E$5)/12)&gt;$S$4,(I2573*(Utgifter!$E$4+Utgifter!$E$5)/12),IF(I2573&gt; 0,$S$4,0))</f>
        <v>0</v>
      </c>
    </row>
    <row r="2574" spans="4:11" x14ac:dyDescent="0.35">
      <c r="D2574" s="28" t="str">
        <f t="shared" si="40"/>
        <v/>
      </c>
      <c r="E2574" s="27">
        <f>IF((E2573*(1+Utgifter!$E$5/12)-G2573)&gt;0,E2573*(1+Utgifter!$E$5/12)-G2573,0)</f>
        <v>0</v>
      </c>
      <c r="F2574" s="26"/>
      <c r="G2574" s="24">
        <f>IF((E2574*(Utgifter!$E$4+Utgifter!$E$5)/12)&gt;$S$4,(E2574*(Utgifter!$E$4+Utgifter!$E$5)/12),IF(E2574&gt; 0,$S$4,0))</f>
        <v>0</v>
      </c>
      <c r="I2574" s="27">
        <f>IF((I2573*(1+Utgifter!$E$5/12)-K2573)&gt;0,I2573*(1+Utgifter!$E$5/12)-K2573,0)</f>
        <v>0</v>
      </c>
      <c r="J2574" s="26"/>
      <c r="K2574" s="24">
        <f>IF((I2574*(Utgifter!$E$4+Utgifter!$E$5)/12)&gt;$S$4,(I2574*(Utgifter!$E$4+Utgifter!$E$5)/12),IF(I2574&gt; 0,$S$4,0))</f>
        <v>0</v>
      </c>
    </row>
    <row r="2575" spans="4:11" x14ac:dyDescent="0.35">
      <c r="D2575" s="28" t="str">
        <f t="shared" si="40"/>
        <v/>
      </c>
      <c r="E2575" s="27">
        <f>IF((E2574*(1+Utgifter!$E$5/12)-G2574)&gt;0,E2574*(1+Utgifter!$E$5/12)-G2574,0)</f>
        <v>0</v>
      </c>
      <c r="F2575" s="26"/>
      <c r="G2575" s="24">
        <f>IF((E2575*(Utgifter!$E$4+Utgifter!$E$5)/12)&gt;$S$4,(E2575*(Utgifter!$E$4+Utgifter!$E$5)/12),IF(E2575&gt; 0,$S$4,0))</f>
        <v>0</v>
      </c>
      <c r="I2575" s="27">
        <f>IF((I2574*(1+Utgifter!$E$5/12)-K2574)&gt;0,I2574*(1+Utgifter!$E$5/12)-K2574,0)</f>
        <v>0</v>
      </c>
      <c r="J2575" s="26"/>
      <c r="K2575" s="24">
        <f>IF((I2575*(Utgifter!$E$4+Utgifter!$E$5)/12)&gt;$S$4,(I2575*(Utgifter!$E$4+Utgifter!$E$5)/12),IF(I2575&gt; 0,$S$4,0))</f>
        <v>0</v>
      </c>
    </row>
    <row r="2576" spans="4:11" x14ac:dyDescent="0.35">
      <c r="D2576" s="28" t="str">
        <f t="shared" si="40"/>
        <v/>
      </c>
      <c r="E2576" s="27">
        <f>IF((E2575*(1+Utgifter!$E$5/12)-G2575)&gt;0,E2575*(1+Utgifter!$E$5/12)-G2575,0)</f>
        <v>0</v>
      </c>
      <c r="F2576" s="26"/>
      <c r="G2576" s="24">
        <f>IF((E2576*(Utgifter!$E$4+Utgifter!$E$5)/12)&gt;$S$4,(E2576*(Utgifter!$E$4+Utgifter!$E$5)/12),IF(E2576&gt; 0,$S$4,0))</f>
        <v>0</v>
      </c>
      <c r="I2576" s="27">
        <f>IF((I2575*(1+Utgifter!$E$5/12)-K2575)&gt;0,I2575*(1+Utgifter!$E$5/12)-K2575,0)</f>
        <v>0</v>
      </c>
      <c r="J2576" s="26"/>
      <c r="K2576" s="24">
        <f>IF((I2576*(Utgifter!$E$4+Utgifter!$E$5)/12)&gt;$S$4,(I2576*(Utgifter!$E$4+Utgifter!$E$5)/12),IF(I2576&gt; 0,$S$4,0))</f>
        <v>0</v>
      </c>
    </row>
    <row r="2577" spans="4:11" x14ac:dyDescent="0.35">
      <c r="D2577" s="28" t="str">
        <f t="shared" si="40"/>
        <v/>
      </c>
      <c r="E2577" s="27">
        <f>IF((E2576*(1+Utgifter!$E$5/12)-G2576)&gt;0,E2576*(1+Utgifter!$E$5/12)-G2576,0)</f>
        <v>0</v>
      </c>
      <c r="F2577" s="26"/>
      <c r="G2577" s="24">
        <f>IF((E2577*(Utgifter!$E$4+Utgifter!$E$5)/12)&gt;$S$4,(E2577*(Utgifter!$E$4+Utgifter!$E$5)/12),IF(E2577&gt; 0,$S$4,0))</f>
        <v>0</v>
      </c>
      <c r="I2577" s="27">
        <f>IF((I2576*(1+Utgifter!$E$5/12)-K2576)&gt;0,I2576*(1+Utgifter!$E$5/12)-K2576,0)</f>
        <v>0</v>
      </c>
      <c r="J2577" s="26"/>
      <c r="K2577" s="24">
        <f>IF((I2577*(Utgifter!$E$4+Utgifter!$E$5)/12)&gt;$S$4,(I2577*(Utgifter!$E$4+Utgifter!$E$5)/12),IF(I2577&gt; 0,$S$4,0))</f>
        <v>0</v>
      </c>
    </row>
    <row r="2578" spans="4:11" x14ac:dyDescent="0.35">
      <c r="D2578" s="28" t="str">
        <f t="shared" si="40"/>
        <v/>
      </c>
      <c r="E2578" s="27">
        <f>IF((E2577*(1+Utgifter!$E$5/12)-G2577)&gt;0,E2577*(1+Utgifter!$E$5/12)-G2577,0)</f>
        <v>0</v>
      </c>
      <c r="F2578" s="26"/>
      <c r="G2578" s="24">
        <f>IF((E2578*(Utgifter!$E$4+Utgifter!$E$5)/12)&gt;$S$4,(E2578*(Utgifter!$E$4+Utgifter!$E$5)/12),IF(E2578&gt; 0,$S$4,0))</f>
        <v>0</v>
      </c>
      <c r="I2578" s="27">
        <f>IF((I2577*(1+Utgifter!$E$5/12)-K2577)&gt;0,I2577*(1+Utgifter!$E$5/12)-K2577,0)</f>
        <v>0</v>
      </c>
      <c r="J2578" s="26"/>
      <c r="K2578" s="24">
        <f>IF((I2578*(Utgifter!$E$4+Utgifter!$E$5)/12)&gt;$S$4,(I2578*(Utgifter!$E$4+Utgifter!$E$5)/12),IF(I2578&gt; 0,$S$4,0))</f>
        <v>0</v>
      </c>
    </row>
    <row r="2579" spans="4:11" x14ac:dyDescent="0.35">
      <c r="D2579" s="28" t="str">
        <f t="shared" si="40"/>
        <v/>
      </c>
      <c r="E2579" s="27">
        <f>IF((E2578*(1+Utgifter!$E$5/12)-G2578)&gt;0,E2578*(1+Utgifter!$E$5/12)-G2578,0)</f>
        <v>0</v>
      </c>
      <c r="F2579" s="26"/>
      <c r="G2579" s="24">
        <f>IF((E2579*(Utgifter!$E$4+Utgifter!$E$5)/12)&gt;$S$4,(E2579*(Utgifter!$E$4+Utgifter!$E$5)/12),IF(E2579&gt; 0,$S$4,0))</f>
        <v>0</v>
      </c>
      <c r="I2579" s="27">
        <f>IF((I2578*(1+Utgifter!$E$5/12)-K2578)&gt;0,I2578*(1+Utgifter!$E$5/12)-K2578,0)</f>
        <v>0</v>
      </c>
      <c r="J2579" s="26"/>
      <c r="K2579" s="24">
        <f>IF((I2579*(Utgifter!$E$4+Utgifter!$E$5)/12)&gt;$S$4,(I2579*(Utgifter!$E$4+Utgifter!$E$5)/12),IF(I2579&gt; 0,$S$4,0))</f>
        <v>0</v>
      </c>
    </row>
    <row r="2580" spans="4:11" x14ac:dyDescent="0.35">
      <c r="D2580" s="28" t="str">
        <f t="shared" si="40"/>
        <v/>
      </c>
      <c r="E2580" s="27">
        <f>IF((E2579*(1+Utgifter!$E$5/12)-G2579)&gt;0,E2579*(1+Utgifter!$E$5/12)-G2579,0)</f>
        <v>0</v>
      </c>
      <c r="F2580" s="26"/>
      <c r="G2580" s="24">
        <f>IF((E2580*(Utgifter!$E$4+Utgifter!$E$5)/12)&gt;$S$4,(E2580*(Utgifter!$E$4+Utgifter!$E$5)/12),IF(E2580&gt; 0,$S$4,0))</f>
        <v>0</v>
      </c>
      <c r="I2580" s="27">
        <f>IF((I2579*(1+Utgifter!$E$5/12)-K2579)&gt;0,I2579*(1+Utgifter!$E$5/12)-K2579,0)</f>
        <v>0</v>
      </c>
      <c r="J2580" s="26"/>
      <c r="K2580" s="24">
        <f>IF((I2580*(Utgifter!$E$4+Utgifter!$E$5)/12)&gt;$S$4,(I2580*(Utgifter!$E$4+Utgifter!$E$5)/12),IF(I2580&gt; 0,$S$4,0))</f>
        <v>0</v>
      </c>
    </row>
    <row r="2581" spans="4:11" x14ac:dyDescent="0.35">
      <c r="D2581" s="28" t="str">
        <f t="shared" si="40"/>
        <v/>
      </c>
      <c r="E2581" s="27">
        <f>IF((E2580*(1+Utgifter!$E$5/12)-G2580)&gt;0,E2580*(1+Utgifter!$E$5/12)-G2580,0)</f>
        <v>0</v>
      </c>
      <c r="F2581" s="26"/>
      <c r="G2581" s="24">
        <f>IF((E2581*(Utgifter!$E$4+Utgifter!$E$5)/12)&gt;$S$4,(E2581*(Utgifter!$E$4+Utgifter!$E$5)/12),IF(E2581&gt; 0,$S$4,0))</f>
        <v>0</v>
      </c>
      <c r="I2581" s="27">
        <f>IF((I2580*(1+Utgifter!$E$5/12)-K2580)&gt;0,I2580*(1+Utgifter!$E$5/12)-K2580,0)</f>
        <v>0</v>
      </c>
      <c r="J2581" s="26"/>
      <c r="K2581" s="24">
        <f>IF((I2581*(Utgifter!$E$4+Utgifter!$E$5)/12)&gt;$S$4,(I2581*(Utgifter!$E$4+Utgifter!$E$5)/12),IF(I2581&gt; 0,$S$4,0))</f>
        <v>0</v>
      </c>
    </row>
    <row r="2582" spans="4:11" x14ac:dyDescent="0.35">
      <c r="D2582" s="28" t="str">
        <f t="shared" si="40"/>
        <v/>
      </c>
      <c r="E2582" s="27">
        <f>IF((E2581*(1+Utgifter!$E$5/12)-G2581)&gt;0,E2581*(1+Utgifter!$E$5/12)-G2581,0)</f>
        <v>0</v>
      </c>
      <c r="F2582" s="26"/>
      <c r="G2582" s="24">
        <f>IF((E2582*(Utgifter!$E$4+Utgifter!$E$5)/12)&gt;$S$4,(E2582*(Utgifter!$E$4+Utgifter!$E$5)/12),IF(E2582&gt; 0,$S$4,0))</f>
        <v>0</v>
      </c>
      <c r="I2582" s="27">
        <f>IF((I2581*(1+Utgifter!$E$5/12)-K2581)&gt;0,I2581*(1+Utgifter!$E$5/12)-K2581,0)</f>
        <v>0</v>
      </c>
      <c r="J2582" s="26"/>
      <c r="K2582" s="24">
        <f>IF((I2582*(Utgifter!$E$4+Utgifter!$E$5)/12)&gt;$S$4,(I2582*(Utgifter!$E$4+Utgifter!$E$5)/12),IF(I2582&gt; 0,$S$4,0))</f>
        <v>0</v>
      </c>
    </row>
    <row r="2583" spans="4:11" x14ac:dyDescent="0.35">
      <c r="D2583" s="28" t="str">
        <f t="shared" si="40"/>
        <v/>
      </c>
      <c r="E2583" s="27">
        <f>IF((E2582*(1+Utgifter!$E$5/12)-G2582)&gt;0,E2582*(1+Utgifter!$E$5/12)-G2582,0)</f>
        <v>0</v>
      </c>
      <c r="F2583" s="26"/>
      <c r="G2583" s="24">
        <f>IF((E2583*(Utgifter!$E$4+Utgifter!$E$5)/12)&gt;$S$4,(E2583*(Utgifter!$E$4+Utgifter!$E$5)/12),IF(E2583&gt; 0,$S$4,0))</f>
        <v>0</v>
      </c>
      <c r="I2583" s="27">
        <f>IF((I2582*(1+Utgifter!$E$5/12)-K2582)&gt;0,I2582*(1+Utgifter!$E$5/12)-K2582,0)</f>
        <v>0</v>
      </c>
      <c r="J2583" s="26"/>
      <c r="K2583" s="24">
        <f>IF((I2583*(Utgifter!$E$4+Utgifter!$E$5)/12)&gt;$S$4,(I2583*(Utgifter!$E$4+Utgifter!$E$5)/12),IF(I2583&gt; 0,$S$4,0))</f>
        <v>0</v>
      </c>
    </row>
    <row r="2584" spans="4:11" x14ac:dyDescent="0.35">
      <c r="D2584" s="28" t="str">
        <f t="shared" si="40"/>
        <v/>
      </c>
      <c r="E2584" s="27">
        <f>IF((E2583*(1+Utgifter!$E$5/12)-G2583)&gt;0,E2583*(1+Utgifter!$E$5/12)-G2583,0)</f>
        <v>0</v>
      </c>
      <c r="F2584" s="26"/>
      <c r="G2584" s="24">
        <f>IF((E2584*(Utgifter!$E$4+Utgifter!$E$5)/12)&gt;$S$4,(E2584*(Utgifter!$E$4+Utgifter!$E$5)/12),IF(E2584&gt; 0,$S$4,0))</f>
        <v>0</v>
      </c>
      <c r="I2584" s="27">
        <f>IF((I2583*(1+Utgifter!$E$5/12)-K2583)&gt;0,I2583*(1+Utgifter!$E$5/12)-K2583,0)</f>
        <v>0</v>
      </c>
      <c r="J2584" s="26"/>
      <c r="K2584" s="24">
        <f>IF((I2584*(Utgifter!$E$4+Utgifter!$E$5)/12)&gt;$S$4,(I2584*(Utgifter!$E$4+Utgifter!$E$5)/12),IF(I2584&gt; 0,$S$4,0))</f>
        <v>0</v>
      </c>
    </row>
    <row r="2585" spans="4:11" x14ac:dyDescent="0.35">
      <c r="D2585" s="28" t="str">
        <f t="shared" si="40"/>
        <v/>
      </c>
      <c r="E2585" s="27">
        <f>IF((E2584*(1+Utgifter!$E$5/12)-G2584)&gt;0,E2584*(1+Utgifter!$E$5/12)-G2584,0)</f>
        <v>0</v>
      </c>
      <c r="F2585" s="26"/>
      <c r="G2585" s="24">
        <f>IF((E2585*(Utgifter!$E$4+Utgifter!$E$5)/12)&gt;$S$4,(E2585*(Utgifter!$E$4+Utgifter!$E$5)/12),IF(E2585&gt; 0,$S$4,0))</f>
        <v>0</v>
      </c>
      <c r="I2585" s="27">
        <f>IF((I2584*(1+Utgifter!$E$5/12)-K2584)&gt;0,I2584*(1+Utgifter!$E$5/12)-K2584,0)</f>
        <v>0</v>
      </c>
      <c r="J2585" s="26"/>
      <c r="K2585" s="24">
        <f>IF((I2585*(Utgifter!$E$4+Utgifter!$E$5)/12)&gt;$S$4,(I2585*(Utgifter!$E$4+Utgifter!$E$5)/12),IF(I2585&gt; 0,$S$4,0))</f>
        <v>0</v>
      </c>
    </row>
    <row r="2586" spans="4:11" x14ac:dyDescent="0.35">
      <c r="D2586" s="28" t="str">
        <f t="shared" si="40"/>
        <v/>
      </c>
      <c r="E2586" s="27">
        <f>IF((E2585*(1+Utgifter!$E$5/12)-G2585)&gt;0,E2585*(1+Utgifter!$E$5/12)-G2585,0)</f>
        <v>0</v>
      </c>
      <c r="F2586" s="26"/>
      <c r="G2586" s="24">
        <f>IF((E2586*(Utgifter!$E$4+Utgifter!$E$5)/12)&gt;$S$4,(E2586*(Utgifter!$E$4+Utgifter!$E$5)/12),IF(E2586&gt; 0,$S$4,0))</f>
        <v>0</v>
      </c>
      <c r="I2586" s="27">
        <f>IF((I2585*(1+Utgifter!$E$5/12)-K2585)&gt;0,I2585*(1+Utgifter!$E$5/12)-K2585,0)</f>
        <v>0</v>
      </c>
      <c r="J2586" s="26"/>
      <c r="K2586" s="24">
        <f>IF((I2586*(Utgifter!$E$4+Utgifter!$E$5)/12)&gt;$S$4,(I2586*(Utgifter!$E$4+Utgifter!$E$5)/12),IF(I2586&gt; 0,$S$4,0))</f>
        <v>0</v>
      </c>
    </row>
    <row r="2587" spans="4:11" x14ac:dyDescent="0.35">
      <c r="D2587" s="28" t="str">
        <f t="shared" si="40"/>
        <v/>
      </c>
      <c r="E2587" s="27">
        <f>IF((E2586*(1+Utgifter!$E$5/12)-G2586)&gt;0,E2586*(1+Utgifter!$E$5/12)-G2586,0)</f>
        <v>0</v>
      </c>
      <c r="F2587" s="26"/>
      <c r="G2587" s="24">
        <f>IF((E2587*(Utgifter!$E$4+Utgifter!$E$5)/12)&gt;$S$4,(E2587*(Utgifter!$E$4+Utgifter!$E$5)/12),IF(E2587&gt; 0,$S$4,0))</f>
        <v>0</v>
      </c>
      <c r="I2587" s="27">
        <f>IF((I2586*(1+Utgifter!$E$5/12)-K2586)&gt;0,I2586*(1+Utgifter!$E$5/12)-K2586,0)</f>
        <v>0</v>
      </c>
      <c r="J2587" s="26"/>
      <c r="K2587" s="24">
        <f>IF((I2587*(Utgifter!$E$4+Utgifter!$E$5)/12)&gt;$S$4,(I2587*(Utgifter!$E$4+Utgifter!$E$5)/12),IF(I2587&gt; 0,$S$4,0))</f>
        <v>0</v>
      </c>
    </row>
    <row r="2588" spans="4:11" x14ac:dyDescent="0.35">
      <c r="D2588" s="28" t="str">
        <f t="shared" si="40"/>
        <v/>
      </c>
      <c r="E2588" s="27">
        <f>IF((E2587*(1+Utgifter!$E$5/12)-G2587)&gt;0,E2587*(1+Utgifter!$E$5/12)-G2587,0)</f>
        <v>0</v>
      </c>
      <c r="F2588" s="26"/>
      <c r="G2588" s="24">
        <f>IF((E2588*(Utgifter!$E$4+Utgifter!$E$5)/12)&gt;$S$4,(E2588*(Utgifter!$E$4+Utgifter!$E$5)/12),IF(E2588&gt; 0,$S$4,0))</f>
        <v>0</v>
      </c>
      <c r="I2588" s="27">
        <f>IF((I2587*(1+Utgifter!$E$5/12)-K2587)&gt;0,I2587*(1+Utgifter!$E$5/12)-K2587,0)</f>
        <v>0</v>
      </c>
      <c r="J2588" s="26"/>
      <c r="K2588" s="24">
        <f>IF((I2588*(Utgifter!$E$4+Utgifter!$E$5)/12)&gt;$S$4,(I2588*(Utgifter!$E$4+Utgifter!$E$5)/12),IF(I2588&gt; 0,$S$4,0))</f>
        <v>0</v>
      </c>
    </row>
    <row r="2589" spans="4:11" x14ac:dyDescent="0.35">
      <c r="D2589" s="28" t="str">
        <f t="shared" si="40"/>
        <v/>
      </c>
      <c r="E2589" s="27">
        <f>IF((E2588*(1+Utgifter!$E$5/12)-G2588)&gt;0,E2588*(1+Utgifter!$E$5/12)-G2588,0)</f>
        <v>0</v>
      </c>
      <c r="F2589" s="26"/>
      <c r="G2589" s="24">
        <f>IF((E2589*(Utgifter!$E$4+Utgifter!$E$5)/12)&gt;$S$4,(E2589*(Utgifter!$E$4+Utgifter!$E$5)/12),IF(E2589&gt; 0,$S$4,0))</f>
        <v>0</v>
      </c>
      <c r="I2589" s="27">
        <f>IF((I2588*(1+Utgifter!$E$5/12)-K2588)&gt;0,I2588*(1+Utgifter!$E$5/12)-K2588,0)</f>
        <v>0</v>
      </c>
      <c r="J2589" s="26"/>
      <c r="K2589" s="24">
        <f>IF((I2589*(Utgifter!$E$4+Utgifter!$E$5)/12)&gt;$S$4,(I2589*(Utgifter!$E$4+Utgifter!$E$5)/12),IF(I2589&gt; 0,$S$4,0))</f>
        <v>0</v>
      </c>
    </row>
    <row r="2590" spans="4:11" x14ac:dyDescent="0.35">
      <c r="D2590" s="28" t="str">
        <f t="shared" si="40"/>
        <v/>
      </c>
      <c r="E2590" s="27">
        <f>IF((E2589*(1+Utgifter!$E$5/12)-G2589)&gt;0,E2589*(1+Utgifter!$E$5/12)-G2589,0)</f>
        <v>0</v>
      </c>
      <c r="F2590" s="26"/>
      <c r="G2590" s="24">
        <f>IF((E2590*(Utgifter!$E$4+Utgifter!$E$5)/12)&gt;$S$4,(E2590*(Utgifter!$E$4+Utgifter!$E$5)/12),IF(E2590&gt; 0,$S$4,0))</f>
        <v>0</v>
      </c>
      <c r="I2590" s="27">
        <f>IF((I2589*(1+Utgifter!$E$5/12)-K2589)&gt;0,I2589*(1+Utgifter!$E$5/12)-K2589,0)</f>
        <v>0</v>
      </c>
      <c r="J2590" s="26"/>
      <c r="K2590" s="24">
        <f>IF((I2590*(Utgifter!$E$4+Utgifter!$E$5)/12)&gt;$S$4,(I2590*(Utgifter!$E$4+Utgifter!$E$5)/12),IF(I2590&gt; 0,$S$4,0))</f>
        <v>0</v>
      </c>
    </row>
    <row r="2591" spans="4:11" x14ac:dyDescent="0.35">
      <c r="D2591" s="28" t="str">
        <f t="shared" si="40"/>
        <v/>
      </c>
      <c r="E2591" s="27">
        <f>IF((E2590*(1+Utgifter!$E$5/12)-G2590)&gt;0,E2590*(1+Utgifter!$E$5/12)-G2590,0)</f>
        <v>0</v>
      </c>
      <c r="F2591" s="26"/>
      <c r="G2591" s="24">
        <f>IF((E2591*(Utgifter!$E$4+Utgifter!$E$5)/12)&gt;$S$4,(E2591*(Utgifter!$E$4+Utgifter!$E$5)/12),IF(E2591&gt; 0,$S$4,0))</f>
        <v>0</v>
      </c>
      <c r="I2591" s="27">
        <f>IF((I2590*(1+Utgifter!$E$5/12)-K2590)&gt;0,I2590*(1+Utgifter!$E$5/12)-K2590,0)</f>
        <v>0</v>
      </c>
      <c r="J2591" s="26"/>
      <c r="K2591" s="24">
        <f>IF((I2591*(Utgifter!$E$4+Utgifter!$E$5)/12)&gt;$S$4,(I2591*(Utgifter!$E$4+Utgifter!$E$5)/12),IF(I2591&gt; 0,$S$4,0))</f>
        <v>0</v>
      </c>
    </row>
    <row r="2592" spans="4:11" x14ac:dyDescent="0.35">
      <c r="D2592" s="28" t="str">
        <f t="shared" si="40"/>
        <v/>
      </c>
      <c r="E2592" s="27">
        <f>IF((E2591*(1+Utgifter!$E$5/12)-G2591)&gt;0,E2591*(1+Utgifter!$E$5/12)-G2591,0)</f>
        <v>0</v>
      </c>
      <c r="F2592" s="26"/>
      <c r="G2592" s="24">
        <f>IF((E2592*(Utgifter!$E$4+Utgifter!$E$5)/12)&gt;$S$4,(E2592*(Utgifter!$E$4+Utgifter!$E$5)/12),IF(E2592&gt; 0,$S$4,0))</f>
        <v>0</v>
      </c>
      <c r="I2592" s="27">
        <f>IF((I2591*(1+Utgifter!$E$5/12)-K2591)&gt;0,I2591*(1+Utgifter!$E$5/12)-K2591,0)</f>
        <v>0</v>
      </c>
      <c r="J2592" s="26"/>
      <c r="K2592" s="24">
        <f>IF((I2592*(Utgifter!$E$4+Utgifter!$E$5)/12)&gt;$S$4,(I2592*(Utgifter!$E$4+Utgifter!$E$5)/12),IF(I2592&gt; 0,$S$4,0))</f>
        <v>0</v>
      </c>
    </row>
    <row r="2593" spans="4:11" x14ac:dyDescent="0.35">
      <c r="D2593" s="28" t="str">
        <f t="shared" si="40"/>
        <v/>
      </c>
      <c r="E2593" s="27">
        <f>IF((E2592*(1+Utgifter!$E$5/12)-G2592)&gt;0,E2592*(1+Utgifter!$E$5/12)-G2592,0)</f>
        <v>0</v>
      </c>
      <c r="F2593" s="26"/>
      <c r="G2593" s="24">
        <f>IF((E2593*(Utgifter!$E$4+Utgifter!$E$5)/12)&gt;$S$4,(E2593*(Utgifter!$E$4+Utgifter!$E$5)/12),IF(E2593&gt; 0,$S$4,0))</f>
        <v>0</v>
      </c>
      <c r="I2593" s="27">
        <f>IF((I2592*(1+Utgifter!$E$5/12)-K2592)&gt;0,I2592*(1+Utgifter!$E$5/12)-K2592,0)</f>
        <v>0</v>
      </c>
      <c r="J2593" s="26"/>
      <c r="K2593" s="24">
        <f>IF((I2593*(Utgifter!$E$4+Utgifter!$E$5)/12)&gt;$S$4,(I2593*(Utgifter!$E$4+Utgifter!$E$5)/12),IF(I2593&gt; 0,$S$4,0))</f>
        <v>0</v>
      </c>
    </row>
    <row r="2594" spans="4:11" x14ac:dyDescent="0.35">
      <c r="D2594" s="28" t="str">
        <f t="shared" si="40"/>
        <v/>
      </c>
      <c r="E2594" s="27">
        <f>IF((E2593*(1+Utgifter!$E$5/12)-G2593)&gt;0,E2593*(1+Utgifter!$E$5/12)-G2593,0)</f>
        <v>0</v>
      </c>
      <c r="F2594" s="26"/>
      <c r="G2594" s="24">
        <f>IF((E2594*(Utgifter!$E$4+Utgifter!$E$5)/12)&gt;$S$4,(E2594*(Utgifter!$E$4+Utgifter!$E$5)/12),IF(E2594&gt; 0,$S$4,0))</f>
        <v>0</v>
      </c>
      <c r="I2594" s="27">
        <f>IF((I2593*(1+Utgifter!$E$5/12)-K2593)&gt;0,I2593*(1+Utgifter!$E$5/12)-K2593,0)</f>
        <v>0</v>
      </c>
      <c r="J2594" s="26"/>
      <c r="K2594" s="24">
        <f>IF((I2594*(Utgifter!$E$4+Utgifter!$E$5)/12)&gt;$S$4,(I2594*(Utgifter!$E$4+Utgifter!$E$5)/12),IF(I2594&gt; 0,$S$4,0))</f>
        <v>0</v>
      </c>
    </row>
    <row r="2595" spans="4:11" x14ac:dyDescent="0.35">
      <c r="D2595" s="28" t="str">
        <f t="shared" si="40"/>
        <v/>
      </c>
      <c r="E2595" s="27">
        <f>IF((E2594*(1+Utgifter!$E$5/12)-G2594)&gt;0,E2594*(1+Utgifter!$E$5/12)-G2594,0)</f>
        <v>0</v>
      </c>
      <c r="F2595" s="26"/>
      <c r="G2595" s="24">
        <f>IF((E2595*(Utgifter!$E$4+Utgifter!$E$5)/12)&gt;$S$4,(E2595*(Utgifter!$E$4+Utgifter!$E$5)/12),IF(E2595&gt; 0,$S$4,0))</f>
        <v>0</v>
      </c>
      <c r="I2595" s="27">
        <f>IF((I2594*(1+Utgifter!$E$5/12)-K2594)&gt;0,I2594*(1+Utgifter!$E$5/12)-K2594,0)</f>
        <v>0</v>
      </c>
      <c r="J2595" s="26"/>
      <c r="K2595" s="24">
        <f>IF((I2595*(Utgifter!$E$4+Utgifter!$E$5)/12)&gt;$S$4,(I2595*(Utgifter!$E$4+Utgifter!$E$5)/12),IF(I2595&gt; 0,$S$4,0))</f>
        <v>0</v>
      </c>
    </row>
    <row r="2596" spans="4:11" x14ac:dyDescent="0.35">
      <c r="D2596" s="28" t="str">
        <f t="shared" si="40"/>
        <v/>
      </c>
      <c r="E2596" s="27">
        <f>IF((E2595*(1+Utgifter!$E$5/12)-G2595)&gt;0,E2595*(1+Utgifter!$E$5/12)-G2595,0)</f>
        <v>0</v>
      </c>
      <c r="F2596" s="26"/>
      <c r="G2596" s="24">
        <f>IF((E2596*(Utgifter!$E$4+Utgifter!$E$5)/12)&gt;$S$4,(E2596*(Utgifter!$E$4+Utgifter!$E$5)/12),IF(E2596&gt; 0,$S$4,0))</f>
        <v>0</v>
      </c>
      <c r="I2596" s="27">
        <f>IF((I2595*(1+Utgifter!$E$5/12)-K2595)&gt;0,I2595*(1+Utgifter!$E$5/12)-K2595,0)</f>
        <v>0</v>
      </c>
      <c r="J2596" s="26"/>
      <c r="K2596" s="24">
        <f>IF((I2596*(Utgifter!$E$4+Utgifter!$E$5)/12)&gt;$S$4,(I2596*(Utgifter!$E$4+Utgifter!$E$5)/12),IF(I2596&gt; 0,$S$4,0))</f>
        <v>0</v>
      </c>
    </row>
    <row r="2597" spans="4:11" x14ac:dyDescent="0.35">
      <c r="D2597" s="28" t="str">
        <f t="shared" si="40"/>
        <v/>
      </c>
      <c r="E2597" s="27">
        <f>IF((E2596*(1+Utgifter!$E$5/12)-G2596)&gt;0,E2596*(1+Utgifter!$E$5/12)-G2596,0)</f>
        <v>0</v>
      </c>
      <c r="F2597" s="26"/>
      <c r="G2597" s="24">
        <f>IF((E2597*(Utgifter!$E$4+Utgifter!$E$5)/12)&gt;$S$4,(E2597*(Utgifter!$E$4+Utgifter!$E$5)/12),IF(E2597&gt; 0,$S$4,0))</f>
        <v>0</v>
      </c>
      <c r="I2597" s="27">
        <f>IF((I2596*(1+Utgifter!$E$5/12)-K2596)&gt;0,I2596*(1+Utgifter!$E$5/12)-K2596,0)</f>
        <v>0</v>
      </c>
      <c r="J2597" s="26"/>
      <c r="K2597" s="24">
        <f>IF((I2597*(Utgifter!$E$4+Utgifter!$E$5)/12)&gt;$S$4,(I2597*(Utgifter!$E$4+Utgifter!$E$5)/12),IF(I2597&gt; 0,$S$4,0))</f>
        <v>0</v>
      </c>
    </row>
    <row r="2598" spans="4:11" x14ac:dyDescent="0.35">
      <c r="D2598" s="28" t="str">
        <f t="shared" si="40"/>
        <v/>
      </c>
      <c r="E2598" s="27">
        <f>IF((E2597*(1+Utgifter!$E$5/12)-G2597)&gt;0,E2597*(1+Utgifter!$E$5/12)-G2597,0)</f>
        <v>0</v>
      </c>
      <c r="F2598" s="26"/>
      <c r="G2598" s="24">
        <f>IF((E2598*(Utgifter!$E$4+Utgifter!$E$5)/12)&gt;$S$4,(E2598*(Utgifter!$E$4+Utgifter!$E$5)/12),IF(E2598&gt; 0,$S$4,0))</f>
        <v>0</v>
      </c>
      <c r="I2598" s="27">
        <f>IF((I2597*(1+Utgifter!$E$5/12)-K2597)&gt;0,I2597*(1+Utgifter!$E$5/12)-K2597,0)</f>
        <v>0</v>
      </c>
      <c r="J2598" s="26"/>
      <c r="K2598" s="24">
        <f>IF((I2598*(Utgifter!$E$4+Utgifter!$E$5)/12)&gt;$S$4,(I2598*(Utgifter!$E$4+Utgifter!$E$5)/12),IF(I2598&gt; 0,$S$4,0))</f>
        <v>0</v>
      </c>
    </row>
    <row r="2599" spans="4:11" x14ac:dyDescent="0.35">
      <c r="D2599" s="28" t="str">
        <f t="shared" si="40"/>
        <v/>
      </c>
      <c r="E2599" s="27">
        <f>IF((E2598*(1+Utgifter!$E$5/12)-G2598)&gt;0,E2598*(1+Utgifter!$E$5/12)-G2598,0)</f>
        <v>0</v>
      </c>
      <c r="F2599" s="26"/>
      <c r="G2599" s="24">
        <f>IF((E2599*(Utgifter!$E$4+Utgifter!$E$5)/12)&gt;$S$4,(E2599*(Utgifter!$E$4+Utgifter!$E$5)/12),IF(E2599&gt; 0,$S$4,0))</f>
        <v>0</v>
      </c>
      <c r="I2599" s="27">
        <f>IF((I2598*(1+Utgifter!$E$5/12)-K2598)&gt;0,I2598*(1+Utgifter!$E$5/12)-K2598,0)</f>
        <v>0</v>
      </c>
      <c r="J2599" s="26"/>
      <c r="K2599" s="24">
        <f>IF((I2599*(Utgifter!$E$4+Utgifter!$E$5)/12)&gt;$S$4,(I2599*(Utgifter!$E$4+Utgifter!$E$5)/12),IF(I2599&gt; 0,$S$4,0))</f>
        <v>0</v>
      </c>
    </row>
    <row r="2600" spans="4:11" x14ac:dyDescent="0.35">
      <c r="D2600" s="28" t="str">
        <f t="shared" si="40"/>
        <v/>
      </c>
      <c r="E2600" s="27">
        <f>IF((E2599*(1+Utgifter!$E$5/12)-G2599)&gt;0,E2599*(1+Utgifter!$E$5/12)-G2599,0)</f>
        <v>0</v>
      </c>
      <c r="F2600" s="26"/>
      <c r="G2600" s="24">
        <f>IF((E2600*(Utgifter!$E$4+Utgifter!$E$5)/12)&gt;$S$4,(E2600*(Utgifter!$E$4+Utgifter!$E$5)/12),IF(E2600&gt; 0,$S$4,0))</f>
        <v>0</v>
      </c>
      <c r="I2600" s="27">
        <f>IF((I2599*(1+Utgifter!$E$5/12)-K2599)&gt;0,I2599*(1+Utgifter!$E$5/12)-K2599,0)</f>
        <v>0</v>
      </c>
      <c r="J2600" s="26"/>
      <c r="K2600" s="24">
        <f>IF((I2600*(Utgifter!$E$4+Utgifter!$E$5)/12)&gt;$S$4,(I2600*(Utgifter!$E$4+Utgifter!$E$5)/12),IF(I2600&gt; 0,$S$4,0))</f>
        <v>0</v>
      </c>
    </row>
    <row r="2601" spans="4:11" x14ac:dyDescent="0.35">
      <c r="D2601" s="28" t="str">
        <f t="shared" si="40"/>
        <v/>
      </c>
      <c r="E2601" s="27">
        <f>IF((E2600*(1+Utgifter!$E$5/12)-G2600)&gt;0,E2600*(1+Utgifter!$E$5/12)-G2600,0)</f>
        <v>0</v>
      </c>
      <c r="F2601" s="26"/>
      <c r="G2601" s="24">
        <f>IF((E2601*(Utgifter!$E$4+Utgifter!$E$5)/12)&gt;$S$4,(E2601*(Utgifter!$E$4+Utgifter!$E$5)/12),IF(E2601&gt; 0,$S$4,0))</f>
        <v>0</v>
      </c>
      <c r="I2601" s="27">
        <f>IF((I2600*(1+Utgifter!$E$5/12)-K2600)&gt;0,I2600*(1+Utgifter!$E$5/12)-K2600,0)</f>
        <v>0</v>
      </c>
      <c r="J2601" s="26"/>
      <c r="K2601" s="24">
        <f>IF((I2601*(Utgifter!$E$4+Utgifter!$E$5)/12)&gt;$S$4,(I2601*(Utgifter!$E$4+Utgifter!$E$5)/12),IF(I2601&gt; 0,$S$4,0))</f>
        <v>0</v>
      </c>
    </row>
    <row r="2602" spans="4:11" x14ac:dyDescent="0.35">
      <c r="D2602" s="28" t="str">
        <f t="shared" si="40"/>
        <v/>
      </c>
      <c r="E2602" s="27">
        <f>IF((E2601*(1+Utgifter!$E$5/12)-G2601)&gt;0,E2601*(1+Utgifter!$E$5/12)-G2601,0)</f>
        <v>0</v>
      </c>
      <c r="F2602" s="26"/>
      <c r="G2602" s="24">
        <f>IF((E2602*(Utgifter!$E$4+Utgifter!$E$5)/12)&gt;$S$4,(E2602*(Utgifter!$E$4+Utgifter!$E$5)/12),IF(E2602&gt; 0,$S$4,0))</f>
        <v>0</v>
      </c>
      <c r="I2602" s="27">
        <f>IF((I2601*(1+Utgifter!$E$5/12)-K2601)&gt;0,I2601*(1+Utgifter!$E$5/12)-K2601,0)</f>
        <v>0</v>
      </c>
      <c r="J2602" s="26"/>
      <c r="K2602" s="24">
        <f>IF((I2602*(Utgifter!$E$4+Utgifter!$E$5)/12)&gt;$S$4,(I2602*(Utgifter!$E$4+Utgifter!$E$5)/12),IF(I2602&gt; 0,$S$4,0))</f>
        <v>0</v>
      </c>
    </row>
    <row r="2603" spans="4:11" x14ac:dyDescent="0.35">
      <c r="D2603" s="28" t="str">
        <f t="shared" si="40"/>
        <v/>
      </c>
      <c r="E2603" s="27">
        <f>IF((E2602*(1+Utgifter!$E$5/12)-G2602)&gt;0,E2602*(1+Utgifter!$E$5/12)-G2602,0)</f>
        <v>0</v>
      </c>
      <c r="F2603" s="26"/>
      <c r="G2603" s="24">
        <f>IF((E2603*(Utgifter!$E$4+Utgifter!$E$5)/12)&gt;$S$4,(E2603*(Utgifter!$E$4+Utgifter!$E$5)/12),IF(E2603&gt; 0,$S$4,0))</f>
        <v>0</v>
      </c>
      <c r="I2603" s="27">
        <f>IF((I2602*(1+Utgifter!$E$5/12)-K2602)&gt;0,I2602*(1+Utgifter!$E$5/12)-K2602,0)</f>
        <v>0</v>
      </c>
      <c r="J2603" s="26"/>
      <c r="K2603" s="24">
        <f>IF((I2603*(Utgifter!$E$4+Utgifter!$E$5)/12)&gt;$S$4,(I2603*(Utgifter!$E$4+Utgifter!$E$5)/12),IF(I2603&gt; 0,$S$4,0))</f>
        <v>0</v>
      </c>
    </row>
    <row r="2604" spans="4:11" x14ac:dyDescent="0.35">
      <c r="D2604" s="28" t="str">
        <f t="shared" si="40"/>
        <v/>
      </c>
      <c r="E2604" s="27">
        <f>IF((E2603*(1+Utgifter!$E$5/12)-G2603)&gt;0,E2603*(1+Utgifter!$E$5/12)-G2603,0)</f>
        <v>0</v>
      </c>
      <c r="F2604" s="26"/>
      <c r="G2604" s="24">
        <f>IF((E2604*(Utgifter!$E$4+Utgifter!$E$5)/12)&gt;$S$4,(E2604*(Utgifter!$E$4+Utgifter!$E$5)/12),IF(E2604&gt; 0,$S$4,0))</f>
        <v>0</v>
      </c>
      <c r="I2604" s="27">
        <f>IF((I2603*(1+Utgifter!$E$5/12)-K2603)&gt;0,I2603*(1+Utgifter!$E$5/12)-K2603,0)</f>
        <v>0</v>
      </c>
      <c r="J2604" s="26"/>
      <c r="K2604" s="24">
        <f>IF((I2604*(Utgifter!$E$4+Utgifter!$E$5)/12)&gt;$S$4,(I2604*(Utgifter!$E$4+Utgifter!$E$5)/12),IF(I2604&gt; 0,$S$4,0))</f>
        <v>0</v>
      </c>
    </row>
    <row r="2605" spans="4:11" x14ac:dyDescent="0.35">
      <c r="D2605" s="28" t="str">
        <f t="shared" si="40"/>
        <v/>
      </c>
      <c r="E2605" s="27">
        <f>IF((E2604*(1+Utgifter!$E$5/12)-G2604)&gt;0,E2604*(1+Utgifter!$E$5/12)-G2604,0)</f>
        <v>0</v>
      </c>
      <c r="F2605" s="26"/>
      <c r="G2605" s="24">
        <f>IF((E2605*(Utgifter!$E$4+Utgifter!$E$5)/12)&gt;$S$4,(E2605*(Utgifter!$E$4+Utgifter!$E$5)/12),IF(E2605&gt; 0,$S$4,0))</f>
        <v>0</v>
      </c>
      <c r="I2605" s="27">
        <f>IF((I2604*(1+Utgifter!$E$5/12)-K2604)&gt;0,I2604*(1+Utgifter!$E$5/12)-K2604,0)</f>
        <v>0</v>
      </c>
      <c r="J2605" s="26"/>
      <c r="K2605" s="24">
        <f>IF((I2605*(Utgifter!$E$4+Utgifter!$E$5)/12)&gt;$S$4,(I2605*(Utgifter!$E$4+Utgifter!$E$5)/12),IF(I2605&gt; 0,$S$4,0))</f>
        <v>0</v>
      </c>
    </row>
    <row r="2606" spans="4:11" x14ac:dyDescent="0.35">
      <c r="D2606" s="28" t="str">
        <f t="shared" si="40"/>
        <v/>
      </c>
      <c r="E2606" s="27">
        <f>IF((E2605*(1+Utgifter!$E$5/12)-G2605)&gt;0,E2605*(1+Utgifter!$E$5/12)-G2605,0)</f>
        <v>0</v>
      </c>
      <c r="F2606" s="26"/>
      <c r="G2606" s="24">
        <f>IF((E2606*(Utgifter!$E$4+Utgifter!$E$5)/12)&gt;$S$4,(E2606*(Utgifter!$E$4+Utgifter!$E$5)/12),IF(E2606&gt; 0,$S$4,0))</f>
        <v>0</v>
      </c>
      <c r="I2606" s="27">
        <f>IF((I2605*(1+Utgifter!$E$5/12)-K2605)&gt;0,I2605*(1+Utgifter!$E$5/12)-K2605,0)</f>
        <v>0</v>
      </c>
      <c r="J2606" s="26"/>
      <c r="K2606" s="24">
        <f>IF((I2606*(Utgifter!$E$4+Utgifter!$E$5)/12)&gt;$S$4,(I2606*(Utgifter!$E$4+Utgifter!$E$5)/12),IF(I2606&gt; 0,$S$4,0))</f>
        <v>0</v>
      </c>
    </row>
    <row r="2607" spans="4:11" x14ac:dyDescent="0.35">
      <c r="D2607" s="28" t="str">
        <f t="shared" si="40"/>
        <v/>
      </c>
      <c r="E2607" s="27">
        <f>IF((E2606*(1+Utgifter!$E$5/12)-G2606)&gt;0,E2606*(1+Utgifter!$E$5/12)-G2606,0)</f>
        <v>0</v>
      </c>
      <c r="F2607" s="26"/>
      <c r="G2607" s="24">
        <f>IF((E2607*(Utgifter!$E$4+Utgifter!$E$5)/12)&gt;$S$4,(E2607*(Utgifter!$E$4+Utgifter!$E$5)/12),IF(E2607&gt; 0,$S$4,0))</f>
        <v>0</v>
      </c>
      <c r="I2607" s="27">
        <f>IF((I2606*(1+Utgifter!$E$5/12)-K2606)&gt;0,I2606*(1+Utgifter!$E$5/12)-K2606,0)</f>
        <v>0</v>
      </c>
      <c r="J2607" s="26"/>
      <c r="K2607" s="24">
        <f>IF((I2607*(Utgifter!$E$4+Utgifter!$E$5)/12)&gt;$S$4,(I2607*(Utgifter!$E$4+Utgifter!$E$5)/12),IF(I2607&gt; 0,$S$4,0))</f>
        <v>0</v>
      </c>
    </row>
    <row r="2608" spans="4:11" x14ac:dyDescent="0.35">
      <c r="D2608" s="28" t="str">
        <f t="shared" si="40"/>
        <v/>
      </c>
      <c r="E2608" s="27">
        <f>IF((E2607*(1+Utgifter!$E$5/12)-G2607)&gt;0,E2607*(1+Utgifter!$E$5/12)-G2607,0)</f>
        <v>0</v>
      </c>
      <c r="F2608" s="26"/>
      <c r="G2608" s="24">
        <f>IF((E2608*(Utgifter!$E$4+Utgifter!$E$5)/12)&gt;$S$4,(E2608*(Utgifter!$E$4+Utgifter!$E$5)/12),IF(E2608&gt; 0,$S$4,0))</f>
        <v>0</v>
      </c>
      <c r="I2608" s="27">
        <f>IF((I2607*(1+Utgifter!$E$5/12)-K2607)&gt;0,I2607*(1+Utgifter!$E$5/12)-K2607,0)</f>
        <v>0</v>
      </c>
      <c r="J2608" s="26"/>
      <c r="K2608" s="24">
        <f>IF((I2608*(Utgifter!$E$4+Utgifter!$E$5)/12)&gt;$S$4,(I2608*(Utgifter!$E$4+Utgifter!$E$5)/12),IF(I2608&gt; 0,$S$4,0))</f>
        <v>0</v>
      </c>
    </row>
    <row r="2609" spans="4:11" x14ac:dyDescent="0.35">
      <c r="D2609" s="28" t="str">
        <f t="shared" si="40"/>
        <v/>
      </c>
      <c r="E2609" s="27">
        <f>IF((E2608*(1+Utgifter!$E$5/12)-G2608)&gt;0,E2608*(1+Utgifter!$E$5/12)-G2608,0)</f>
        <v>0</v>
      </c>
      <c r="F2609" s="26"/>
      <c r="G2609" s="24">
        <f>IF((E2609*(Utgifter!$E$4+Utgifter!$E$5)/12)&gt;$S$4,(E2609*(Utgifter!$E$4+Utgifter!$E$5)/12),IF(E2609&gt; 0,$S$4,0))</f>
        <v>0</v>
      </c>
      <c r="I2609" s="27">
        <f>IF((I2608*(1+Utgifter!$E$5/12)-K2608)&gt;0,I2608*(1+Utgifter!$E$5/12)-K2608,0)</f>
        <v>0</v>
      </c>
      <c r="J2609" s="26"/>
      <c r="K2609" s="24">
        <f>IF((I2609*(Utgifter!$E$4+Utgifter!$E$5)/12)&gt;$S$4,(I2609*(Utgifter!$E$4+Utgifter!$E$5)/12),IF(I2609&gt; 0,$S$4,0))</f>
        <v>0</v>
      </c>
    </row>
    <row r="2610" spans="4:11" x14ac:dyDescent="0.35">
      <c r="D2610" s="28" t="str">
        <f t="shared" si="40"/>
        <v/>
      </c>
      <c r="E2610" s="27">
        <f>IF((E2609*(1+Utgifter!$E$5/12)-G2609)&gt;0,E2609*(1+Utgifter!$E$5/12)-G2609,0)</f>
        <v>0</v>
      </c>
      <c r="F2610" s="26"/>
      <c r="G2610" s="24">
        <f>IF((E2610*(Utgifter!$E$4+Utgifter!$E$5)/12)&gt;$S$4,(E2610*(Utgifter!$E$4+Utgifter!$E$5)/12),IF(E2610&gt; 0,$S$4,0))</f>
        <v>0</v>
      </c>
      <c r="I2610" s="27">
        <f>IF((I2609*(1+Utgifter!$E$5/12)-K2609)&gt;0,I2609*(1+Utgifter!$E$5/12)-K2609,0)</f>
        <v>0</v>
      </c>
      <c r="J2610" s="26"/>
      <c r="K2610" s="24">
        <f>IF((I2610*(Utgifter!$E$4+Utgifter!$E$5)/12)&gt;$S$4,(I2610*(Utgifter!$E$4+Utgifter!$E$5)/12),IF(I2610&gt; 0,$S$4,0))</f>
        <v>0</v>
      </c>
    </row>
    <row r="2611" spans="4:11" x14ac:dyDescent="0.35">
      <c r="D2611" s="28" t="str">
        <f t="shared" si="40"/>
        <v/>
      </c>
      <c r="E2611" s="27">
        <f>IF((E2610*(1+Utgifter!$E$5/12)-G2610)&gt;0,E2610*(1+Utgifter!$E$5/12)-G2610,0)</f>
        <v>0</v>
      </c>
      <c r="F2611" s="26"/>
      <c r="G2611" s="24">
        <f>IF((E2611*(Utgifter!$E$4+Utgifter!$E$5)/12)&gt;$S$4,(E2611*(Utgifter!$E$4+Utgifter!$E$5)/12),IF(E2611&gt; 0,$S$4,0))</f>
        <v>0</v>
      </c>
      <c r="I2611" s="27">
        <f>IF((I2610*(1+Utgifter!$E$5/12)-K2610)&gt;0,I2610*(1+Utgifter!$E$5/12)-K2610,0)</f>
        <v>0</v>
      </c>
      <c r="J2611" s="26"/>
      <c r="K2611" s="24">
        <f>IF((I2611*(Utgifter!$E$4+Utgifter!$E$5)/12)&gt;$S$4,(I2611*(Utgifter!$E$4+Utgifter!$E$5)/12),IF(I2611&gt; 0,$S$4,0))</f>
        <v>0</v>
      </c>
    </row>
    <row r="2612" spans="4:11" x14ac:dyDescent="0.35">
      <c r="D2612" s="28" t="str">
        <f t="shared" si="40"/>
        <v/>
      </c>
      <c r="E2612" s="27">
        <f>IF((E2611*(1+Utgifter!$E$5/12)-G2611)&gt;0,E2611*(1+Utgifter!$E$5/12)-G2611,0)</f>
        <v>0</v>
      </c>
      <c r="F2612" s="26"/>
      <c r="G2612" s="24">
        <f>IF((E2612*(Utgifter!$E$4+Utgifter!$E$5)/12)&gt;$S$4,(E2612*(Utgifter!$E$4+Utgifter!$E$5)/12),IF(E2612&gt; 0,$S$4,0))</f>
        <v>0</v>
      </c>
      <c r="I2612" s="27">
        <f>IF((I2611*(1+Utgifter!$E$5/12)-K2611)&gt;0,I2611*(1+Utgifter!$E$5/12)-K2611,0)</f>
        <v>0</v>
      </c>
      <c r="J2612" s="26"/>
      <c r="K2612" s="24">
        <f>IF((I2612*(Utgifter!$E$4+Utgifter!$E$5)/12)&gt;$S$4,(I2612*(Utgifter!$E$4+Utgifter!$E$5)/12),IF(I2612&gt; 0,$S$4,0))</f>
        <v>0</v>
      </c>
    </row>
    <row r="2613" spans="4:11" x14ac:dyDescent="0.35">
      <c r="D2613" s="28" t="str">
        <f t="shared" si="40"/>
        <v/>
      </c>
      <c r="E2613" s="27">
        <f>IF((E2612*(1+Utgifter!$E$5/12)-G2612)&gt;0,E2612*(1+Utgifter!$E$5/12)-G2612,0)</f>
        <v>0</v>
      </c>
      <c r="F2613" s="26"/>
      <c r="G2613" s="24">
        <f>IF((E2613*(Utgifter!$E$4+Utgifter!$E$5)/12)&gt;$S$4,(E2613*(Utgifter!$E$4+Utgifter!$E$5)/12),IF(E2613&gt; 0,$S$4,0))</f>
        <v>0</v>
      </c>
      <c r="I2613" s="27">
        <f>IF((I2612*(1+Utgifter!$E$5/12)-K2612)&gt;0,I2612*(1+Utgifter!$E$5/12)-K2612,0)</f>
        <v>0</v>
      </c>
      <c r="J2613" s="26"/>
      <c r="K2613" s="24">
        <f>IF((I2613*(Utgifter!$E$4+Utgifter!$E$5)/12)&gt;$S$4,(I2613*(Utgifter!$E$4+Utgifter!$E$5)/12),IF(I2613&gt; 0,$S$4,0))</f>
        <v>0</v>
      </c>
    </row>
    <row r="2614" spans="4:11" x14ac:dyDescent="0.35">
      <c r="D2614" s="28" t="str">
        <f t="shared" si="40"/>
        <v/>
      </c>
      <c r="E2614" s="27">
        <f>IF((E2613*(1+Utgifter!$E$5/12)-G2613)&gt;0,E2613*(1+Utgifter!$E$5/12)-G2613,0)</f>
        <v>0</v>
      </c>
      <c r="F2614" s="26"/>
      <c r="G2614" s="24">
        <f>IF((E2614*(Utgifter!$E$4+Utgifter!$E$5)/12)&gt;$S$4,(E2614*(Utgifter!$E$4+Utgifter!$E$5)/12),IF(E2614&gt; 0,$S$4,0))</f>
        <v>0</v>
      </c>
      <c r="I2614" s="27">
        <f>IF((I2613*(1+Utgifter!$E$5/12)-K2613)&gt;0,I2613*(1+Utgifter!$E$5/12)-K2613,0)</f>
        <v>0</v>
      </c>
      <c r="J2614" s="26"/>
      <c r="K2614" s="24">
        <f>IF((I2614*(Utgifter!$E$4+Utgifter!$E$5)/12)&gt;$S$4,(I2614*(Utgifter!$E$4+Utgifter!$E$5)/12),IF(I2614&gt; 0,$S$4,0))</f>
        <v>0</v>
      </c>
    </row>
    <row r="2615" spans="4:11" x14ac:dyDescent="0.35">
      <c r="D2615" s="28" t="str">
        <f t="shared" si="40"/>
        <v/>
      </c>
      <c r="E2615" s="27">
        <f>IF((E2614*(1+Utgifter!$E$5/12)-G2614)&gt;0,E2614*(1+Utgifter!$E$5/12)-G2614,0)</f>
        <v>0</v>
      </c>
      <c r="F2615" s="26"/>
      <c r="G2615" s="24">
        <f>IF((E2615*(Utgifter!$E$4+Utgifter!$E$5)/12)&gt;$S$4,(E2615*(Utgifter!$E$4+Utgifter!$E$5)/12),IF(E2615&gt; 0,$S$4,0))</f>
        <v>0</v>
      </c>
      <c r="I2615" s="27">
        <f>IF((I2614*(1+Utgifter!$E$5/12)-K2614)&gt;0,I2614*(1+Utgifter!$E$5/12)-K2614,0)</f>
        <v>0</v>
      </c>
      <c r="J2615" s="26"/>
      <c r="K2615" s="24">
        <f>IF((I2615*(Utgifter!$E$4+Utgifter!$E$5)/12)&gt;$S$4,(I2615*(Utgifter!$E$4+Utgifter!$E$5)/12),IF(I2615&gt; 0,$S$4,0))</f>
        <v>0</v>
      </c>
    </row>
    <row r="2616" spans="4:11" x14ac:dyDescent="0.35">
      <c r="D2616" s="28" t="str">
        <f t="shared" si="40"/>
        <v/>
      </c>
      <c r="E2616" s="27">
        <f>IF((E2615*(1+Utgifter!$E$5/12)-G2615)&gt;0,E2615*(1+Utgifter!$E$5/12)-G2615,0)</f>
        <v>0</v>
      </c>
      <c r="F2616" s="26"/>
      <c r="G2616" s="24">
        <f>IF((E2616*(Utgifter!$E$4+Utgifter!$E$5)/12)&gt;$S$4,(E2616*(Utgifter!$E$4+Utgifter!$E$5)/12),IF(E2616&gt; 0,$S$4,0))</f>
        <v>0</v>
      </c>
      <c r="I2616" s="27">
        <f>IF((I2615*(1+Utgifter!$E$5/12)-K2615)&gt;0,I2615*(1+Utgifter!$E$5/12)-K2615,0)</f>
        <v>0</v>
      </c>
      <c r="J2616" s="26"/>
      <c r="K2616" s="24">
        <f>IF((I2616*(Utgifter!$E$4+Utgifter!$E$5)/12)&gt;$S$4,(I2616*(Utgifter!$E$4+Utgifter!$E$5)/12),IF(I2616&gt; 0,$S$4,0))</f>
        <v>0</v>
      </c>
    </row>
    <row r="2617" spans="4:11" x14ac:dyDescent="0.35">
      <c r="D2617" s="28" t="str">
        <f t="shared" si="40"/>
        <v/>
      </c>
      <c r="E2617" s="27">
        <f>IF((E2616*(1+Utgifter!$E$5/12)-G2616)&gt;0,E2616*(1+Utgifter!$E$5/12)-G2616,0)</f>
        <v>0</v>
      </c>
      <c r="F2617" s="26"/>
      <c r="G2617" s="24">
        <f>IF((E2617*(Utgifter!$E$4+Utgifter!$E$5)/12)&gt;$S$4,(E2617*(Utgifter!$E$4+Utgifter!$E$5)/12),IF(E2617&gt; 0,$S$4,0))</f>
        <v>0</v>
      </c>
      <c r="I2617" s="27">
        <f>IF((I2616*(1+Utgifter!$E$5/12)-K2616)&gt;0,I2616*(1+Utgifter!$E$5/12)-K2616,0)</f>
        <v>0</v>
      </c>
      <c r="J2617" s="26"/>
      <c r="K2617" s="24">
        <f>IF((I2617*(Utgifter!$E$4+Utgifter!$E$5)/12)&gt;$S$4,(I2617*(Utgifter!$E$4+Utgifter!$E$5)/12),IF(I2617&gt; 0,$S$4,0))</f>
        <v>0</v>
      </c>
    </row>
    <row r="2618" spans="4:11" x14ac:dyDescent="0.35">
      <c r="D2618" s="28" t="str">
        <f t="shared" si="40"/>
        <v/>
      </c>
      <c r="E2618" s="27">
        <f>IF((E2617*(1+Utgifter!$E$5/12)-G2617)&gt;0,E2617*(1+Utgifter!$E$5/12)-G2617,0)</f>
        <v>0</v>
      </c>
      <c r="F2618" s="26"/>
      <c r="G2618" s="24">
        <f>IF((E2618*(Utgifter!$E$4+Utgifter!$E$5)/12)&gt;$S$4,(E2618*(Utgifter!$E$4+Utgifter!$E$5)/12),IF(E2618&gt; 0,$S$4,0))</f>
        <v>0</v>
      </c>
      <c r="I2618" s="27">
        <f>IF((I2617*(1+Utgifter!$E$5/12)-K2617)&gt;0,I2617*(1+Utgifter!$E$5/12)-K2617,0)</f>
        <v>0</v>
      </c>
      <c r="J2618" s="26"/>
      <c r="K2618" s="24">
        <f>IF((I2618*(Utgifter!$E$4+Utgifter!$E$5)/12)&gt;$S$4,(I2618*(Utgifter!$E$4+Utgifter!$E$5)/12),IF(I2618&gt; 0,$S$4,0))</f>
        <v>0</v>
      </c>
    </row>
    <row r="2619" spans="4:11" x14ac:dyDescent="0.35">
      <c r="D2619" s="28" t="str">
        <f t="shared" si="40"/>
        <v/>
      </c>
      <c r="E2619" s="27">
        <f>IF((E2618*(1+Utgifter!$E$5/12)-G2618)&gt;0,E2618*(1+Utgifter!$E$5/12)-G2618,0)</f>
        <v>0</v>
      </c>
      <c r="F2619" s="26"/>
      <c r="G2619" s="24">
        <f>IF((E2619*(Utgifter!$E$4+Utgifter!$E$5)/12)&gt;$S$4,(E2619*(Utgifter!$E$4+Utgifter!$E$5)/12),IF(E2619&gt; 0,$S$4,0))</f>
        <v>0</v>
      </c>
      <c r="I2619" s="27">
        <f>IF((I2618*(1+Utgifter!$E$5/12)-K2618)&gt;0,I2618*(1+Utgifter!$E$5/12)-K2618,0)</f>
        <v>0</v>
      </c>
      <c r="J2619" s="26"/>
      <c r="K2619" s="24">
        <f>IF((I2619*(Utgifter!$E$4+Utgifter!$E$5)/12)&gt;$S$4,(I2619*(Utgifter!$E$4+Utgifter!$E$5)/12),IF(I2619&gt; 0,$S$4,0))</f>
        <v>0</v>
      </c>
    </row>
    <row r="2620" spans="4:11" x14ac:dyDescent="0.35">
      <c r="D2620" s="28" t="str">
        <f t="shared" si="40"/>
        <v/>
      </c>
      <c r="E2620" s="27">
        <f>IF((E2619*(1+Utgifter!$E$5/12)-G2619)&gt;0,E2619*(1+Utgifter!$E$5/12)-G2619,0)</f>
        <v>0</v>
      </c>
      <c r="F2620" s="26"/>
      <c r="G2620" s="24">
        <f>IF((E2620*(Utgifter!$E$4+Utgifter!$E$5)/12)&gt;$S$4,(E2620*(Utgifter!$E$4+Utgifter!$E$5)/12),IF(E2620&gt; 0,$S$4,0))</f>
        <v>0</v>
      </c>
      <c r="I2620" s="27">
        <f>IF((I2619*(1+Utgifter!$E$5/12)-K2619)&gt;0,I2619*(1+Utgifter!$E$5/12)-K2619,0)</f>
        <v>0</v>
      </c>
      <c r="J2620" s="26"/>
      <c r="K2620" s="24">
        <f>IF((I2620*(Utgifter!$E$4+Utgifter!$E$5)/12)&gt;$S$4,(I2620*(Utgifter!$E$4+Utgifter!$E$5)/12),IF(I2620&gt; 0,$S$4,0))</f>
        <v>0</v>
      </c>
    </row>
    <row r="2621" spans="4:11" x14ac:dyDescent="0.35">
      <c r="D2621" s="28" t="str">
        <f t="shared" si="40"/>
        <v/>
      </c>
      <c r="E2621" s="27">
        <f>IF((E2620*(1+Utgifter!$E$5/12)-G2620)&gt;0,E2620*(1+Utgifter!$E$5/12)-G2620,0)</f>
        <v>0</v>
      </c>
      <c r="F2621" s="26"/>
      <c r="G2621" s="24">
        <f>IF((E2621*(Utgifter!$E$4+Utgifter!$E$5)/12)&gt;$S$4,(E2621*(Utgifter!$E$4+Utgifter!$E$5)/12),IF(E2621&gt; 0,$S$4,0))</f>
        <v>0</v>
      </c>
      <c r="I2621" s="27">
        <f>IF((I2620*(1+Utgifter!$E$5/12)-K2620)&gt;0,I2620*(1+Utgifter!$E$5/12)-K2620,0)</f>
        <v>0</v>
      </c>
      <c r="J2621" s="26"/>
      <c r="K2621" s="24">
        <f>IF((I2621*(Utgifter!$E$4+Utgifter!$E$5)/12)&gt;$S$4,(I2621*(Utgifter!$E$4+Utgifter!$E$5)/12),IF(I2621&gt; 0,$S$4,0))</f>
        <v>0</v>
      </c>
    </row>
    <row r="2622" spans="4:11" x14ac:dyDescent="0.35">
      <c r="D2622" s="28" t="str">
        <f t="shared" si="40"/>
        <v/>
      </c>
      <c r="E2622" s="27">
        <f>IF((E2621*(1+Utgifter!$E$5/12)-G2621)&gt;0,E2621*(1+Utgifter!$E$5/12)-G2621,0)</f>
        <v>0</v>
      </c>
      <c r="F2622" s="26"/>
      <c r="G2622" s="24">
        <f>IF((E2622*(Utgifter!$E$4+Utgifter!$E$5)/12)&gt;$S$4,(E2622*(Utgifter!$E$4+Utgifter!$E$5)/12),IF(E2622&gt; 0,$S$4,0))</f>
        <v>0</v>
      </c>
      <c r="I2622" s="27">
        <f>IF((I2621*(1+Utgifter!$E$5/12)-K2621)&gt;0,I2621*(1+Utgifter!$E$5/12)-K2621,0)</f>
        <v>0</v>
      </c>
      <c r="J2622" s="26"/>
      <c r="K2622" s="24">
        <f>IF((I2622*(Utgifter!$E$4+Utgifter!$E$5)/12)&gt;$S$4,(I2622*(Utgifter!$E$4+Utgifter!$E$5)/12),IF(I2622&gt; 0,$S$4,0))</f>
        <v>0</v>
      </c>
    </row>
    <row r="2623" spans="4:11" x14ac:dyDescent="0.35">
      <c r="D2623" s="28" t="str">
        <f t="shared" si="40"/>
        <v/>
      </c>
      <c r="E2623" s="27">
        <f>IF((E2622*(1+Utgifter!$E$5/12)-G2622)&gt;0,E2622*(1+Utgifter!$E$5/12)-G2622,0)</f>
        <v>0</v>
      </c>
      <c r="F2623" s="26"/>
      <c r="G2623" s="24">
        <f>IF((E2623*(Utgifter!$E$4+Utgifter!$E$5)/12)&gt;$S$4,(E2623*(Utgifter!$E$4+Utgifter!$E$5)/12),IF(E2623&gt; 0,$S$4,0))</f>
        <v>0</v>
      </c>
      <c r="I2623" s="27">
        <f>IF((I2622*(1+Utgifter!$E$5/12)-K2622)&gt;0,I2622*(1+Utgifter!$E$5/12)-K2622,0)</f>
        <v>0</v>
      </c>
      <c r="J2623" s="26"/>
      <c r="K2623" s="24">
        <f>IF((I2623*(Utgifter!$E$4+Utgifter!$E$5)/12)&gt;$S$4,(I2623*(Utgifter!$E$4+Utgifter!$E$5)/12),IF(I2623&gt; 0,$S$4,0))</f>
        <v>0</v>
      </c>
    </row>
    <row r="2624" spans="4:11" x14ac:dyDescent="0.35">
      <c r="D2624" s="28" t="str">
        <f t="shared" si="40"/>
        <v/>
      </c>
      <c r="E2624" s="27">
        <f>IF((E2623*(1+Utgifter!$E$5/12)-G2623)&gt;0,E2623*(1+Utgifter!$E$5/12)-G2623,0)</f>
        <v>0</v>
      </c>
      <c r="F2624" s="26"/>
      <c r="G2624" s="24">
        <f>IF((E2624*(Utgifter!$E$4+Utgifter!$E$5)/12)&gt;$S$4,(E2624*(Utgifter!$E$4+Utgifter!$E$5)/12),IF(E2624&gt; 0,$S$4,0))</f>
        <v>0</v>
      </c>
      <c r="I2624" s="27">
        <f>IF((I2623*(1+Utgifter!$E$5/12)-K2623)&gt;0,I2623*(1+Utgifter!$E$5/12)-K2623,0)</f>
        <v>0</v>
      </c>
      <c r="J2624" s="26"/>
      <c r="K2624" s="24">
        <f>IF((I2624*(Utgifter!$E$4+Utgifter!$E$5)/12)&gt;$S$4,(I2624*(Utgifter!$E$4+Utgifter!$E$5)/12),IF(I2624&gt; 0,$S$4,0))</f>
        <v>0</v>
      </c>
    </row>
    <row r="2625" spans="4:11" x14ac:dyDescent="0.35">
      <c r="D2625" s="28" t="str">
        <f t="shared" si="40"/>
        <v/>
      </c>
      <c r="E2625" s="27">
        <f>IF((E2624*(1+Utgifter!$E$5/12)-G2624)&gt;0,E2624*(1+Utgifter!$E$5/12)-G2624,0)</f>
        <v>0</v>
      </c>
      <c r="F2625" s="26"/>
      <c r="G2625" s="24">
        <f>IF((E2625*(Utgifter!$E$4+Utgifter!$E$5)/12)&gt;$S$4,(E2625*(Utgifter!$E$4+Utgifter!$E$5)/12),IF(E2625&gt; 0,$S$4,0))</f>
        <v>0</v>
      </c>
      <c r="I2625" s="27">
        <f>IF((I2624*(1+Utgifter!$E$5/12)-K2624)&gt;0,I2624*(1+Utgifter!$E$5/12)-K2624,0)</f>
        <v>0</v>
      </c>
      <c r="J2625" s="26"/>
      <c r="K2625" s="24">
        <f>IF((I2625*(Utgifter!$E$4+Utgifter!$E$5)/12)&gt;$S$4,(I2625*(Utgifter!$E$4+Utgifter!$E$5)/12),IF(I2625&gt; 0,$S$4,0))</f>
        <v>0</v>
      </c>
    </row>
    <row r="2626" spans="4:11" x14ac:dyDescent="0.35">
      <c r="D2626" s="28" t="str">
        <f t="shared" si="40"/>
        <v/>
      </c>
      <c r="E2626" s="27">
        <f>IF((E2625*(1+Utgifter!$E$5/12)-G2625)&gt;0,E2625*(1+Utgifter!$E$5/12)-G2625,0)</f>
        <v>0</v>
      </c>
      <c r="F2626" s="26"/>
      <c r="G2626" s="24">
        <f>IF((E2626*(Utgifter!$E$4+Utgifter!$E$5)/12)&gt;$S$4,(E2626*(Utgifter!$E$4+Utgifter!$E$5)/12),IF(E2626&gt; 0,$S$4,0))</f>
        <v>0</v>
      </c>
      <c r="I2626" s="27">
        <f>IF((I2625*(1+Utgifter!$E$5/12)-K2625)&gt;0,I2625*(1+Utgifter!$E$5/12)-K2625,0)</f>
        <v>0</v>
      </c>
      <c r="J2626" s="26"/>
      <c r="K2626" s="24">
        <f>IF((I2626*(Utgifter!$E$4+Utgifter!$E$5)/12)&gt;$S$4,(I2626*(Utgifter!$E$4+Utgifter!$E$5)/12),IF(I2626&gt; 0,$S$4,0))</f>
        <v>0</v>
      </c>
    </row>
    <row r="2627" spans="4:11" x14ac:dyDescent="0.35">
      <c r="D2627" s="28" t="str">
        <f t="shared" si="40"/>
        <v/>
      </c>
      <c r="E2627" s="27">
        <f>IF((E2626*(1+Utgifter!$E$5/12)-G2626)&gt;0,E2626*(1+Utgifter!$E$5/12)-G2626,0)</f>
        <v>0</v>
      </c>
      <c r="F2627" s="26"/>
      <c r="G2627" s="24">
        <f>IF((E2627*(Utgifter!$E$4+Utgifter!$E$5)/12)&gt;$S$4,(E2627*(Utgifter!$E$4+Utgifter!$E$5)/12),IF(E2627&gt; 0,$S$4,0))</f>
        <v>0</v>
      </c>
      <c r="I2627" s="27">
        <f>IF((I2626*(1+Utgifter!$E$5/12)-K2626)&gt;0,I2626*(1+Utgifter!$E$5/12)-K2626,0)</f>
        <v>0</v>
      </c>
      <c r="J2627" s="26"/>
      <c r="K2627" s="24">
        <f>IF((I2627*(Utgifter!$E$4+Utgifter!$E$5)/12)&gt;$S$4,(I2627*(Utgifter!$E$4+Utgifter!$E$5)/12),IF(I2627&gt; 0,$S$4,0))</f>
        <v>0</v>
      </c>
    </row>
    <row r="2628" spans="4:11" x14ac:dyDescent="0.35">
      <c r="D2628" s="28" t="str">
        <f t="shared" si="40"/>
        <v/>
      </c>
      <c r="E2628" s="27">
        <f>IF((E2627*(1+Utgifter!$E$5/12)-G2627)&gt;0,E2627*(1+Utgifter!$E$5/12)-G2627,0)</f>
        <v>0</v>
      </c>
      <c r="F2628" s="26"/>
      <c r="G2628" s="24">
        <f>IF((E2628*(Utgifter!$E$4+Utgifter!$E$5)/12)&gt;$S$4,(E2628*(Utgifter!$E$4+Utgifter!$E$5)/12),IF(E2628&gt; 0,$S$4,0))</f>
        <v>0</v>
      </c>
      <c r="I2628" s="27">
        <f>IF((I2627*(1+Utgifter!$E$5/12)-K2627)&gt;0,I2627*(1+Utgifter!$E$5/12)-K2627,0)</f>
        <v>0</v>
      </c>
      <c r="J2628" s="26"/>
      <c r="K2628" s="24">
        <f>IF((I2628*(Utgifter!$E$4+Utgifter!$E$5)/12)&gt;$S$4,(I2628*(Utgifter!$E$4+Utgifter!$E$5)/12),IF(I2628&gt; 0,$S$4,0))</f>
        <v>0</v>
      </c>
    </row>
    <row r="2629" spans="4:11" x14ac:dyDescent="0.35">
      <c r="D2629" s="28" t="str">
        <f t="shared" si="40"/>
        <v/>
      </c>
      <c r="E2629" s="27">
        <f>IF((E2628*(1+Utgifter!$E$5/12)-G2628)&gt;0,E2628*(1+Utgifter!$E$5/12)-G2628,0)</f>
        <v>0</v>
      </c>
      <c r="F2629" s="26"/>
      <c r="G2629" s="24">
        <f>IF((E2629*(Utgifter!$E$4+Utgifter!$E$5)/12)&gt;$S$4,(E2629*(Utgifter!$E$4+Utgifter!$E$5)/12),IF(E2629&gt; 0,$S$4,0))</f>
        <v>0</v>
      </c>
      <c r="I2629" s="27">
        <f>IF((I2628*(1+Utgifter!$E$5/12)-K2628)&gt;0,I2628*(1+Utgifter!$E$5/12)-K2628,0)</f>
        <v>0</v>
      </c>
      <c r="J2629" s="26"/>
      <c r="K2629" s="24">
        <f>IF((I2629*(Utgifter!$E$4+Utgifter!$E$5)/12)&gt;$S$4,(I2629*(Utgifter!$E$4+Utgifter!$E$5)/12),IF(I2629&gt; 0,$S$4,0))</f>
        <v>0</v>
      </c>
    </row>
    <row r="2630" spans="4:11" x14ac:dyDescent="0.35">
      <c r="D2630" s="28" t="str">
        <f t="shared" si="40"/>
        <v/>
      </c>
      <c r="E2630" s="27">
        <f>IF((E2629*(1+Utgifter!$E$5/12)-G2629)&gt;0,E2629*(1+Utgifter!$E$5/12)-G2629,0)</f>
        <v>0</v>
      </c>
      <c r="F2630" s="26"/>
      <c r="G2630" s="24">
        <f>IF((E2630*(Utgifter!$E$4+Utgifter!$E$5)/12)&gt;$S$4,(E2630*(Utgifter!$E$4+Utgifter!$E$5)/12),IF(E2630&gt; 0,$S$4,0))</f>
        <v>0</v>
      </c>
      <c r="I2630" s="27">
        <f>IF((I2629*(1+Utgifter!$E$5/12)-K2629)&gt;0,I2629*(1+Utgifter!$E$5/12)-K2629,0)</f>
        <v>0</v>
      </c>
      <c r="J2630" s="26"/>
      <c r="K2630" s="24">
        <f>IF((I2630*(Utgifter!$E$4+Utgifter!$E$5)/12)&gt;$S$4,(I2630*(Utgifter!$E$4+Utgifter!$E$5)/12),IF(I2630&gt; 0,$S$4,0))</f>
        <v>0</v>
      </c>
    </row>
    <row r="2631" spans="4:11" x14ac:dyDescent="0.35">
      <c r="D2631" s="28" t="str">
        <f t="shared" ref="D2631:D2694" si="41">IF(OR(E2631&gt;0, I2631&gt;0),D2630+1,"")</f>
        <v/>
      </c>
      <c r="E2631" s="27">
        <f>IF((E2630*(1+Utgifter!$E$5/12)-G2630)&gt;0,E2630*(1+Utgifter!$E$5/12)-G2630,0)</f>
        <v>0</v>
      </c>
      <c r="F2631" s="26"/>
      <c r="G2631" s="24">
        <f>IF((E2631*(Utgifter!$E$4+Utgifter!$E$5)/12)&gt;$S$4,(E2631*(Utgifter!$E$4+Utgifter!$E$5)/12),IF(E2631&gt; 0,$S$4,0))</f>
        <v>0</v>
      </c>
      <c r="I2631" s="27">
        <f>IF((I2630*(1+Utgifter!$E$5/12)-K2630)&gt;0,I2630*(1+Utgifter!$E$5/12)-K2630,0)</f>
        <v>0</v>
      </c>
      <c r="J2631" s="26"/>
      <c r="K2631" s="24">
        <f>IF((I2631*(Utgifter!$E$4+Utgifter!$E$5)/12)&gt;$S$4,(I2631*(Utgifter!$E$4+Utgifter!$E$5)/12),IF(I2631&gt; 0,$S$4,0))</f>
        <v>0</v>
      </c>
    </row>
    <row r="2632" spans="4:11" x14ac:dyDescent="0.35">
      <c r="D2632" s="28" t="str">
        <f t="shared" si="41"/>
        <v/>
      </c>
      <c r="E2632" s="27">
        <f>IF((E2631*(1+Utgifter!$E$5/12)-G2631)&gt;0,E2631*(1+Utgifter!$E$5/12)-G2631,0)</f>
        <v>0</v>
      </c>
      <c r="F2632" s="26"/>
      <c r="G2632" s="24">
        <f>IF((E2632*(Utgifter!$E$4+Utgifter!$E$5)/12)&gt;$S$4,(E2632*(Utgifter!$E$4+Utgifter!$E$5)/12),IF(E2632&gt; 0,$S$4,0))</f>
        <v>0</v>
      </c>
      <c r="I2632" s="27">
        <f>IF((I2631*(1+Utgifter!$E$5/12)-K2631)&gt;0,I2631*(1+Utgifter!$E$5/12)-K2631,0)</f>
        <v>0</v>
      </c>
      <c r="J2632" s="26"/>
      <c r="K2632" s="24">
        <f>IF((I2632*(Utgifter!$E$4+Utgifter!$E$5)/12)&gt;$S$4,(I2632*(Utgifter!$E$4+Utgifter!$E$5)/12),IF(I2632&gt; 0,$S$4,0))</f>
        <v>0</v>
      </c>
    </row>
    <row r="2633" spans="4:11" x14ac:dyDescent="0.35">
      <c r="D2633" s="28" t="str">
        <f t="shared" si="41"/>
        <v/>
      </c>
      <c r="E2633" s="27">
        <f>IF((E2632*(1+Utgifter!$E$5/12)-G2632)&gt;0,E2632*(1+Utgifter!$E$5/12)-G2632,0)</f>
        <v>0</v>
      </c>
      <c r="F2633" s="26"/>
      <c r="G2633" s="24">
        <f>IF((E2633*(Utgifter!$E$4+Utgifter!$E$5)/12)&gt;$S$4,(E2633*(Utgifter!$E$4+Utgifter!$E$5)/12),IF(E2633&gt; 0,$S$4,0))</f>
        <v>0</v>
      </c>
      <c r="I2633" s="27">
        <f>IF((I2632*(1+Utgifter!$E$5/12)-K2632)&gt;0,I2632*(1+Utgifter!$E$5/12)-K2632,0)</f>
        <v>0</v>
      </c>
      <c r="J2633" s="26"/>
      <c r="K2633" s="24">
        <f>IF((I2633*(Utgifter!$E$4+Utgifter!$E$5)/12)&gt;$S$4,(I2633*(Utgifter!$E$4+Utgifter!$E$5)/12),IF(I2633&gt; 0,$S$4,0))</f>
        <v>0</v>
      </c>
    </row>
    <row r="2634" spans="4:11" x14ac:dyDescent="0.35">
      <c r="D2634" s="28" t="str">
        <f t="shared" si="41"/>
        <v/>
      </c>
      <c r="E2634" s="27">
        <f>IF((E2633*(1+Utgifter!$E$5/12)-G2633)&gt;0,E2633*(1+Utgifter!$E$5/12)-G2633,0)</f>
        <v>0</v>
      </c>
      <c r="F2634" s="26"/>
      <c r="G2634" s="24">
        <f>IF((E2634*(Utgifter!$E$4+Utgifter!$E$5)/12)&gt;$S$4,(E2634*(Utgifter!$E$4+Utgifter!$E$5)/12),IF(E2634&gt; 0,$S$4,0))</f>
        <v>0</v>
      </c>
      <c r="I2634" s="27">
        <f>IF((I2633*(1+Utgifter!$E$5/12)-K2633)&gt;0,I2633*(1+Utgifter!$E$5/12)-K2633,0)</f>
        <v>0</v>
      </c>
      <c r="J2634" s="26"/>
      <c r="K2634" s="24">
        <f>IF((I2634*(Utgifter!$E$4+Utgifter!$E$5)/12)&gt;$S$4,(I2634*(Utgifter!$E$4+Utgifter!$E$5)/12),IF(I2634&gt; 0,$S$4,0))</f>
        <v>0</v>
      </c>
    </row>
    <row r="2635" spans="4:11" x14ac:dyDescent="0.35">
      <c r="D2635" s="28" t="str">
        <f t="shared" si="41"/>
        <v/>
      </c>
      <c r="E2635" s="27">
        <f>IF((E2634*(1+Utgifter!$E$5/12)-G2634)&gt;0,E2634*(1+Utgifter!$E$5/12)-G2634,0)</f>
        <v>0</v>
      </c>
      <c r="F2635" s="26"/>
      <c r="G2635" s="24">
        <f>IF((E2635*(Utgifter!$E$4+Utgifter!$E$5)/12)&gt;$S$4,(E2635*(Utgifter!$E$4+Utgifter!$E$5)/12),IF(E2635&gt; 0,$S$4,0))</f>
        <v>0</v>
      </c>
      <c r="I2635" s="27">
        <f>IF((I2634*(1+Utgifter!$E$5/12)-K2634)&gt;0,I2634*(1+Utgifter!$E$5/12)-K2634,0)</f>
        <v>0</v>
      </c>
      <c r="J2635" s="26"/>
      <c r="K2635" s="24">
        <f>IF((I2635*(Utgifter!$E$4+Utgifter!$E$5)/12)&gt;$S$4,(I2635*(Utgifter!$E$4+Utgifter!$E$5)/12),IF(I2635&gt; 0,$S$4,0))</f>
        <v>0</v>
      </c>
    </row>
    <row r="2636" spans="4:11" x14ac:dyDescent="0.35">
      <c r="D2636" s="28" t="str">
        <f t="shared" si="41"/>
        <v/>
      </c>
      <c r="E2636" s="27">
        <f>IF((E2635*(1+Utgifter!$E$5/12)-G2635)&gt;0,E2635*(1+Utgifter!$E$5/12)-G2635,0)</f>
        <v>0</v>
      </c>
      <c r="F2636" s="26"/>
      <c r="G2636" s="24">
        <f>IF((E2636*(Utgifter!$E$4+Utgifter!$E$5)/12)&gt;$S$4,(E2636*(Utgifter!$E$4+Utgifter!$E$5)/12),IF(E2636&gt; 0,$S$4,0))</f>
        <v>0</v>
      </c>
      <c r="I2636" s="27">
        <f>IF((I2635*(1+Utgifter!$E$5/12)-K2635)&gt;0,I2635*(1+Utgifter!$E$5/12)-K2635,0)</f>
        <v>0</v>
      </c>
      <c r="J2636" s="26"/>
      <c r="K2636" s="24">
        <f>IF((I2636*(Utgifter!$E$4+Utgifter!$E$5)/12)&gt;$S$4,(I2636*(Utgifter!$E$4+Utgifter!$E$5)/12),IF(I2636&gt; 0,$S$4,0))</f>
        <v>0</v>
      </c>
    </row>
    <row r="2637" spans="4:11" x14ac:dyDescent="0.35">
      <c r="D2637" s="28" t="str">
        <f t="shared" si="41"/>
        <v/>
      </c>
      <c r="E2637" s="27">
        <f>IF((E2636*(1+Utgifter!$E$5/12)-G2636)&gt;0,E2636*(1+Utgifter!$E$5/12)-G2636,0)</f>
        <v>0</v>
      </c>
      <c r="F2637" s="26"/>
      <c r="G2637" s="24">
        <f>IF((E2637*(Utgifter!$E$4+Utgifter!$E$5)/12)&gt;$S$4,(E2637*(Utgifter!$E$4+Utgifter!$E$5)/12),IF(E2637&gt; 0,$S$4,0))</f>
        <v>0</v>
      </c>
      <c r="I2637" s="27">
        <f>IF((I2636*(1+Utgifter!$E$5/12)-K2636)&gt;0,I2636*(1+Utgifter!$E$5/12)-K2636,0)</f>
        <v>0</v>
      </c>
      <c r="J2637" s="26"/>
      <c r="K2637" s="24">
        <f>IF((I2637*(Utgifter!$E$4+Utgifter!$E$5)/12)&gt;$S$4,(I2637*(Utgifter!$E$4+Utgifter!$E$5)/12),IF(I2637&gt; 0,$S$4,0))</f>
        <v>0</v>
      </c>
    </row>
    <row r="2638" spans="4:11" x14ac:dyDescent="0.35">
      <c r="D2638" s="28" t="str">
        <f t="shared" si="41"/>
        <v/>
      </c>
      <c r="E2638" s="27">
        <f>IF((E2637*(1+Utgifter!$E$5/12)-G2637)&gt;0,E2637*(1+Utgifter!$E$5/12)-G2637,0)</f>
        <v>0</v>
      </c>
      <c r="F2638" s="26"/>
      <c r="G2638" s="24">
        <f>IF((E2638*(Utgifter!$E$4+Utgifter!$E$5)/12)&gt;$S$4,(E2638*(Utgifter!$E$4+Utgifter!$E$5)/12),IF(E2638&gt; 0,$S$4,0))</f>
        <v>0</v>
      </c>
      <c r="I2638" s="27">
        <f>IF((I2637*(1+Utgifter!$E$5/12)-K2637)&gt;0,I2637*(1+Utgifter!$E$5/12)-K2637,0)</f>
        <v>0</v>
      </c>
      <c r="J2638" s="26"/>
      <c r="K2638" s="24">
        <f>IF((I2638*(Utgifter!$E$4+Utgifter!$E$5)/12)&gt;$S$4,(I2638*(Utgifter!$E$4+Utgifter!$E$5)/12),IF(I2638&gt; 0,$S$4,0))</f>
        <v>0</v>
      </c>
    </row>
    <row r="2639" spans="4:11" x14ac:dyDescent="0.35">
      <c r="D2639" s="28" t="str">
        <f t="shared" si="41"/>
        <v/>
      </c>
      <c r="E2639" s="27">
        <f>IF((E2638*(1+Utgifter!$E$5/12)-G2638)&gt;0,E2638*(1+Utgifter!$E$5/12)-G2638,0)</f>
        <v>0</v>
      </c>
      <c r="F2639" s="26"/>
      <c r="G2639" s="24">
        <f>IF((E2639*(Utgifter!$E$4+Utgifter!$E$5)/12)&gt;$S$4,(E2639*(Utgifter!$E$4+Utgifter!$E$5)/12),IF(E2639&gt; 0,$S$4,0))</f>
        <v>0</v>
      </c>
      <c r="I2639" s="27">
        <f>IF((I2638*(1+Utgifter!$E$5/12)-K2638)&gt;0,I2638*(1+Utgifter!$E$5/12)-K2638,0)</f>
        <v>0</v>
      </c>
      <c r="J2639" s="26"/>
      <c r="K2639" s="24">
        <f>IF((I2639*(Utgifter!$E$4+Utgifter!$E$5)/12)&gt;$S$4,(I2639*(Utgifter!$E$4+Utgifter!$E$5)/12),IF(I2639&gt; 0,$S$4,0))</f>
        <v>0</v>
      </c>
    </row>
    <row r="2640" spans="4:11" x14ac:dyDescent="0.35">
      <c r="D2640" s="28" t="str">
        <f t="shared" si="41"/>
        <v/>
      </c>
      <c r="E2640" s="27">
        <f>IF((E2639*(1+Utgifter!$E$5/12)-G2639)&gt;0,E2639*(1+Utgifter!$E$5/12)-G2639,0)</f>
        <v>0</v>
      </c>
      <c r="F2640" s="26"/>
      <c r="G2640" s="24">
        <f>IF((E2640*(Utgifter!$E$4+Utgifter!$E$5)/12)&gt;$S$4,(E2640*(Utgifter!$E$4+Utgifter!$E$5)/12),IF(E2640&gt; 0,$S$4,0))</f>
        <v>0</v>
      </c>
      <c r="I2640" s="27">
        <f>IF((I2639*(1+Utgifter!$E$5/12)-K2639)&gt;0,I2639*(1+Utgifter!$E$5/12)-K2639,0)</f>
        <v>0</v>
      </c>
      <c r="J2640" s="26"/>
      <c r="K2640" s="24">
        <f>IF((I2640*(Utgifter!$E$4+Utgifter!$E$5)/12)&gt;$S$4,(I2640*(Utgifter!$E$4+Utgifter!$E$5)/12),IF(I2640&gt; 0,$S$4,0))</f>
        <v>0</v>
      </c>
    </row>
    <row r="2641" spans="4:11" x14ac:dyDescent="0.35">
      <c r="D2641" s="28" t="str">
        <f t="shared" si="41"/>
        <v/>
      </c>
      <c r="E2641" s="27">
        <f>IF((E2640*(1+Utgifter!$E$5/12)-G2640)&gt;0,E2640*(1+Utgifter!$E$5/12)-G2640,0)</f>
        <v>0</v>
      </c>
      <c r="F2641" s="26"/>
      <c r="G2641" s="24">
        <f>IF((E2641*(Utgifter!$E$4+Utgifter!$E$5)/12)&gt;$S$4,(E2641*(Utgifter!$E$4+Utgifter!$E$5)/12),IF(E2641&gt; 0,$S$4,0))</f>
        <v>0</v>
      </c>
      <c r="I2641" s="27">
        <f>IF((I2640*(1+Utgifter!$E$5/12)-K2640)&gt;0,I2640*(1+Utgifter!$E$5/12)-K2640,0)</f>
        <v>0</v>
      </c>
      <c r="J2641" s="26"/>
      <c r="K2641" s="24">
        <f>IF((I2641*(Utgifter!$E$4+Utgifter!$E$5)/12)&gt;$S$4,(I2641*(Utgifter!$E$4+Utgifter!$E$5)/12),IF(I2641&gt; 0,$S$4,0))</f>
        <v>0</v>
      </c>
    </row>
    <row r="2642" spans="4:11" x14ac:dyDescent="0.35">
      <c r="D2642" s="28" t="str">
        <f t="shared" si="41"/>
        <v/>
      </c>
      <c r="E2642" s="27">
        <f>IF((E2641*(1+Utgifter!$E$5/12)-G2641)&gt;0,E2641*(1+Utgifter!$E$5/12)-G2641,0)</f>
        <v>0</v>
      </c>
      <c r="F2642" s="26"/>
      <c r="G2642" s="24">
        <f>IF((E2642*(Utgifter!$E$4+Utgifter!$E$5)/12)&gt;$S$4,(E2642*(Utgifter!$E$4+Utgifter!$E$5)/12),IF(E2642&gt; 0,$S$4,0))</f>
        <v>0</v>
      </c>
      <c r="I2642" s="27">
        <f>IF((I2641*(1+Utgifter!$E$5/12)-K2641)&gt;0,I2641*(1+Utgifter!$E$5/12)-K2641,0)</f>
        <v>0</v>
      </c>
      <c r="J2642" s="26"/>
      <c r="K2642" s="24">
        <f>IF((I2642*(Utgifter!$E$4+Utgifter!$E$5)/12)&gt;$S$4,(I2642*(Utgifter!$E$4+Utgifter!$E$5)/12),IF(I2642&gt; 0,$S$4,0))</f>
        <v>0</v>
      </c>
    </row>
    <row r="2643" spans="4:11" x14ac:dyDescent="0.35">
      <c r="D2643" s="28" t="str">
        <f t="shared" si="41"/>
        <v/>
      </c>
      <c r="E2643" s="27">
        <f>IF((E2642*(1+Utgifter!$E$5/12)-G2642)&gt;0,E2642*(1+Utgifter!$E$5/12)-G2642,0)</f>
        <v>0</v>
      </c>
      <c r="F2643" s="26"/>
      <c r="G2643" s="24">
        <f>IF((E2643*(Utgifter!$E$4+Utgifter!$E$5)/12)&gt;$S$4,(E2643*(Utgifter!$E$4+Utgifter!$E$5)/12),IF(E2643&gt; 0,$S$4,0))</f>
        <v>0</v>
      </c>
      <c r="I2643" s="27">
        <f>IF((I2642*(1+Utgifter!$E$5/12)-K2642)&gt;0,I2642*(1+Utgifter!$E$5/12)-K2642,0)</f>
        <v>0</v>
      </c>
      <c r="J2643" s="26"/>
      <c r="K2643" s="24">
        <f>IF((I2643*(Utgifter!$E$4+Utgifter!$E$5)/12)&gt;$S$4,(I2643*(Utgifter!$E$4+Utgifter!$E$5)/12),IF(I2643&gt; 0,$S$4,0))</f>
        <v>0</v>
      </c>
    </row>
    <row r="2644" spans="4:11" x14ac:dyDescent="0.35">
      <c r="D2644" s="28" t="str">
        <f t="shared" si="41"/>
        <v/>
      </c>
      <c r="E2644" s="27">
        <f>IF((E2643*(1+Utgifter!$E$5/12)-G2643)&gt;0,E2643*(1+Utgifter!$E$5/12)-G2643,0)</f>
        <v>0</v>
      </c>
      <c r="F2644" s="26"/>
      <c r="G2644" s="24">
        <f>IF((E2644*(Utgifter!$E$4+Utgifter!$E$5)/12)&gt;$S$4,(E2644*(Utgifter!$E$4+Utgifter!$E$5)/12),IF(E2644&gt; 0,$S$4,0))</f>
        <v>0</v>
      </c>
      <c r="I2644" s="27">
        <f>IF((I2643*(1+Utgifter!$E$5/12)-K2643)&gt;0,I2643*(1+Utgifter!$E$5/12)-K2643,0)</f>
        <v>0</v>
      </c>
      <c r="J2644" s="26"/>
      <c r="K2644" s="24">
        <f>IF((I2644*(Utgifter!$E$4+Utgifter!$E$5)/12)&gt;$S$4,(I2644*(Utgifter!$E$4+Utgifter!$E$5)/12),IF(I2644&gt; 0,$S$4,0))</f>
        <v>0</v>
      </c>
    </row>
    <row r="2645" spans="4:11" x14ac:dyDescent="0.35">
      <c r="D2645" s="28" t="str">
        <f t="shared" si="41"/>
        <v/>
      </c>
      <c r="E2645" s="27">
        <f>IF((E2644*(1+Utgifter!$E$5/12)-G2644)&gt;0,E2644*(1+Utgifter!$E$5/12)-G2644,0)</f>
        <v>0</v>
      </c>
      <c r="F2645" s="26"/>
      <c r="G2645" s="24">
        <f>IF((E2645*(Utgifter!$E$4+Utgifter!$E$5)/12)&gt;$S$4,(E2645*(Utgifter!$E$4+Utgifter!$E$5)/12),IF(E2645&gt; 0,$S$4,0))</f>
        <v>0</v>
      </c>
      <c r="I2645" s="27">
        <f>IF((I2644*(1+Utgifter!$E$5/12)-K2644)&gt;0,I2644*(1+Utgifter!$E$5/12)-K2644,0)</f>
        <v>0</v>
      </c>
      <c r="J2645" s="26"/>
      <c r="K2645" s="24">
        <f>IF((I2645*(Utgifter!$E$4+Utgifter!$E$5)/12)&gt;$S$4,(I2645*(Utgifter!$E$4+Utgifter!$E$5)/12),IF(I2645&gt; 0,$S$4,0))</f>
        <v>0</v>
      </c>
    </row>
    <row r="2646" spans="4:11" x14ac:dyDescent="0.35">
      <c r="D2646" s="28" t="str">
        <f t="shared" si="41"/>
        <v/>
      </c>
      <c r="E2646" s="27">
        <f>IF((E2645*(1+Utgifter!$E$5/12)-G2645)&gt;0,E2645*(1+Utgifter!$E$5/12)-G2645,0)</f>
        <v>0</v>
      </c>
      <c r="F2646" s="26"/>
      <c r="G2646" s="24">
        <f>IF((E2646*(Utgifter!$E$4+Utgifter!$E$5)/12)&gt;$S$4,(E2646*(Utgifter!$E$4+Utgifter!$E$5)/12),IF(E2646&gt; 0,$S$4,0))</f>
        <v>0</v>
      </c>
      <c r="I2646" s="27">
        <f>IF((I2645*(1+Utgifter!$E$5/12)-K2645)&gt;0,I2645*(1+Utgifter!$E$5/12)-K2645,0)</f>
        <v>0</v>
      </c>
      <c r="J2646" s="26"/>
      <c r="K2646" s="24">
        <f>IF((I2646*(Utgifter!$E$4+Utgifter!$E$5)/12)&gt;$S$4,(I2646*(Utgifter!$E$4+Utgifter!$E$5)/12),IF(I2646&gt; 0,$S$4,0))</f>
        <v>0</v>
      </c>
    </row>
    <row r="2647" spans="4:11" x14ac:dyDescent="0.35">
      <c r="D2647" s="28" t="str">
        <f t="shared" si="41"/>
        <v/>
      </c>
      <c r="E2647" s="27">
        <f>IF((E2646*(1+Utgifter!$E$5/12)-G2646)&gt;0,E2646*(1+Utgifter!$E$5/12)-G2646,0)</f>
        <v>0</v>
      </c>
      <c r="F2647" s="26"/>
      <c r="G2647" s="24">
        <f>IF((E2647*(Utgifter!$E$4+Utgifter!$E$5)/12)&gt;$S$4,(E2647*(Utgifter!$E$4+Utgifter!$E$5)/12),IF(E2647&gt; 0,$S$4,0))</f>
        <v>0</v>
      </c>
      <c r="I2647" s="27">
        <f>IF((I2646*(1+Utgifter!$E$5/12)-K2646)&gt;0,I2646*(1+Utgifter!$E$5/12)-K2646,0)</f>
        <v>0</v>
      </c>
      <c r="J2647" s="26"/>
      <c r="K2647" s="24">
        <f>IF((I2647*(Utgifter!$E$4+Utgifter!$E$5)/12)&gt;$S$4,(I2647*(Utgifter!$E$4+Utgifter!$E$5)/12),IF(I2647&gt; 0,$S$4,0))</f>
        <v>0</v>
      </c>
    </row>
    <row r="2648" spans="4:11" x14ac:dyDescent="0.35">
      <c r="D2648" s="28" t="str">
        <f t="shared" si="41"/>
        <v/>
      </c>
      <c r="E2648" s="27">
        <f>IF((E2647*(1+Utgifter!$E$5/12)-G2647)&gt;0,E2647*(1+Utgifter!$E$5/12)-G2647,0)</f>
        <v>0</v>
      </c>
      <c r="F2648" s="26"/>
      <c r="G2648" s="24">
        <f>IF((E2648*(Utgifter!$E$4+Utgifter!$E$5)/12)&gt;$S$4,(E2648*(Utgifter!$E$4+Utgifter!$E$5)/12),IF(E2648&gt; 0,$S$4,0))</f>
        <v>0</v>
      </c>
      <c r="I2648" s="27">
        <f>IF((I2647*(1+Utgifter!$E$5/12)-K2647)&gt;0,I2647*(1+Utgifter!$E$5/12)-K2647,0)</f>
        <v>0</v>
      </c>
      <c r="J2648" s="26"/>
      <c r="K2648" s="24">
        <f>IF((I2648*(Utgifter!$E$4+Utgifter!$E$5)/12)&gt;$S$4,(I2648*(Utgifter!$E$4+Utgifter!$E$5)/12),IF(I2648&gt; 0,$S$4,0))</f>
        <v>0</v>
      </c>
    </row>
    <row r="2649" spans="4:11" x14ac:dyDescent="0.35">
      <c r="D2649" s="28" t="str">
        <f t="shared" si="41"/>
        <v/>
      </c>
      <c r="E2649" s="27">
        <f>IF((E2648*(1+Utgifter!$E$5/12)-G2648)&gt;0,E2648*(1+Utgifter!$E$5/12)-G2648,0)</f>
        <v>0</v>
      </c>
      <c r="F2649" s="26"/>
      <c r="G2649" s="24">
        <f>IF((E2649*(Utgifter!$E$4+Utgifter!$E$5)/12)&gt;$S$4,(E2649*(Utgifter!$E$4+Utgifter!$E$5)/12),IF(E2649&gt; 0,$S$4,0))</f>
        <v>0</v>
      </c>
      <c r="I2649" s="27">
        <f>IF((I2648*(1+Utgifter!$E$5/12)-K2648)&gt;0,I2648*(1+Utgifter!$E$5/12)-K2648,0)</f>
        <v>0</v>
      </c>
      <c r="J2649" s="26"/>
      <c r="K2649" s="24">
        <f>IF((I2649*(Utgifter!$E$4+Utgifter!$E$5)/12)&gt;$S$4,(I2649*(Utgifter!$E$4+Utgifter!$E$5)/12),IF(I2649&gt; 0,$S$4,0))</f>
        <v>0</v>
      </c>
    </row>
    <row r="2650" spans="4:11" x14ac:dyDescent="0.35">
      <c r="D2650" s="28" t="str">
        <f t="shared" si="41"/>
        <v/>
      </c>
      <c r="E2650" s="27">
        <f>IF((E2649*(1+Utgifter!$E$5/12)-G2649)&gt;0,E2649*(1+Utgifter!$E$5/12)-G2649,0)</f>
        <v>0</v>
      </c>
      <c r="F2650" s="26"/>
      <c r="G2650" s="24">
        <f>IF((E2650*(Utgifter!$E$4+Utgifter!$E$5)/12)&gt;$S$4,(E2650*(Utgifter!$E$4+Utgifter!$E$5)/12),IF(E2650&gt; 0,$S$4,0))</f>
        <v>0</v>
      </c>
      <c r="I2650" s="27">
        <f>IF((I2649*(1+Utgifter!$E$5/12)-K2649)&gt;0,I2649*(1+Utgifter!$E$5/12)-K2649,0)</f>
        <v>0</v>
      </c>
      <c r="J2650" s="26"/>
      <c r="K2650" s="24">
        <f>IF((I2650*(Utgifter!$E$4+Utgifter!$E$5)/12)&gt;$S$4,(I2650*(Utgifter!$E$4+Utgifter!$E$5)/12),IF(I2650&gt; 0,$S$4,0))</f>
        <v>0</v>
      </c>
    </row>
    <row r="2651" spans="4:11" x14ac:dyDescent="0.35">
      <c r="D2651" s="28" t="str">
        <f t="shared" si="41"/>
        <v/>
      </c>
      <c r="E2651" s="27">
        <f>IF((E2650*(1+Utgifter!$E$5/12)-G2650)&gt;0,E2650*(1+Utgifter!$E$5/12)-G2650,0)</f>
        <v>0</v>
      </c>
      <c r="F2651" s="26"/>
      <c r="G2651" s="24">
        <f>IF((E2651*(Utgifter!$E$4+Utgifter!$E$5)/12)&gt;$S$4,(E2651*(Utgifter!$E$4+Utgifter!$E$5)/12),IF(E2651&gt; 0,$S$4,0))</f>
        <v>0</v>
      </c>
      <c r="I2651" s="27">
        <f>IF((I2650*(1+Utgifter!$E$5/12)-K2650)&gt;0,I2650*(1+Utgifter!$E$5/12)-K2650,0)</f>
        <v>0</v>
      </c>
      <c r="J2651" s="26"/>
      <c r="K2651" s="24">
        <f>IF((I2651*(Utgifter!$E$4+Utgifter!$E$5)/12)&gt;$S$4,(I2651*(Utgifter!$E$4+Utgifter!$E$5)/12),IF(I2651&gt; 0,$S$4,0))</f>
        <v>0</v>
      </c>
    </row>
    <row r="2652" spans="4:11" x14ac:dyDescent="0.35">
      <c r="D2652" s="28" t="str">
        <f t="shared" si="41"/>
        <v/>
      </c>
      <c r="E2652" s="27">
        <f>IF((E2651*(1+Utgifter!$E$5/12)-G2651)&gt;0,E2651*(1+Utgifter!$E$5/12)-G2651,0)</f>
        <v>0</v>
      </c>
      <c r="F2652" s="26"/>
      <c r="G2652" s="24">
        <f>IF((E2652*(Utgifter!$E$4+Utgifter!$E$5)/12)&gt;$S$4,(E2652*(Utgifter!$E$4+Utgifter!$E$5)/12),IF(E2652&gt; 0,$S$4,0))</f>
        <v>0</v>
      </c>
      <c r="I2652" s="27">
        <f>IF((I2651*(1+Utgifter!$E$5/12)-K2651)&gt;0,I2651*(1+Utgifter!$E$5/12)-K2651,0)</f>
        <v>0</v>
      </c>
      <c r="J2652" s="26"/>
      <c r="K2652" s="24">
        <f>IF((I2652*(Utgifter!$E$4+Utgifter!$E$5)/12)&gt;$S$4,(I2652*(Utgifter!$E$4+Utgifter!$E$5)/12),IF(I2652&gt; 0,$S$4,0))</f>
        <v>0</v>
      </c>
    </row>
    <row r="2653" spans="4:11" x14ac:dyDescent="0.35">
      <c r="D2653" s="28" t="str">
        <f t="shared" si="41"/>
        <v/>
      </c>
      <c r="E2653" s="27">
        <f>IF((E2652*(1+Utgifter!$E$5/12)-G2652)&gt;0,E2652*(1+Utgifter!$E$5/12)-G2652,0)</f>
        <v>0</v>
      </c>
      <c r="F2653" s="26"/>
      <c r="G2653" s="24">
        <f>IF((E2653*(Utgifter!$E$4+Utgifter!$E$5)/12)&gt;$S$4,(E2653*(Utgifter!$E$4+Utgifter!$E$5)/12),IF(E2653&gt; 0,$S$4,0))</f>
        <v>0</v>
      </c>
      <c r="I2653" s="27">
        <f>IF((I2652*(1+Utgifter!$E$5/12)-K2652)&gt;0,I2652*(1+Utgifter!$E$5/12)-K2652,0)</f>
        <v>0</v>
      </c>
      <c r="J2653" s="26"/>
      <c r="K2653" s="24">
        <f>IF((I2653*(Utgifter!$E$4+Utgifter!$E$5)/12)&gt;$S$4,(I2653*(Utgifter!$E$4+Utgifter!$E$5)/12),IF(I2653&gt; 0,$S$4,0))</f>
        <v>0</v>
      </c>
    </row>
    <row r="2654" spans="4:11" x14ac:dyDescent="0.35">
      <c r="D2654" s="28" t="str">
        <f t="shared" si="41"/>
        <v/>
      </c>
      <c r="E2654" s="27">
        <f>IF((E2653*(1+Utgifter!$E$5/12)-G2653)&gt;0,E2653*(1+Utgifter!$E$5/12)-G2653,0)</f>
        <v>0</v>
      </c>
      <c r="F2654" s="26"/>
      <c r="G2654" s="24">
        <f>IF((E2654*(Utgifter!$E$4+Utgifter!$E$5)/12)&gt;$S$4,(E2654*(Utgifter!$E$4+Utgifter!$E$5)/12),IF(E2654&gt; 0,$S$4,0))</f>
        <v>0</v>
      </c>
      <c r="I2654" s="27">
        <f>IF((I2653*(1+Utgifter!$E$5/12)-K2653)&gt;0,I2653*(1+Utgifter!$E$5/12)-K2653,0)</f>
        <v>0</v>
      </c>
      <c r="J2654" s="26"/>
      <c r="K2654" s="24">
        <f>IF((I2654*(Utgifter!$E$4+Utgifter!$E$5)/12)&gt;$S$4,(I2654*(Utgifter!$E$4+Utgifter!$E$5)/12),IF(I2654&gt; 0,$S$4,0))</f>
        <v>0</v>
      </c>
    </row>
    <row r="2655" spans="4:11" x14ac:dyDescent="0.35">
      <c r="D2655" s="28" t="str">
        <f t="shared" si="41"/>
        <v/>
      </c>
      <c r="E2655" s="27">
        <f>IF((E2654*(1+Utgifter!$E$5/12)-G2654)&gt;0,E2654*(1+Utgifter!$E$5/12)-G2654,0)</f>
        <v>0</v>
      </c>
      <c r="F2655" s="26"/>
      <c r="G2655" s="24">
        <f>IF((E2655*(Utgifter!$E$4+Utgifter!$E$5)/12)&gt;$S$4,(E2655*(Utgifter!$E$4+Utgifter!$E$5)/12),IF(E2655&gt; 0,$S$4,0))</f>
        <v>0</v>
      </c>
      <c r="I2655" s="27">
        <f>IF((I2654*(1+Utgifter!$E$5/12)-K2654)&gt;0,I2654*(1+Utgifter!$E$5/12)-K2654,0)</f>
        <v>0</v>
      </c>
      <c r="J2655" s="26"/>
      <c r="K2655" s="24">
        <f>IF((I2655*(Utgifter!$E$4+Utgifter!$E$5)/12)&gt;$S$4,(I2655*(Utgifter!$E$4+Utgifter!$E$5)/12),IF(I2655&gt; 0,$S$4,0))</f>
        <v>0</v>
      </c>
    </row>
    <row r="2656" spans="4:11" x14ac:dyDescent="0.35">
      <c r="D2656" s="28" t="str">
        <f t="shared" si="41"/>
        <v/>
      </c>
      <c r="E2656" s="27">
        <f>IF((E2655*(1+Utgifter!$E$5/12)-G2655)&gt;0,E2655*(1+Utgifter!$E$5/12)-G2655,0)</f>
        <v>0</v>
      </c>
      <c r="F2656" s="26"/>
      <c r="G2656" s="24">
        <f>IF((E2656*(Utgifter!$E$4+Utgifter!$E$5)/12)&gt;$S$4,(E2656*(Utgifter!$E$4+Utgifter!$E$5)/12),IF(E2656&gt; 0,$S$4,0))</f>
        <v>0</v>
      </c>
      <c r="I2656" s="27">
        <f>IF((I2655*(1+Utgifter!$E$5/12)-K2655)&gt;0,I2655*(1+Utgifter!$E$5/12)-K2655,0)</f>
        <v>0</v>
      </c>
      <c r="J2656" s="26"/>
      <c r="K2656" s="24">
        <f>IF((I2656*(Utgifter!$E$4+Utgifter!$E$5)/12)&gt;$S$4,(I2656*(Utgifter!$E$4+Utgifter!$E$5)/12),IF(I2656&gt; 0,$S$4,0))</f>
        <v>0</v>
      </c>
    </row>
    <row r="2657" spans="4:11" x14ac:dyDescent="0.35">
      <c r="D2657" s="28" t="str">
        <f t="shared" si="41"/>
        <v/>
      </c>
      <c r="E2657" s="27">
        <f>IF((E2656*(1+Utgifter!$E$5/12)-G2656)&gt;0,E2656*(1+Utgifter!$E$5/12)-G2656,0)</f>
        <v>0</v>
      </c>
      <c r="F2657" s="26"/>
      <c r="G2657" s="24">
        <f>IF((E2657*(Utgifter!$E$4+Utgifter!$E$5)/12)&gt;$S$4,(E2657*(Utgifter!$E$4+Utgifter!$E$5)/12),IF(E2657&gt; 0,$S$4,0))</f>
        <v>0</v>
      </c>
      <c r="I2657" s="27">
        <f>IF((I2656*(1+Utgifter!$E$5/12)-K2656)&gt;0,I2656*(1+Utgifter!$E$5/12)-K2656,0)</f>
        <v>0</v>
      </c>
      <c r="J2657" s="26"/>
      <c r="K2657" s="24">
        <f>IF((I2657*(Utgifter!$E$4+Utgifter!$E$5)/12)&gt;$S$4,(I2657*(Utgifter!$E$4+Utgifter!$E$5)/12),IF(I2657&gt; 0,$S$4,0))</f>
        <v>0</v>
      </c>
    </row>
    <row r="2658" spans="4:11" x14ac:dyDescent="0.35">
      <c r="D2658" s="28" t="str">
        <f t="shared" si="41"/>
        <v/>
      </c>
      <c r="E2658" s="27">
        <f>IF((E2657*(1+Utgifter!$E$5/12)-G2657)&gt;0,E2657*(1+Utgifter!$E$5/12)-G2657,0)</f>
        <v>0</v>
      </c>
      <c r="F2658" s="26"/>
      <c r="G2658" s="24">
        <f>IF((E2658*(Utgifter!$E$4+Utgifter!$E$5)/12)&gt;$S$4,(E2658*(Utgifter!$E$4+Utgifter!$E$5)/12),IF(E2658&gt; 0,$S$4,0))</f>
        <v>0</v>
      </c>
      <c r="I2658" s="27">
        <f>IF((I2657*(1+Utgifter!$E$5/12)-K2657)&gt;0,I2657*(1+Utgifter!$E$5/12)-K2657,0)</f>
        <v>0</v>
      </c>
      <c r="J2658" s="26"/>
      <c r="K2658" s="24">
        <f>IF((I2658*(Utgifter!$E$4+Utgifter!$E$5)/12)&gt;$S$4,(I2658*(Utgifter!$E$4+Utgifter!$E$5)/12),IF(I2658&gt; 0,$S$4,0))</f>
        <v>0</v>
      </c>
    </row>
    <row r="2659" spans="4:11" x14ac:dyDescent="0.35">
      <c r="D2659" s="28" t="str">
        <f t="shared" si="41"/>
        <v/>
      </c>
      <c r="E2659" s="27">
        <f>IF((E2658*(1+Utgifter!$E$5/12)-G2658)&gt;0,E2658*(1+Utgifter!$E$5/12)-G2658,0)</f>
        <v>0</v>
      </c>
      <c r="F2659" s="26"/>
      <c r="G2659" s="24">
        <f>IF((E2659*(Utgifter!$E$4+Utgifter!$E$5)/12)&gt;$S$4,(E2659*(Utgifter!$E$4+Utgifter!$E$5)/12),IF(E2659&gt; 0,$S$4,0))</f>
        <v>0</v>
      </c>
      <c r="I2659" s="27">
        <f>IF((I2658*(1+Utgifter!$E$5/12)-K2658)&gt;0,I2658*(1+Utgifter!$E$5/12)-K2658,0)</f>
        <v>0</v>
      </c>
      <c r="J2659" s="26"/>
      <c r="K2659" s="24">
        <f>IF((I2659*(Utgifter!$E$4+Utgifter!$E$5)/12)&gt;$S$4,(I2659*(Utgifter!$E$4+Utgifter!$E$5)/12),IF(I2659&gt; 0,$S$4,0))</f>
        <v>0</v>
      </c>
    </row>
    <row r="2660" spans="4:11" x14ac:dyDescent="0.35">
      <c r="D2660" s="28" t="str">
        <f t="shared" si="41"/>
        <v/>
      </c>
      <c r="E2660" s="27">
        <f>IF((E2659*(1+Utgifter!$E$5/12)-G2659)&gt;0,E2659*(1+Utgifter!$E$5/12)-G2659,0)</f>
        <v>0</v>
      </c>
      <c r="F2660" s="26"/>
      <c r="G2660" s="24">
        <f>IF((E2660*(Utgifter!$E$4+Utgifter!$E$5)/12)&gt;$S$4,(E2660*(Utgifter!$E$4+Utgifter!$E$5)/12),IF(E2660&gt; 0,$S$4,0))</f>
        <v>0</v>
      </c>
      <c r="I2660" s="27">
        <f>IF((I2659*(1+Utgifter!$E$5/12)-K2659)&gt;0,I2659*(1+Utgifter!$E$5/12)-K2659,0)</f>
        <v>0</v>
      </c>
      <c r="J2660" s="26"/>
      <c r="K2660" s="24">
        <f>IF((I2660*(Utgifter!$E$4+Utgifter!$E$5)/12)&gt;$S$4,(I2660*(Utgifter!$E$4+Utgifter!$E$5)/12),IF(I2660&gt; 0,$S$4,0))</f>
        <v>0</v>
      </c>
    </row>
    <row r="2661" spans="4:11" x14ac:dyDescent="0.35">
      <c r="D2661" s="28" t="str">
        <f t="shared" si="41"/>
        <v/>
      </c>
      <c r="E2661" s="27">
        <f>IF((E2660*(1+Utgifter!$E$5/12)-G2660)&gt;0,E2660*(1+Utgifter!$E$5/12)-G2660,0)</f>
        <v>0</v>
      </c>
      <c r="F2661" s="26"/>
      <c r="G2661" s="24">
        <f>IF((E2661*(Utgifter!$E$4+Utgifter!$E$5)/12)&gt;$S$4,(E2661*(Utgifter!$E$4+Utgifter!$E$5)/12),IF(E2661&gt; 0,$S$4,0))</f>
        <v>0</v>
      </c>
      <c r="I2661" s="27">
        <f>IF((I2660*(1+Utgifter!$E$5/12)-K2660)&gt;0,I2660*(1+Utgifter!$E$5/12)-K2660,0)</f>
        <v>0</v>
      </c>
      <c r="J2661" s="26"/>
      <c r="K2661" s="24">
        <f>IF((I2661*(Utgifter!$E$4+Utgifter!$E$5)/12)&gt;$S$4,(I2661*(Utgifter!$E$4+Utgifter!$E$5)/12),IF(I2661&gt; 0,$S$4,0))</f>
        <v>0</v>
      </c>
    </row>
    <row r="2662" spans="4:11" x14ac:dyDescent="0.35">
      <c r="D2662" s="28" t="str">
        <f t="shared" si="41"/>
        <v/>
      </c>
      <c r="E2662" s="27">
        <f>IF((E2661*(1+Utgifter!$E$5/12)-G2661)&gt;0,E2661*(1+Utgifter!$E$5/12)-G2661,0)</f>
        <v>0</v>
      </c>
      <c r="F2662" s="26"/>
      <c r="G2662" s="24">
        <f>IF((E2662*(Utgifter!$E$4+Utgifter!$E$5)/12)&gt;$S$4,(E2662*(Utgifter!$E$4+Utgifter!$E$5)/12),IF(E2662&gt; 0,$S$4,0))</f>
        <v>0</v>
      </c>
      <c r="I2662" s="27">
        <f>IF((I2661*(1+Utgifter!$E$5/12)-K2661)&gt;0,I2661*(1+Utgifter!$E$5/12)-K2661,0)</f>
        <v>0</v>
      </c>
      <c r="J2662" s="26"/>
      <c r="K2662" s="24">
        <f>IF((I2662*(Utgifter!$E$4+Utgifter!$E$5)/12)&gt;$S$4,(I2662*(Utgifter!$E$4+Utgifter!$E$5)/12),IF(I2662&gt; 0,$S$4,0))</f>
        <v>0</v>
      </c>
    </row>
    <row r="2663" spans="4:11" x14ac:dyDescent="0.35">
      <c r="D2663" s="28" t="str">
        <f t="shared" si="41"/>
        <v/>
      </c>
      <c r="E2663" s="27">
        <f>IF((E2662*(1+Utgifter!$E$5/12)-G2662)&gt;0,E2662*(1+Utgifter!$E$5/12)-G2662,0)</f>
        <v>0</v>
      </c>
      <c r="F2663" s="26"/>
      <c r="G2663" s="24">
        <f>IF((E2663*(Utgifter!$E$4+Utgifter!$E$5)/12)&gt;$S$4,(E2663*(Utgifter!$E$4+Utgifter!$E$5)/12),IF(E2663&gt; 0,$S$4,0))</f>
        <v>0</v>
      </c>
      <c r="I2663" s="27">
        <f>IF((I2662*(1+Utgifter!$E$5/12)-K2662)&gt;0,I2662*(1+Utgifter!$E$5/12)-K2662,0)</f>
        <v>0</v>
      </c>
      <c r="J2663" s="26"/>
      <c r="K2663" s="24">
        <f>IF((I2663*(Utgifter!$E$4+Utgifter!$E$5)/12)&gt;$S$4,(I2663*(Utgifter!$E$4+Utgifter!$E$5)/12),IF(I2663&gt; 0,$S$4,0))</f>
        <v>0</v>
      </c>
    </row>
    <row r="2664" spans="4:11" x14ac:dyDescent="0.35">
      <c r="D2664" s="28" t="str">
        <f t="shared" si="41"/>
        <v/>
      </c>
      <c r="E2664" s="27">
        <f>IF((E2663*(1+Utgifter!$E$5/12)-G2663)&gt;0,E2663*(1+Utgifter!$E$5/12)-G2663,0)</f>
        <v>0</v>
      </c>
      <c r="F2664" s="26"/>
      <c r="G2664" s="24">
        <f>IF((E2664*(Utgifter!$E$4+Utgifter!$E$5)/12)&gt;$S$4,(E2664*(Utgifter!$E$4+Utgifter!$E$5)/12),IF(E2664&gt; 0,$S$4,0))</f>
        <v>0</v>
      </c>
      <c r="I2664" s="27">
        <f>IF((I2663*(1+Utgifter!$E$5/12)-K2663)&gt;0,I2663*(1+Utgifter!$E$5/12)-K2663,0)</f>
        <v>0</v>
      </c>
      <c r="J2664" s="26"/>
      <c r="K2664" s="24">
        <f>IF((I2664*(Utgifter!$E$4+Utgifter!$E$5)/12)&gt;$S$4,(I2664*(Utgifter!$E$4+Utgifter!$E$5)/12),IF(I2664&gt; 0,$S$4,0))</f>
        <v>0</v>
      </c>
    </row>
    <row r="2665" spans="4:11" x14ac:dyDescent="0.35">
      <c r="D2665" s="28" t="str">
        <f t="shared" si="41"/>
        <v/>
      </c>
      <c r="E2665" s="27">
        <f>IF((E2664*(1+Utgifter!$E$5/12)-G2664)&gt;0,E2664*(1+Utgifter!$E$5/12)-G2664,0)</f>
        <v>0</v>
      </c>
      <c r="F2665" s="26"/>
      <c r="G2665" s="24">
        <f>IF((E2665*(Utgifter!$E$4+Utgifter!$E$5)/12)&gt;$S$4,(E2665*(Utgifter!$E$4+Utgifter!$E$5)/12),IF(E2665&gt; 0,$S$4,0))</f>
        <v>0</v>
      </c>
      <c r="I2665" s="27">
        <f>IF((I2664*(1+Utgifter!$E$5/12)-K2664)&gt;0,I2664*(1+Utgifter!$E$5/12)-K2664,0)</f>
        <v>0</v>
      </c>
      <c r="J2665" s="26"/>
      <c r="K2665" s="24">
        <f>IF((I2665*(Utgifter!$E$4+Utgifter!$E$5)/12)&gt;$S$4,(I2665*(Utgifter!$E$4+Utgifter!$E$5)/12),IF(I2665&gt; 0,$S$4,0))</f>
        <v>0</v>
      </c>
    </row>
    <row r="2666" spans="4:11" x14ac:dyDescent="0.35">
      <c r="D2666" s="28" t="str">
        <f t="shared" si="41"/>
        <v/>
      </c>
      <c r="E2666" s="27">
        <f>IF((E2665*(1+Utgifter!$E$5/12)-G2665)&gt;0,E2665*(1+Utgifter!$E$5/12)-G2665,0)</f>
        <v>0</v>
      </c>
      <c r="F2666" s="26"/>
      <c r="G2666" s="24">
        <f>IF((E2666*(Utgifter!$E$4+Utgifter!$E$5)/12)&gt;$S$4,(E2666*(Utgifter!$E$4+Utgifter!$E$5)/12),IF(E2666&gt; 0,$S$4,0))</f>
        <v>0</v>
      </c>
      <c r="I2666" s="27">
        <f>IF((I2665*(1+Utgifter!$E$5/12)-K2665)&gt;0,I2665*(1+Utgifter!$E$5/12)-K2665,0)</f>
        <v>0</v>
      </c>
      <c r="J2666" s="26"/>
      <c r="K2666" s="24">
        <f>IF((I2666*(Utgifter!$E$4+Utgifter!$E$5)/12)&gt;$S$4,(I2666*(Utgifter!$E$4+Utgifter!$E$5)/12),IF(I2666&gt; 0,$S$4,0))</f>
        <v>0</v>
      </c>
    </row>
    <row r="2667" spans="4:11" x14ac:dyDescent="0.35">
      <c r="D2667" s="28" t="str">
        <f t="shared" si="41"/>
        <v/>
      </c>
      <c r="E2667" s="27">
        <f>IF((E2666*(1+Utgifter!$E$5/12)-G2666)&gt;0,E2666*(1+Utgifter!$E$5/12)-G2666,0)</f>
        <v>0</v>
      </c>
      <c r="F2667" s="26"/>
      <c r="G2667" s="24">
        <f>IF((E2667*(Utgifter!$E$4+Utgifter!$E$5)/12)&gt;$S$4,(E2667*(Utgifter!$E$4+Utgifter!$E$5)/12),IF(E2667&gt; 0,$S$4,0))</f>
        <v>0</v>
      </c>
      <c r="I2667" s="27">
        <f>IF((I2666*(1+Utgifter!$E$5/12)-K2666)&gt;0,I2666*(1+Utgifter!$E$5/12)-K2666,0)</f>
        <v>0</v>
      </c>
      <c r="J2667" s="26"/>
      <c r="K2667" s="24">
        <f>IF((I2667*(Utgifter!$E$4+Utgifter!$E$5)/12)&gt;$S$4,(I2667*(Utgifter!$E$4+Utgifter!$E$5)/12),IF(I2667&gt; 0,$S$4,0))</f>
        <v>0</v>
      </c>
    </row>
    <row r="2668" spans="4:11" x14ac:dyDescent="0.35">
      <c r="D2668" s="28" t="str">
        <f t="shared" si="41"/>
        <v/>
      </c>
      <c r="E2668" s="27">
        <f>IF((E2667*(1+Utgifter!$E$5/12)-G2667)&gt;0,E2667*(1+Utgifter!$E$5/12)-G2667,0)</f>
        <v>0</v>
      </c>
      <c r="F2668" s="26"/>
      <c r="G2668" s="24">
        <f>IF((E2668*(Utgifter!$E$4+Utgifter!$E$5)/12)&gt;$S$4,(E2668*(Utgifter!$E$4+Utgifter!$E$5)/12),IF(E2668&gt; 0,$S$4,0))</f>
        <v>0</v>
      </c>
      <c r="I2668" s="27">
        <f>IF((I2667*(1+Utgifter!$E$5/12)-K2667)&gt;0,I2667*(1+Utgifter!$E$5/12)-K2667,0)</f>
        <v>0</v>
      </c>
      <c r="J2668" s="26"/>
      <c r="K2668" s="24">
        <f>IF((I2668*(Utgifter!$E$4+Utgifter!$E$5)/12)&gt;$S$4,(I2668*(Utgifter!$E$4+Utgifter!$E$5)/12),IF(I2668&gt; 0,$S$4,0))</f>
        <v>0</v>
      </c>
    </row>
    <row r="2669" spans="4:11" x14ac:dyDescent="0.35">
      <c r="D2669" s="28" t="str">
        <f t="shared" si="41"/>
        <v/>
      </c>
      <c r="E2669" s="27">
        <f>IF((E2668*(1+Utgifter!$E$5/12)-G2668)&gt;0,E2668*(1+Utgifter!$E$5/12)-G2668,0)</f>
        <v>0</v>
      </c>
      <c r="F2669" s="26"/>
      <c r="G2669" s="24">
        <f>IF((E2669*(Utgifter!$E$4+Utgifter!$E$5)/12)&gt;$S$4,(E2669*(Utgifter!$E$4+Utgifter!$E$5)/12),IF(E2669&gt; 0,$S$4,0))</f>
        <v>0</v>
      </c>
      <c r="I2669" s="27">
        <f>IF((I2668*(1+Utgifter!$E$5/12)-K2668)&gt;0,I2668*(1+Utgifter!$E$5/12)-K2668,0)</f>
        <v>0</v>
      </c>
      <c r="J2669" s="26"/>
      <c r="K2669" s="24">
        <f>IF((I2669*(Utgifter!$E$4+Utgifter!$E$5)/12)&gt;$S$4,(I2669*(Utgifter!$E$4+Utgifter!$E$5)/12),IF(I2669&gt; 0,$S$4,0))</f>
        <v>0</v>
      </c>
    </row>
    <row r="2670" spans="4:11" x14ac:dyDescent="0.35">
      <c r="D2670" s="28" t="str">
        <f t="shared" si="41"/>
        <v/>
      </c>
      <c r="E2670" s="27">
        <f>IF((E2669*(1+Utgifter!$E$5/12)-G2669)&gt;0,E2669*(1+Utgifter!$E$5/12)-G2669,0)</f>
        <v>0</v>
      </c>
      <c r="F2670" s="26"/>
      <c r="G2670" s="24">
        <f>IF((E2670*(Utgifter!$E$4+Utgifter!$E$5)/12)&gt;$S$4,(E2670*(Utgifter!$E$4+Utgifter!$E$5)/12),IF(E2670&gt; 0,$S$4,0))</f>
        <v>0</v>
      </c>
      <c r="I2670" s="27">
        <f>IF((I2669*(1+Utgifter!$E$5/12)-K2669)&gt;0,I2669*(1+Utgifter!$E$5/12)-K2669,0)</f>
        <v>0</v>
      </c>
      <c r="J2670" s="26"/>
      <c r="K2670" s="24">
        <f>IF((I2670*(Utgifter!$E$4+Utgifter!$E$5)/12)&gt;$S$4,(I2670*(Utgifter!$E$4+Utgifter!$E$5)/12),IF(I2670&gt; 0,$S$4,0))</f>
        <v>0</v>
      </c>
    </row>
    <row r="2671" spans="4:11" x14ac:dyDescent="0.35">
      <c r="D2671" s="28" t="str">
        <f t="shared" si="41"/>
        <v/>
      </c>
      <c r="E2671" s="27">
        <f>IF((E2670*(1+Utgifter!$E$5/12)-G2670)&gt;0,E2670*(1+Utgifter!$E$5/12)-G2670,0)</f>
        <v>0</v>
      </c>
      <c r="F2671" s="26"/>
      <c r="G2671" s="24">
        <f>IF((E2671*(Utgifter!$E$4+Utgifter!$E$5)/12)&gt;$S$4,(E2671*(Utgifter!$E$4+Utgifter!$E$5)/12),IF(E2671&gt; 0,$S$4,0))</f>
        <v>0</v>
      </c>
      <c r="I2671" s="27">
        <f>IF((I2670*(1+Utgifter!$E$5/12)-K2670)&gt;0,I2670*(1+Utgifter!$E$5/12)-K2670,0)</f>
        <v>0</v>
      </c>
      <c r="J2671" s="26"/>
      <c r="K2671" s="24">
        <f>IF((I2671*(Utgifter!$E$4+Utgifter!$E$5)/12)&gt;$S$4,(I2671*(Utgifter!$E$4+Utgifter!$E$5)/12),IF(I2671&gt; 0,$S$4,0))</f>
        <v>0</v>
      </c>
    </row>
    <row r="2672" spans="4:11" x14ac:dyDescent="0.35">
      <c r="D2672" s="28" t="str">
        <f t="shared" si="41"/>
        <v/>
      </c>
      <c r="E2672" s="27">
        <f>IF((E2671*(1+Utgifter!$E$5/12)-G2671)&gt;0,E2671*(1+Utgifter!$E$5/12)-G2671,0)</f>
        <v>0</v>
      </c>
      <c r="F2672" s="26"/>
      <c r="G2672" s="24">
        <f>IF((E2672*(Utgifter!$E$4+Utgifter!$E$5)/12)&gt;$S$4,(E2672*(Utgifter!$E$4+Utgifter!$E$5)/12),IF(E2672&gt; 0,$S$4,0))</f>
        <v>0</v>
      </c>
      <c r="I2672" s="27">
        <f>IF((I2671*(1+Utgifter!$E$5/12)-K2671)&gt;0,I2671*(1+Utgifter!$E$5/12)-K2671,0)</f>
        <v>0</v>
      </c>
      <c r="J2672" s="26"/>
      <c r="K2672" s="24">
        <f>IF((I2672*(Utgifter!$E$4+Utgifter!$E$5)/12)&gt;$S$4,(I2672*(Utgifter!$E$4+Utgifter!$E$5)/12),IF(I2672&gt; 0,$S$4,0))</f>
        <v>0</v>
      </c>
    </row>
    <row r="2673" spans="4:11" x14ac:dyDescent="0.35">
      <c r="D2673" s="28" t="str">
        <f t="shared" si="41"/>
        <v/>
      </c>
      <c r="E2673" s="27">
        <f>IF((E2672*(1+Utgifter!$E$5/12)-G2672)&gt;0,E2672*(1+Utgifter!$E$5/12)-G2672,0)</f>
        <v>0</v>
      </c>
      <c r="F2673" s="26"/>
      <c r="G2673" s="24">
        <f>IF((E2673*(Utgifter!$E$4+Utgifter!$E$5)/12)&gt;$S$4,(E2673*(Utgifter!$E$4+Utgifter!$E$5)/12),IF(E2673&gt; 0,$S$4,0))</f>
        <v>0</v>
      </c>
      <c r="I2673" s="27">
        <f>IF((I2672*(1+Utgifter!$E$5/12)-K2672)&gt;0,I2672*(1+Utgifter!$E$5/12)-K2672,0)</f>
        <v>0</v>
      </c>
      <c r="J2673" s="26"/>
      <c r="K2673" s="24">
        <f>IF((I2673*(Utgifter!$E$4+Utgifter!$E$5)/12)&gt;$S$4,(I2673*(Utgifter!$E$4+Utgifter!$E$5)/12),IF(I2673&gt; 0,$S$4,0))</f>
        <v>0</v>
      </c>
    </row>
    <row r="2674" spans="4:11" x14ac:dyDescent="0.35">
      <c r="D2674" s="28" t="str">
        <f t="shared" si="41"/>
        <v/>
      </c>
      <c r="E2674" s="27">
        <f>IF((E2673*(1+Utgifter!$E$5/12)-G2673)&gt;0,E2673*(1+Utgifter!$E$5/12)-G2673,0)</f>
        <v>0</v>
      </c>
      <c r="F2674" s="26"/>
      <c r="G2674" s="24">
        <f>IF((E2674*(Utgifter!$E$4+Utgifter!$E$5)/12)&gt;$S$4,(E2674*(Utgifter!$E$4+Utgifter!$E$5)/12),IF(E2674&gt; 0,$S$4,0))</f>
        <v>0</v>
      </c>
      <c r="I2674" s="27">
        <f>IF((I2673*(1+Utgifter!$E$5/12)-K2673)&gt;0,I2673*(1+Utgifter!$E$5/12)-K2673,0)</f>
        <v>0</v>
      </c>
      <c r="J2674" s="26"/>
      <c r="K2674" s="24">
        <f>IF((I2674*(Utgifter!$E$4+Utgifter!$E$5)/12)&gt;$S$4,(I2674*(Utgifter!$E$4+Utgifter!$E$5)/12),IF(I2674&gt; 0,$S$4,0))</f>
        <v>0</v>
      </c>
    </row>
    <row r="2675" spans="4:11" x14ac:dyDescent="0.35">
      <c r="D2675" s="28" t="str">
        <f t="shared" si="41"/>
        <v/>
      </c>
      <c r="E2675" s="27">
        <f>IF((E2674*(1+Utgifter!$E$5/12)-G2674)&gt;0,E2674*(1+Utgifter!$E$5/12)-G2674,0)</f>
        <v>0</v>
      </c>
      <c r="F2675" s="26"/>
      <c r="G2675" s="24">
        <f>IF((E2675*(Utgifter!$E$4+Utgifter!$E$5)/12)&gt;$S$4,(E2675*(Utgifter!$E$4+Utgifter!$E$5)/12),IF(E2675&gt; 0,$S$4,0))</f>
        <v>0</v>
      </c>
      <c r="I2675" s="27">
        <f>IF((I2674*(1+Utgifter!$E$5/12)-K2674)&gt;0,I2674*(1+Utgifter!$E$5/12)-K2674,0)</f>
        <v>0</v>
      </c>
      <c r="J2675" s="26"/>
      <c r="K2675" s="24">
        <f>IF((I2675*(Utgifter!$E$4+Utgifter!$E$5)/12)&gt;$S$4,(I2675*(Utgifter!$E$4+Utgifter!$E$5)/12),IF(I2675&gt; 0,$S$4,0))</f>
        <v>0</v>
      </c>
    </row>
    <row r="2676" spans="4:11" x14ac:dyDescent="0.35">
      <c r="D2676" s="28" t="str">
        <f t="shared" si="41"/>
        <v/>
      </c>
      <c r="E2676" s="27">
        <f>IF((E2675*(1+Utgifter!$E$5/12)-G2675)&gt;0,E2675*(1+Utgifter!$E$5/12)-G2675,0)</f>
        <v>0</v>
      </c>
      <c r="F2676" s="26"/>
      <c r="G2676" s="24">
        <f>IF((E2676*(Utgifter!$E$4+Utgifter!$E$5)/12)&gt;$S$4,(E2676*(Utgifter!$E$4+Utgifter!$E$5)/12),IF(E2676&gt; 0,$S$4,0))</f>
        <v>0</v>
      </c>
      <c r="I2676" s="27">
        <f>IF((I2675*(1+Utgifter!$E$5/12)-K2675)&gt;0,I2675*(1+Utgifter!$E$5/12)-K2675,0)</f>
        <v>0</v>
      </c>
      <c r="J2676" s="26"/>
      <c r="K2676" s="24">
        <f>IF((I2676*(Utgifter!$E$4+Utgifter!$E$5)/12)&gt;$S$4,(I2676*(Utgifter!$E$4+Utgifter!$E$5)/12),IF(I2676&gt; 0,$S$4,0))</f>
        <v>0</v>
      </c>
    </row>
    <row r="2677" spans="4:11" x14ac:dyDescent="0.35">
      <c r="D2677" s="28" t="str">
        <f t="shared" si="41"/>
        <v/>
      </c>
      <c r="E2677" s="27">
        <f>IF((E2676*(1+Utgifter!$E$5/12)-G2676)&gt;0,E2676*(1+Utgifter!$E$5/12)-G2676,0)</f>
        <v>0</v>
      </c>
      <c r="F2677" s="26"/>
      <c r="G2677" s="24">
        <f>IF((E2677*(Utgifter!$E$4+Utgifter!$E$5)/12)&gt;$S$4,(E2677*(Utgifter!$E$4+Utgifter!$E$5)/12),IF(E2677&gt; 0,$S$4,0))</f>
        <v>0</v>
      </c>
      <c r="I2677" s="27">
        <f>IF((I2676*(1+Utgifter!$E$5/12)-K2676)&gt;0,I2676*(1+Utgifter!$E$5/12)-K2676,0)</f>
        <v>0</v>
      </c>
      <c r="J2677" s="26"/>
      <c r="K2677" s="24">
        <f>IF((I2677*(Utgifter!$E$4+Utgifter!$E$5)/12)&gt;$S$4,(I2677*(Utgifter!$E$4+Utgifter!$E$5)/12),IF(I2677&gt; 0,$S$4,0))</f>
        <v>0</v>
      </c>
    </row>
    <row r="2678" spans="4:11" x14ac:dyDescent="0.35">
      <c r="D2678" s="28" t="str">
        <f t="shared" si="41"/>
        <v/>
      </c>
      <c r="E2678" s="27">
        <f>IF((E2677*(1+Utgifter!$E$5/12)-G2677)&gt;0,E2677*(1+Utgifter!$E$5/12)-G2677,0)</f>
        <v>0</v>
      </c>
      <c r="F2678" s="26"/>
      <c r="G2678" s="24">
        <f>IF((E2678*(Utgifter!$E$4+Utgifter!$E$5)/12)&gt;$S$4,(E2678*(Utgifter!$E$4+Utgifter!$E$5)/12),IF(E2678&gt; 0,$S$4,0))</f>
        <v>0</v>
      </c>
      <c r="I2678" s="27">
        <f>IF((I2677*(1+Utgifter!$E$5/12)-K2677)&gt;0,I2677*(1+Utgifter!$E$5/12)-K2677,0)</f>
        <v>0</v>
      </c>
      <c r="J2678" s="26"/>
      <c r="K2678" s="24">
        <f>IF((I2678*(Utgifter!$E$4+Utgifter!$E$5)/12)&gt;$S$4,(I2678*(Utgifter!$E$4+Utgifter!$E$5)/12),IF(I2678&gt; 0,$S$4,0))</f>
        <v>0</v>
      </c>
    </row>
    <row r="2679" spans="4:11" x14ac:dyDescent="0.35">
      <c r="D2679" s="28" t="str">
        <f t="shared" si="41"/>
        <v/>
      </c>
      <c r="E2679" s="27">
        <f>IF((E2678*(1+Utgifter!$E$5/12)-G2678)&gt;0,E2678*(1+Utgifter!$E$5/12)-G2678,0)</f>
        <v>0</v>
      </c>
      <c r="F2679" s="26"/>
      <c r="G2679" s="24">
        <f>IF((E2679*(Utgifter!$E$4+Utgifter!$E$5)/12)&gt;$S$4,(E2679*(Utgifter!$E$4+Utgifter!$E$5)/12),IF(E2679&gt; 0,$S$4,0))</f>
        <v>0</v>
      </c>
      <c r="I2679" s="27">
        <f>IF((I2678*(1+Utgifter!$E$5/12)-K2678)&gt;0,I2678*(1+Utgifter!$E$5/12)-K2678,0)</f>
        <v>0</v>
      </c>
      <c r="J2679" s="26"/>
      <c r="K2679" s="24">
        <f>IF((I2679*(Utgifter!$E$4+Utgifter!$E$5)/12)&gt;$S$4,(I2679*(Utgifter!$E$4+Utgifter!$E$5)/12),IF(I2679&gt; 0,$S$4,0))</f>
        <v>0</v>
      </c>
    </row>
    <row r="2680" spans="4:11" x14ac:dyDescent="0.35">
      <c r="D2680" s="28" t="str">
        <f t="shared" si="41"/>
        <v/>
      </c>
      <c r="E2680" s="27">
        <f>IF((E2679*(1+Utgifter!$E$5/12)-G2679)&gt;0,E2679*(1+Utgifter!$E$5/12)-G2679,0)</f>
        <v>0</v>
      </c>
      <c r="F2680" s="26"/>
      <c r="G2680" s="24">
        <f>IF((E2680*(Utgifter!$E$4+Utgifter!$E$5)/12)&gt;$S$4,(E2680*(Utgifter!$E$4+Utgifter!$E$5)/12),IF(E2680&gt; 0,$S$4,0))</f>
        <v>0</v>
      </c>
      <c r="I2680" s="27">
        <f>IF((I2679*(1+Utgifter!$E$5/12)-K2679)&gt;0,I2679*(1+Utgifter!$E$5/12)-K2679,0)</f>
        <v>0</v>
      </c>
      <c r="J2680" s="26"/>
      <c r="K2680" s="24">
        <f>IF((I2680*(Utgifter!$E$4+Utgifter!$E$5)/12)&gt;$S$4,(I2680*(Utgifter!$E$4+Utgifter!$E$5)/12),IF(I2680&gt; 0,$S$4,0))</f>
        <v>0</v>
      </c>
    </row>
    <row r="2681" spans="4:11" x14ac:dyDescent="0.35">
      <c r="D2681" s="28" t="str">
        <f t="shared" si="41"/>
        <v/>
      </c>
      <c r="E2681" s="27">
        <f>IF((E2680*(1+Utgifter!$E$5/12)-G2680)&gt;0,E2680*(1+Utgifter!$E$5/12)-G2680,0)</f>
        <v>0</v>
      </c>
      <c r="F2681" s="26"/>
      <c r="G2681" s="24">
        <f>IF((E2681*(Utgifter!$E$4+Utgifter!$E$5)/12)&gt;$S$4,(E2681*(Utgifter!$E$4+Utgifter!$E$5)/12),IF(E2681&gt; 0,$S$4,0))</f>
        <v>0</v>
      </c>
      <c r="I2681" s="27">
        <f>IF((I2680*(1+Utgifter!$E$5/12)-K2680)&gt;0,I2680*(1+Utgifter!$E$5/12)-K2680,0)</f>
        <v>0</v>
      </c>
      <c r="J2681" s="26"/>
      <c r="K2681" s="24">
        <f>IF((I2681*(Utgifter!$E$4+Utgifter!$E$5)/12)&gt;$S$4,(I2681*(Utgifter!$E$4+Utgifter!$E$5)/12),IF(I2681&gt; 0,$S$4,0))</f>
        <v>0</v>
      </c>
    </row>
    <row r="2682" spans="4:11" x14ac:dyDescent="0.35">
      <c r="D2682" s="28" t="str">
        <f t="shared" si="41"/>
        <v/>
      </c>
      <c r="E2682" s="27">
        <f>IF((E2681*(1+Utgifter!$E$5/12)-G2681)&gt;0,E2681*(1+Utgifter!$E$5/12)-G2681,0)</f>
        <v>0</v>
      </c>
      <c r="F2682" s="26"/>
      <c r="G2682" s="24">
        <f>IF((E2682*(Utgifter!$E$4+Utgifter!$E$5)/12)&gt;$S$4,(E2682*(Utgifter!$E$4+Utgifter!$E$5)/12),IF(E2682&gt; 0,$S$4,0))</f>
        <v>0</v>
      </c>
      <c r="I2682" s="27">
        <f>IF((I2681*(1+Utgifter!$E$5/12)-K2681)&gt;0,I2681*(1+Utgifter!$E$5/12)-K2681,0)</f>
        <v>0</v>
      </c>
      <c r="J2682" s="26"/>
      <c r="K2682" s="24">
        <f>IF((I2682*(Utgifter!$E$4+Utgifter!$E$5)/12)&gt;$S$4,(I2682*(Utgifter!$E$4+Utgifter!$E$5)/12),IF(I2682&gt; 0,$S$4,0))</f>
        <v>0</v>
      </c>
    </row>
    <row r="2683" spans="4:11" x14ac:dyDescent="0.35">
      <c r="D2683" s="28" t="str">
        <f t="shared" si="41"/>
        <v/>
      </c>
      <c r="E2683" s="27">
        <f>IF((E2682*(1+Utgifter!$E$5/12)-G2682)&gt;0,E2682*(1+Utgifter!$E$5/12)-G2682,0)</f>
        <v>0</v>
      </c>
      <c r="F2683" s="26"/>
      <c r="G2683" s="24">
        <f>IF((E2683*(Utgifter!$E$4+Utgifter!$E$5)/12)&gt;$S$4,(E2683*(Utgifter!$E$4+Utgifter!$E$5)/12),IF(E2683&gt; 0,$S$4,0))</f>
        <v>0</v>
      </c>
      <c r="I2683" s="27">
        <f>IF((I2682*(1+Utgifter!$E$5/12)-K2682)&gt;0,I2682*(1+Utgifter!$E$5/12)-K2682,0)</f>
        <v>0</v>
      </c>
      <c r="J2683" s="26"/>
      <c r="K2683" s="24">
        <f>IF((I2683*(Utgifter!$E$4+Utgifter!$E$5)/12)&gt;$S$4,(I2683*(Utgifter!$E$4+Utgifter!$E$5)/12),IF(I2683&gt; 0,$S$4,0))</f>
        <v>0</v>
      </c>
    </row>
    <row r="2684" spans="4:11" x14ac:dyDescent="0.35">
      <c r="D2684" s="28" t="str">
        <f t="shared" si="41"/>
        <v/>
      </c>
      <c r="E2684" s="27">
        <f>IF((E2683*(1+Utgifter!$E$5/12)-G2683)&gt;0,E2683*(1+Utgifter!$E$5/12)-G2683,0)</f>
        <v>0</v>
      </c>
      <c r="F2684" s="26"/>
      <c r="G2684" s="24">
        <f>IF((E2684*(Utgifter!$E$4+Utgifter!$E$5)/12)&gt;$S$4,(E2684*(Utgifter!$E$4+Utgifter!$E$5)/12),IF(E2684&gt; 0,$S$4,0))</f>
        <v>0</v>
      </c>
      <c r="I2684" s="27">
        <f>IF((I2683*(1+Utgifter!$E$5/12)-K2683)&gt;0,I2683*(1+Utgifter!$E$5/12)-K2683,0)</f>
        <v>0</v>
      </c>
      <c r="J2684" s="26"/>
      <c r="K2684" s="24">
        <f>IF((I2684*(Utgifter!$E$4+Utgifter!$E$5)/12)&gt;$S$4,(I2684*(Utgifter!$E$4+Utgifter!$E$5)/12),IF(I2684&gt; 0,$S$4,0))</f>
        <v>0</v>
      </c>
    </row>
    <row r="2685" spans="4:11" x14ac:dyDescent="0.35">
      <c r="D2685" s="28" t="str">
        <f t="shared" si="41"/>
        <v/>
      </c>
      <c r="E2685" s="27">
        <f>IF((E2684*(1+Utgifter!$E$5/12)-G2684)&gt;0,E2684*(1+Utgifter!$E$5/12)-G2684,0)</f>
        <v>0</v>
      </c>
      <c r="F2685" s="26"/>
      <c r="G2685" s="24">
        <f>IF((E2685*(Utgifter!$E$4+Utgifter!$E$5)/12)&gt;$S$4,(E2685*(Utgifter!$E$4+Utgifter!$E$5)/12),IF(E2685&gt; 0,$S$4,0))</f>
        <v>0</v>
      </c>
      <c r="I2685" s="27">
        <f>IF((I2684*(1+Utgifter!$E$5/12)-K2684)&gt;0,I2684*(1+Utgifter!$E$5/12)-K2684,0)</f>
        <v>0</v>
      </c>
      <c r="J2685" s="26"/>
      <c r="K2685" s="24">
        <f>IF((I2685*(Utgifter!$E$4+Utgifter!$E$5)/12)&gt;$S$4,(I2685*(Utgifter!$E$4+Utgifter!$E$5)/12),IF(I2685&gt; 0,$S$4,0))</f>
        <v>0</v>
      </c>
    </row>
    <row r="2686" spans="4:11" x14ac:dyDescent="0.35">
      <c r="D2686" s="28" t="str">
        <f t="shared" si="41"/>
        <v/>
      </c>
      <c r="E2686" s="27">
        <f>IF((E2685*(1+Utgifter!$E$5/12)-G2685)&gt;0,E2685*(1+Utgifter!$E$5/12)-G2685,0)</f>
        <v>0</v>
      </c>
      <c r="F2686" s="26"/>
      <c r="G2686" s="24">
        <f>IF((E2686*(Utgifter!$E$4+Utgifter!$E$5)/12)&gt;$S$4,(E2686*(Utgifter!$E$4+Utgifter!$E$5)/12),IF(E2686&gt; 0,$S$4,0))</f>
        <v>0</v>
      </c>
      <c r="I2686" s="27">
        <f>IF((I2685*(1+Utgifter!$E$5/12)-K2685)&gt;0,I2685*(1+Utgifter!$E$5/12)-K2685,0)</f>
        <v>0</v>
      </c>
      <c r="J2686" s="26"/>
      <c r="K2686" s="24">
        <f>IF((I2686*(Utgifter!$E$4+Utgifter!$E$5)/12)&gt;$S$4,(I2686*(Utgifter!$E$4+Utgifter!$E$5)/12),IF(I2686&gt; 0,$S$4,0))</f>
        <v>0</v>
      </c>
    </row>
    <row r="2687" spans="4:11" x14ac:dyDescent="0.35">
      <c r="D2687" s="28" t="str">
        <f t="shared" si="41"/>
        <v/>
      </c>
      <c r="E2687" s="27">
        <f>IF((E2686*(1+Utgifter!$E$5/12)-G2686)&gt;0,E2686*(1+Utgifter!$E$5/12)-G2686,0)</f>
        <v>0</v>
      </c>
      <c r="F2687" s="26"/>
      <c r="G2687" s="24">
        <f>IF((E2687*(Utgifter!$E$4+Utgifter!$E$5)/12)&gt;$S$4,(E2687*(Utgifter!$E$4+Utgifter!$E$5)/12),IF(E2687&gt; 0,$S$4,0))</f>
        <v>0</v>
      </c>
      <c r="I2687" s="27">
        <f>IF((I2686*(1+Utgifter!$E$5/12)-K2686)&gt;0,I2686*(1+Utgifter!$E$5/12)-K2686,0)</f>
        <v>0</v>
      </c>
      <c r="J2687" s="26"/>
      <c r="K2687" s="24">
        <f>IF((I2687*(Utgifter!$E$4+Utgifter!$E$5)/12)&gt;$S$4,(I2687*(Utgifter!$E$4+Utgifter!$E$5)/12),IF(I2687&gt; 0,$S$4,0))</f>
        <v>0</v>
      </c>
    </row>
    <row r="2688" spans="4:11" x14ac:dyDescent="0.35">
      <c r="D2688" s="28" t="str">
        <f t="shared" si="41"/>
        <v/>
      </c>
      <c r="E2688" s="27">
        <f>IF((E2687*(1+Utgifter!$E$5/12)-G2687)&gt;0,E2687*(1+Utgifter!$E$5/12)-G2687,0)</f>
        <v>0</v>
      </c>
      <c r="F2688" s="26"/>
      <c r="G2688" s="24">
        <f>IF((E2688*(Utgifter!$E$4+Utgifter!$E$5)/12)&gt;$S$4,(E2688*(Utgifter!$E$4+Utgifter!$E$5)/12),IF(E2688&gt; 0,$S$4,0))</f>
        <v>0</v>
      </c>
      <c r="I2688" s="27">
        <f>IF((I2687*(1+Utgifter!$E$5/12)-K2687)&gt;0,I2687*(1+Utgifter!$E$5/12)-K2687,0)</f>
        <v>0</v>
      </c>
      <c r="J2688" s="26"/>
      <c r="K2688" s="24">
        <f>IF((I2688*(Utgifter!$E$4+Utgifter!$E$5)/12)&gt;$S$4,(I2688*(Utgifter!$E$4+Utgifter!$E$5)/12),IF(I2688&gt; 0,$S$4,0))</f>
        <v>0</v>
      </c>
    </row>
    <row r="2689" spans="4:11" x14ac:dyDescent="0.35">
      <c r="D2689" s="28" t="str">
        <f t="shared" si="41"/>
        <v/>
      </c>
      <c r="E2689" s="27">
        <f>IF((E2688*(1+Utgifter!$E$5/12)-G2688)&gt;0,E2688*(1+Utgifter!$E$5/12)-G2688,0)</f>
        <v>0</v>
      </c>
      <c r="F2689" s="26"/>
      <c r="G2689" s="24">
        <f>IF((E2689*(Utgifter!$E$4+Utgifter!$E$5)/12)&gt;$S$4,(E2689*(Utgifter!$E$4+Utgifter!$E$5)/12),IF(E2689&gt; 0,$S$4,0))</f>
        <v>0</v>
      </c>
      <c r="I2689" s="27">
        <f>IF((I2688*(1+Utgifter!$E$5/12)-K2688)&gt;0,I2688*(1+Utgifter!$E$5/12)-K2688,0)</f>
        <v>0</v>
      </c>
      <c r="J2689" s="26"/>
      <c r="K2689" s="24">
        <f>IF((I2689*(Utgifter!$E$4+Utgifter!$E$5)/12)&gt;$S$4,(I2689*(Utgifter!$E$4+Utgifter!$E$5)/12),IF(I2689&gt; 0,$S$4,0))</f>
        <v>0</v>
      </c>
    </row>
    <row r="2690" spans="4:11" x14ac:dyDescent="0.35">
      <c r="D2690" s="28" t="str">
        <f t="shared" si="41"/>
        <v/>
      </c>
      <c r="E2690" s="27">
        <f>IF((E2689*(1+Utgifter!$E$5/12)-G2689)&gt;0,E2689*(1+Utgifter!$E$5/12)-G2689,0)</f>
        <v>0</v>
      </c>
      <c r="F2690" s="26"/>
      <c r="G2690" s="24">
        <f>IF((E2690*(Utgifter!$E$4+Utgifter!$E$5)/12)&gt;$S$4,(E2690*(Utgifter!$E$4+Utgifter!$E$5)/12),IF(E2690&gt; 0,$S$4,0))</f>
        <v>0</v>
      </c>
      <c r="I2690" s="27">
        <f>IF((I2689*(1+Utgifter!$E$5/12)-K2689)&gt;0,I2689*(1+Utgifter!$E$5/12)-K2689,0)</f>
        <v>0</v>
      </c>
      <c r="J2690" s="26"/>
      <c r="K2690" s="24">
        <f>IF((I2690*(Utgifter!$E$4+Utgifter!$E$5)/12)&gt;$S$4,(I2690*(Utgifter!$E$4+Utgifter!$E$5)/12),IF(I2690&gt; 0,$S$4,0))</f>
        <v>0</v>
      </c>
    </row>
    <row r="2691" spans="4:11" x14ac:dyDescent="0.35">
      <c r="D2691" s="28" t="str">
        <f t="shared" si="41"/>
        <v/>
      </c>
      <c r="E2691" s="27">
        <f>IF((E2690*(1+Utgifter!$E$5/12)-G2690)&gt;0,E2690*(1+Utgifter!$E$5/12)-G2690,0)</f>
        <v>0</v>
      </c>
      <c r="F2691" s="26"/>
      <c r="G2691" s="24">
        <f>IF((E2691*(Utgifter!$E$4+Utgifter!$E$5)/12)&gt;$S$4,(E2691*(Utgifter!$E$4+Utgifter!$E$5)/12),IF(E2691&gt; 0,$S$4,0))</f>
        <v>0</v>
      </c>
      <c r="I2691" s="27">
        <f>IF((I2690*(1+Utgifter!$E$5/12)-K2690)&gt;0,I2690*(1+Utgifter!$E$5/12)-K2690,0)</f>
        <v>0</v>
      </c>
      <c r="J2691" s="26"/>
      <c r="K2691" s="24">
        <f>IF((I2691*(Utgifter!$E$4+Utgifter!$E$5)/12)&gt;$S$4,(I2691*(Utgifter!$E$4+Utgifter!$E$5)/12),IF(I2691&gt; 0,$S$4,0))</f>
        <v>0</v>
      </c>
    </row>
    <row r="2692" spans="4:11" x14ac:dyDescent="0.35">
      <c r="D2692" s="28" t="str">
        <f t="shared" si="41"/>
        <v/>
      </c>
      <c r="E2692" s="27">
        <f>IF((E2691*(1+Utgifter!$E$5/12)-G2691)&gt;0,E2691*(1+Utgifter!$E$5/12)-G2691,0)</f>
        <v>0</v>
      </c>
      <c r="F2692" s="26"/>
      <c r="G2692" s="24">
        <f>IF((E2692*(Utgifter!$E$4+Utgifter!$E$5)/12)&gt;$S$4,(E2692*(Utgifter!$E$4+Utgifter!$E$5)/12),IF(E2692&gt; 0,$S$4,0))</f>
        <v>0</v>
      </c>
      <c r="I2692" s="27">
        <f>IF((I2691*(1+Utgifter!$E$5/12)-K2691)&gt;0,I2691*(1+Utgifter!$E$5/12)-K2691,0)</f>
        <v>0</v>
      </c>
      <c r="J2692" s="26"/>
      <c r="K2692" s="24">
        <f>IF((I2692*(Utgifter!$E$4+Utgifter!$E$5)/12)&gt;$S$4,(I2692*(Utgifter!$E$4+Utgifter!$E$5)/12),IF(I2692&gt; 0,$S$4,0))</f>
        <v>0</v>
      </c>
    </row>
    <row r="2693" spans="4:11" x14ac:dyDescent="0.35">
      <c r="D2693" s="28" t="str">
        <f t="shared" si="41"/>
        <v/>
      </c>
      <c r="E2693" s="27">
        <f>IF((E2692*(1+Utgifter!$E$5/12)-G2692)&gt;0,E2692*(1+Utgifter!$E$5/12)-G2692,0)</f>
        <v>0</v>
      </c>
      <c r="F2693" s="26"/>
      <c r="G2693" s="24">
        <f>IF((E2693*(Utgifter!$E$4+Utgifter!$E$5)/12)&gt;$S$4,(E2693*(Utgifter!$E$4+Utgifter!$E$5)/12),IF(E2693&gt; 0,$S$4,0))</f>
        <v>0</v>
      </c>
      <c r="I2693" s="27">
        <f>IF((I2692*(1+Utgifter!$E$5/12)-K2692)&gt;0,I2692*(1+Utgifter!$E$5/12)-K2692,0)</f>
        <v>0</v>
      </c>
      <c r="J2693" s="26"/>
      <c r="K2693" s="24">
        <f>IF((I2693*(Utgifter!$E$4+Utgifter!$E$5)/12)&gt;$S$4,(I2693*(Utgifter!$E$4+Utgifter!$E$5)/12),IF(I2693&gt; 0,$S$4,0))</f>
        <v>0</v>
      </c>
    </row>
    <row r="2694" spans="4:11" x14ac:dyDescent="0.35">
      <c r="D2694" s="28" t="str">
        <f t="shared" si="41"/>
        <v/>
      </c>
      <c r="E2694" s="27">
        <f>IF((E2693*(1+Utgifter!$E$5/12)-G2693)&gt;0,E2693*(1+Utgifter!$E$5/12)-G2693,0)</f>
        <v>0</v>
      </c>
      <c r="F2694" s="26"/>
      <c r="G2694" s="24">
        <f>IF((E2694*(Utgifter!$E$4+Utgifter!$E$5)/12)&gt;$S$4,(E2694*(Utgifter!$E$4+Utgifter!$E$5)/12),IF(E2694&gt; 0,$S$4,0))</f>
        <v>0</v>
      </c>
      <c r="I2694" s="27">
        <f>IF((I2693*(1+Utgifter!$E$5/12)-K2693)&gt;0,I2693*(1+Utgifter!$E$5/12)-K2693,0)</f>
        <v>0</v>
      </c>
      <c r="J2694" s="26"/>
      <c r="K2694" s="24">
        <f>IF((I2694*(Utgifter!$E$4+Utgifter!$E$5)/12)&gt;$S$4,(I2694*(Utgifter!$E$4+Utgifter!$E$5)/12),IF(I2694&gt; 0,$S$4,0))</f>
        <v>0</v>
      </c>
    </row>
    <row r="2695" spans="4:11" x14ac:dyDescent="0.35">
      <c r="D2695" s="28" t="str">
        <f t="shared" ref="D2695:D2758" si="42">IF(OR(E2695&gt;0, I2695&gt;0),D2694+1,"")</f>
        <v/>
      </c>
      <c r="E2695" s="27">
        <f>IF((E2694*(1+Utgifter!$E$5/12)-G2694)&gt;0,E2694*(1+Utgifter!$E$5/12)-G2694,0)</f>
        <v>0</v>
      </c>
      <c r="F2695" s="26"/>
      <c r="G2695" s="24">
        <f>IF((E2695*(Utgifter!$E$4+Utgifter!$E$5)/12)&gt;$S$4,(E2695*(Utgifter!$E$4+Utgifter!$E$5)/12),IF(E2695&gt; 0,$S$4,0))</f>
        <v>0</v>
      </c>
      <c r="I2695" s="27">
        <f>IF((I2694*(1+Utgifter!$E$5/12)-K2694)&gt;0,I2694*(1+Utgifter!$E$5/12)-K2694,0)</f>
        <v>0</v>
      </c>
      <c r="J2695" s="26"/>
      <c r="K2695" s="24">
        <f>IF((I2695*(Utgifter!$E$4+Utgifter!$E$5)/12)&gt;$S$4,(I2695*(Utgifter!$E$4+Utgifter!$E$5)/12),IF(I2695&gt; 0,$S$4,0))</f>
        <v>0</v>
      </c>
    </row>
    <row r="2696" spans="4:11" x14ac:dyDescent="0.35">
      <c r="D2696" s="28" t="str">
        <f t="shared" si="42"/>
        <v/>
      </c>
      <c r="E2696" s="27">
        <f>IF((E2695*(1+Utgifter!$E$5/12)-G2695)&gt;0,E2695*(1+Utgifter!$E$5/12)-G2695,0)</f>
        <v>0</v>
      </c>
      <c r="F2696" s="26"/>
      <c r="G2696" s="24">
        <f>IF((E2696*(Utgifter!$E$4+Utgifter!$E$5)/12)&gt;$S$4,(E2696*(Utgifter!$E$4+Utgifter!$E$5)/12),IF(E2696&gt; 0,$S$4,0))</f>
        <v>0</v>
      </c>
      <c r="I2696" s="27">
        <f>IF((I2695*(1+Utgifter!$E$5/12)-K2695)&gt;0,I2695*(1+Utgifter!$E$5/12)-K2695,0)</f>
        <v>0</v>
      </c>
      <c r="J2696" s="26"/>
      <c r="K2696" s="24">
        <f>IF((I2696*(Utgifter!$E$4+Utgifter!$E$5)/12)&gt;$S$4,(I2696*(Utgifter!$E$4+Utgifter!$E$5)/12),IF(I2696&gt; 0,$S$4,0))</f>
        <v>0</v>
      </c>
    </row>
    <row r="2697" spans="4:11" x14ac:dyDescent="0.35">
      <c r="D2697" s="28" t="str">
        <f t="shared" si="42"/>
        <v/>
      </c>
      <c r="E2697" s="27">
        <f>IF((E2696*(1+Utgifter!$E$5/12)-G2696)&gt;0,E2696*(1+Utgifter!$E$5/12)-G2696,0)</f>
        <v>0</v>
      </c>
      <c r="F2697" s="26"/>
      <c r="G2697" s="24">
        <f>IF((E2697*(Utgifter!$E$4+Utgifter!$E$5)/12)&gt;$S$4,(E2697*(Utgifter!$E$4+Utgifter!$E$5)/12),IF(E2697&gt; 0,$S$4,0))</f>
        <v>0</v>
      </c>
      <c r="I2697" s="27">
        <f>IF((I2696*(1+Utgifter!$E$5/12)-K2696)&gt;0,I2696*(1+Utgifter!$E$5/12)-K2696,0)</f>
        <v>0</v>
      </c>
      <c r="J2697" s="26"/>
      <c r="K2697" s="24">
        <f>IF((I2697*(Utgifter!$E$4+Utgifter!$E$5)/12)&gt;$S$4,(I2697*(Utgifter!$E$4+Utgifter!$E$5)/12),IF(I2697&gt; 0,$S$4,0))</f>
        <v>0</v>
      </c>
    </row>
    <row r="2698" spans="4:11" x14ac:dyDescent="0.35">
      <c r="D2698" s="28" t="str">
        <f t="shared" si="42"/>
        <v/>
      </c>
      <c r="E2698" s="27">
        <f>IF((E2697*(1+Utgifter!$E$5/12)-G2697)&gt;0,E2697*(1+Utgifter!$E$5/12)-G2697,0)</f>
        <v>0</v>
      </c>
      <c r="F2698" s="26"/>
      <c r="G2698" s="24">
        <f>IF((E2698*(Utgifter!$E$4+Utgifter!$E$5)/12)&gt;$S$4,(E2698*(Utgifter!$E$4+Utgifter!$E$5)/12),IF(E2698&gt; 0,$S$4,0))</f>
        <v>0</v>
      </c>
      <c r="I2698" s="27">
        <f>IF((I2697*(1+Utgifter!$E$5/12)-K2697)&gt;0,I2697*(1+Utgifter!$E$5/12)-K2697,0)</f>
        <v>0</v>
      </c>
      <c r="J2698" s="26"/>
      <c r="K2698" s="24">
        <f>IF((I2698*(Utgifter!$E$4+Utgifter!$E$5)/12)&gt;$S$4,(I2698*(Utgifter!$E$4+Utgifter!$E$5)/12),IF(I2698&gt; 0,$S$4,0))</f>
        <v>0</v>
      </c>
    </row>
    <row r="2699" spans="4:11" x14ac:dyDescent="0.35">
      <c r="D2699" s="28" t="str">
        <f t="shared" si="42"/>
        <v/>
      </c>
      <c r="E2699" s="27">
        <f>IF((E2698*(1+Utgifter!$E$5/12)-G2698)&gt;0,E2698*(1+Utgifter!$E$5/12)-G2698,0)</f>
        <v>0</v>
      </c>
      <c r="F2699" s="26"/>
      <c r="G2699" s="24">
        <f>IF((E2699*(Utgifter!$E$4+Utgifter!$E$5)/12)&gt;$S$4,(E2699*(Utgifter!$E$4+Utgifter!$E$5)/12),IF(E2699&gt; 0,$S$4,0))</f>
        <v>0</v>
      </c>
      <c r="I2699" s="27">
        <f>IF((I2698*(1+Utgifter!$E$5/12)-K2698)&gt;0,I2698*(1+Utgifter!$E$5/12)-K2698,0)</f>
        <v>0</v>
      </c>
      <c r="J2699" s="26"/>
      <c r="K2699" s="24">
        <f>IF((I2699*(Utgifter!$E$4+Utgifter!$E$5)/12)&gt;$S$4,(I2699*(Utgifter!$E$4+Utgifter!$E$5)/12),IF(I2699&gt; 0,$S$4,0))</f>
        <v>0</v>
      </c>
    </row>
    <row r="2700" spans="4:11" x14ac:dyDescent="0.35">
      <c r="D2700" s="28" t="str">
        <f t="shared" si="42"/>
        <v/>
      </c>
      <c r="E2700" s="27">
        <f>IF((E2699*(1+Utgifter!$E$5/12)-G2699)&gt;0,E2699*(1+Utgifter!$E$5/12)-G2699,0)</f>
        <v>0</v>
      </c>
      <c r="F2700" s="26"/>
      <c r="G2700" s="24">
        <f>IF((E2700*(Utgifter!$E$4+Utgifter!$E$5)/12)&gt;$S$4,(E2700*(Utgifter!$E$4+Utgifter!$E$5)/12),IF(E2700&gt; 0,$S$4,0))</f>
        <v>0</v>
      </c>
      <c r="I2700" s="27">
        <f>IF((I2699*(1+Utgifter!$E$5/12)-K2699)&gt;0,I2699*(1+Utgifter!$E$5/12)-K2699,0)</f>
        <v>0</v>
      </c>
      <c r="J2700" s="26"/>
      <c r="K2700" s="24">
        <f>IF((I2700*(Utgifter!$E$4+Utgifter!$E$5)/12)&gt;$S$4,(I2700*(Utgifter!$E$4+Utgifter!$E$5)/12),IF(I2700&gt; 0,$S$4,0))</f>
        <v>0</v>
      </c>
    </row>
    <row r="2701" spans="4:11" x14ac:dyDescent="0.35">
      <c r="D2701" s="28" t="str">
        <f t="shared" si="42"/>
        <v/>
      </c>
      <c r="E2701" s="27">
        <f>IF((E2700*(1+Utgifter!$E$5/12)-G2700)&gt;0,E2700*(1+Utgifter!$E$5/12)-G2700,0)</f>
        <v>0</v>
      </c>
      <c r="F2701" s="26"/>
      <c r="G2701" s="24">
        <f>IF((E2701*(Utgifter!$E$4+Utgifter!$E$5)/12)&gt;$S$4,(E2701*(Utgifter!$E$4+Utgifter!$E$5)/12),IF(E2701&gt; 0,$S$4,0))</f>
        <v>0</v>
      </c>
      <c r="I2701" s="27">
        <f>IF((I2700*(1+Utgifter!$E$5/12)-K2700)&gt;0,I2700*(1+Utgifter!$E$5/12)-K2700,0)</f>
        <v>0</v>
      </c>
      <c r="J2701" s="26"/>
      <c r="K2701" s="24">
        <f>IF((I2701*(Utgifter!$E$4+Utgifter!$E$5)/12)&gt;$S$4,(I2701*(Utgifter!$E$4+Utgifter!$E$5)/12),IF(I2701&gt; 0,$S$4,0))</f>
        <v>0</v>
      </c>
    </row>
    <row r="2702" spans="4:11" x14ac:dyDescent="0.35">
      <c r="D2702" s="28" t="str">
        <f t="shared" si="42"/>
        <v/>
      </c>
      <c r="E2702" s="27">
        <f>IF((E2701*(1+Utgifter!$E$5/12)-G2701)&gt;0,E2701*(1+Utgifter!$E$5/12)-G2701,0)</f>
        <v>0</v>
      </c>
      <c r="F2702" s="26"/>
      <c r="G2702" s="24">
        <f>IF((E2702*(Utgifter!$E$4+Utgifter!$E$5)/12)&gt;$S$4,(E2702*(Utgifter!$E$4+Utgifter!$E$5)/12),IF(E2702&gt; 0,$S$4,0))</f>
        <v>0</v>
      </c>
      <c r="I2702" s="27">
        <f>IF((I2701*(1+Utgifter!$E$5/12)-K2701)&gt;0,I2701*(1+Utgifter!$E$5/12)-K2701,0)</f>
        <v>0</v>
      </c>
      <c r="J2702" s="26"/>
      <c r="K2702" s="24">
        <f>IF((I2702*(Utgifter!$E$4+Utgifter!$E$5)/12)&gt;$S$4,(I2702*(Utgifter!$E$4+Utgifter!$E$5)/12),IF(I2702&gt; 0,$S$4,0))</f>
        <v>0</v>
      </c>
    </row>
    <row r="2703" spans="4:11" x14ac:dyDescent="0.35">
      <c r="D2703" s="28" t="str">
        <f t="shared" si="42"/>
        <v/>
      </c>
      <c r="E2703" s="27">
        <f>IF((E2702*(1+Utgifter!$E$5/12)-G2702)&gt;0,E2702*(1+Utgifter!$E$5/12)-G2702,0)</f>
        <v>0</v>
      </c>
      <c r="F2703" s="26"/>
      <c r="G2703" s="24">
        <f>IF((E2703*(Utgifter!$E$4+Utgifter!$E$5)/12)&gt;$S$4,(E2703*(Utgifter!$E$4+Utgifter!$E$5)/12),IF(E2703&gt; 0,$S$4,0))</f>
        <v>0</v>
      </c>
      <c r="I2703" s="27">
        <f>IF((I2702*(1+Utgifter!$E$5/12)-K2702)&gt;0,I2702*(1+Utgifter!$E$5/12)-K2702,0)</f>
        <v>0</v>
      </c>
      <c r="J2703" s="26"/>
      <c r="K2703" s="24">
        <f>IF((I2703*(Utgifter!$E$4+Utgifter!$E$5)/12)&gt;$S$4,(I2703*(Utgifter!$E$4+Utgifter!$E$5)/12),IF(I2703&gt; 0,$S$4,0))</f>
        <v>0</v>
      </c>
    </row>
    <row r="2704" spans="4:11" x14ac:dyDescent="0.35">
      <c r="D2704" s="28" t="str">
        <f t="shared" si="42"/>
        <v/>
      </c>
      <c r="E2704" s="27">
        <f>IF((E2703*(1+Utgifter!$E$5/12)-G2703)&gt;0,E2703*(1+Utgifter!$E$5/12)-G2703,0)</f>
        <v>0</v>
      </c>
      <c r="F2704" s="26"/>
      <c r="G2704" s="24">
        <f>IF((E2704*(Utgifter!$E$4+Utgifter!$E$5)/12)&gt;$S$4,(E2704*(Utgifter!$E$4+Utgifter!$E$5)/12),IF(E2704&gt; 0,$S$4,0))</f>
        <v>0</v>
      </c>
      <c r="I2704" s="27">
        <f>IF((I2703*(1+Utgifter!$E$5/12)-K2703)&gt;0,I2703*(1+Utgifter!$E$5/12)-K2703,0)</f>
        <v>0</v>
      </c>
      <c r="J2704" s="26"/>
      <c r="K2704" s="24">
        <f>IF((I2704*(Utgifter!$E$4+Utgifter!$E$5)/12)&gt;$S$4,(I2704*(Utgifter!$E$4+Utgifter!$E$5)/12),IF(I2704&gt; 0,$S$4,0))</f>
        <v>0</v>
      </c>
    </row>
    <row r="2705" spans="4:11" x14ac:dyDescent="0.35">
      <c r="D2705" s="28" t="str">
        <f t="shared" si="42"/>
        <v/>
      </c>
      <c r="E2705" s="27">
        <f>IF((E2704*(1+Utgifter!$E$5/12)-G2704)&gt;0,E2704*(1+Utgifter!$E$5/12)-G2704,0)</f>
        <v>0</v>
      </c>
      <c r="F2705" s="26"/>
      <c r="G2705" s="24">
        <f>IF((E2705*(Utgifter!$E$4+Utgifter!$E$5)/12)&gt;$S$4,(E2705*(Utgifter!$E$4+Utgifter!$E$5)/12),IF(E2705&gt; 0,$S$4,0))</f>
        <v>0</v>
      </c>
      <c r="I2705" s="27">
        <f>IF((I2704*(1+Utgifter!$E$5/12)-K2704)&gt;0,I2704*(1+Utgifter!$E$5/12)-K2704,0)</f>
        <v>0</v>
      </c>
      <c r="J2705" s="26"/>
      <c r="K2705" s="24">
        <f>IF((I2705*(Utgifter!$E$4+Utgifter!$E$5)/12)&gt;$S$4,(I2705*(Utgifter!$E$4+Utgifter!$E$5)/12),IF(I2705&gt; 0,$S$4,0))</f>
        <v>0</v>
      </c>
    </row>
    <row r="2706" spans="4:11" x14ac:dyDescent="0.35">
      <c r="D2706" s="28" t="str">
        <f t="shared" si="42"/>
        <v/>
      </c>
      <c r="E2706" s="27">
        <f>IF((E2705*(1+Utgifter!$E$5/12)-G2705)&gt;0,E2705*(1+Utgifter!$E$5/12)-G2705,0)</f>
        <v>0</v>
      </c>
      <c r="F2706" s="26"/>
      <c r="G2706" s="24">
        <f>IF((E2706*(Utgifter!$E$4+Utgifter!$E$5)/12)&gt;$S$4,(E2706*(Utgifter!$E$4+Utgifter!$E$5)/12),IF(E2706&gt; 0,$S$4,0))</f>
        <v>0</v>
      </c>
      <c r="I2706" s="27">
        <f>IF((I2705*(1+Utgifter!$E$5/12)-K2705)&gt;0,I2705*(1+Utgifter!$E$5/12)-K2705,0)</f>
        <v>0</v>
      </c>
      <c r="J2706" s="26"/>
      <c r="K2706" s="24">
        <f>IF((I2706*(Utgifter!$E$4+Utgifter!$E$5)/12)&gt;$S$4,(I2706*(Utgifter!$E$4+Utgifter!$E$5)/12),IF(I2706&gt; 0,$S$4,0))</f>
        <v>0</v>
      </c>
    </row>
    <row r="2707" spans="4:11" x14ac:dyDescent="0.35">
      <c r="D2707" s="28" t="str">
        <f t="shared" si="42"/>
        <v/>
      </c>
      <c r="E2707" s="27">
        <f>IF((E2706*(1+Utgifter!$E$5/12)-G2706)&gt;0,E2706*(1+Utgifter!$E$5/12)-G2706,0)</f>
        <v>0</v>
      </c>
      <c r="F2707" s="26"/>
      <c r="G2707" s="24">
        <f>IF((E2707*(Utgifter!$E$4+Utgifter!$E$5)/12)&gt;$S$4,(E2707*(Utgifter!$E$4+Utgifter!$E$5)/12),IF(E2707&gt; 0,$S$4,0))</f>
        <v>0</v>
      </c>
      <c r="I2707" s="27">
        <f>IF((I2706*(1+Utgifter!$E$5/12)-K2706)&gt;0,I2706*(1+Utgifter!$E$5/12)-K2706,0)</f>
        <v>0</v>
      </c>
      <c r="J2707" s="26"/>
      <c r="K2707" s="24">
        <f>IF((I2707*(Utgifter!$E$4+Utgifter!$E$5)/12)&gt;$S$4,(I2707*(Utgifter!$E$4+Utgifter!$E$5)/12),IF(I2707&gt; 0,$S$4,0))</f>
        <v>0</v>
      </c>
    </row>
    <row r="2708" spans="4:11" x14ac:dyDescent="0.35">
      <c r="D2708" s="28" t="str">
        <f t="shared" si="42"/>
        <v/>
      </c>
      <c r="E2708" s="27">
        <f>IF((E2707*(1+Utgifter!$E$5/12)-G2707)&gt;0,E2707*(1+Utgifter!$E$5/12)-G2707,0)</f>
        <v>0</v>
      </c>
      <c r="F2708" s="26"/>
      <c r="G2708" s="24">
        <f>IF((E2708*(Utgifter!$E$4+Utgifter!$E$5)/12)&gt;$S$4,(E2708*(Utgifter!$E$4+Utgifter!$E$5)/12),IF(E2708&gt; 0,$S$4,0))</f>
        <v>0</v>
      </c>
      <c r="I2708" s="27">
        <f>IF((I2707*(1+Utgifter!$E$5/12)-K2707)&gt;0,I2707*(1+Utgifter!$E$5/12)-K2707,0)</f>
        <v>0</v>
      </c>
      <c r="J2708" s="26"/>
      <c r="K2708" s="24">
        <f>IF((I2708*(Utgifter!$E$4+Utgifter!$E$5)/12)&gt;$S$4,(I2708*(Utgifter!$E$4+Utgifter!$E$5)/12),IF(I2708&gt; 0,$S$4,0))</f>
        <v>0</v>
      </c>
    </row>
    <row r="2709" spans="4:11" x14ac:dyDescent="0.35">
      <c r="D2709" s="28" t="str">
        <f t="shared" si="42"/>
        <v/>
      </c>
      <c r="E2709" s="27">
        <f>IF((E2708*(1+Utgifter!$E$5/12)-G2708)&gt;0,E2708*(1+Utgifter!$E$5/12)-G2708,0)</f>
        <v>0</v>
      </c>
      <c r="F2709" s="26"/>
      <c r="G2709" s="24">
        <f>IF((E2709*(Utgifter!$E$4+Utgifter!$E$5)/12)&gt;$S$4,(E2709*(Utgifter!$E$4+Utgifter!$E$5)/12),IF(E2709&gt; 0,$S$4,0))</f>
        <v>0</v>
      </c>
      <c r="I2709" s="27">
        <f>IF((I2708*(1+Utgifter!$E$5/12)-K2708)&gt;0,I2708*(1+Utgifter!$E$5/12)-K2708,0)</f>
        <v>0</v>
      </c>
      <c r="J2709" s="26"/>
      <c r="K2709" s="24">
        <f>IF((I2709*(Utgifter!$E$4+Utgifter!$E$5)/12)&gt;$S$4,(I2709*(Utgifter!$E$4+Utgifter!$E$5)/12),IF(I2709&gt; 0,$S$4,0))</f>
        <v>0</v>
      </c>
    </row>
    <row r="2710" spans="4:11" x14ac:dyDescent="0.35">
      <c r="D2710" s="28" t="str">
        <f t="shared" si="42"/>
        <v/>
      </c>
      <c r="E2710" s="27">
        <f>IF((E2709*(1+Utgifter!$E$5/12)-G2709)&gt;0,E2709*(1+Utgifter!$E$5/12)-G2709,0)</f>
        <v>0</v>
      </c>
      <c r="F2710" s="26"/>
      <c r="G2710" s="24">
        <f>IF((E2710*(Utgifter!$E$4+Utgifter!$E$5)/12)&gt;$S$4,(E2710*(Utgifter!$E$4+Utgifter!$E$5)/12),IF(E2710&gt; 0,$S$4,0))</f>
        <v>0</v>
      </c>
      <c r="I2710" s="27">
        <f>IF((I2709*(1+Utgifter!$E$5/12)-K2709)&gt;0,I2709*(1+Utgifter!$E$5/12)-K2709,0)</f>
        <v>0</v>
      </c>
      <c r="J2710" s="26"/>
      <c r="K2710" s="24">
        <f>IF((I2710*(Utgifter!$E$4+Utgifter!$E$5)/12)&gt;$S$4,(I2710*(Utgifter!$E$4+Utgifter!$E$5)/12),IF(I2710&gt; 0,$S$4,0))</f>
        <v>0</v>
      </c>
    </row>
    <row r="2711" spans="4:11" x14ac:dyDescent="0.35">
      <c r="D2711" s="28" t="str">
        <f t="shared" si="42"/>
        <v/>
      </c>
      <c r="E2711" s="27">
        <f>IF((E2710*(1+Utgifter!$E$5/12)-G2710)&gt;0,E2710*(1+Utgifter!$E$5/12)-G2710,0)</f>
        <v>0</v>
      </c>
      <c r="F2711" s="26"/>
      <c r="G2711" s="24">
        <f>IF((E2711*(Utgifter!$E$4+Utgifter!$E$5)/12)&gt;$S$4,(E2711*(Utgifter!$E$4+Utgifter!$E$5)/12),IF(E2711&gt; 0,$S$4,0))</f>
        <v>0</v>
      </c>
      <c r="I2711" s="27">
        <f>IF((I2710*(1+Utgifter!$E$5/12)-K2710)&gt;0,I2710*(1+Utgifter!$E$5/12)-K2710,0)</f>
        <v>0</v>
      </c>
      <c r="J2711" s="26"/>
      <c r="K2711" s="24">
        <f>IF((I2711*(Utgifter!$E$4+Utgifter!$E$5)/12)&gt;$S$4,(I2711*(Utgifter!$E$4+Utgifter!$E$5)/12),IF(I2711&gt; 0,$S$4,0))</f>
        <v>0</v>
      </c>
    </row>
    <row r="2712" spans="4:11" x14ac:dyDescent="0.35">
      <c r="D2712" s="28" t="str">
        <f t="shared" si="42"/>
        <v/>
      </c>
      <c r="E2712" s="27">
        <f>IF((E2711*(1+Utgifter!$E$5/12)-G2711)&gt;0,E2711*(1+Utgifter!$E$5/12)-G2711,0)</f>
        <v>0</v>
      </c>
      <c r="F2712" s="26"/>
      <c r="G2712" s="24">
        <f>IF((E2712*(Utgifter!$E$4+Utgifter!$E$5)/12)&gt;$S$4,(E2712*(Utgifter!$E$4+Utgifter!$E$5)/12),IF(E2712&gt; 0,$S$4,0))</f>
        <v>0</v>
      </c>
      <c r="I2712" s="27">
        <f>IF((I2711*(1+Utgifter!$E$5/12)-K2711)&gt;0,I2711*(1+Utgifter!$E$5/12)-K2711,0)</f>
        <v>0</v>
      </c>
      <c r="J2712" s="26"/>
      <c r="K2712" s="24">
        <f>IF((I2712*(Utgifter!$E$4+Utgifter!$E$5)/12)&gt;$S$4,(I2712*(Utgifter!$E$4+Utgifter!$E$5)/12),IF(I2712&gt; 0,$S$4,0))</f>
        <v>0</v>
      </c>
    </row>
    <row r="2713" spans="4:11" x14ac:dyDescent="0.35">
      <c r="D2713" s="28" t="str">
        <f t="shared" si="42"/>
        <v/>
      </c>
      <c r="E2713" s="27">
        <f>IF((E2712*(1+Utgifter!$E$5/12)-G2712)&gt;0,E2712*(1+Utgifter!$E$5/12)-G2712,0)</f>
        <v>0</v>
      </c>
      <c r="F2713" s="26"/>
      <c r="G2713" s="24">
        <f>IF((E2713*(Utgifter!$E$4+Utgifter!$E$5)/12)&gt;$S$4,(E2713*(Utgifter!$E$4+Utgifter!$E$5)/12),IF(E2713&gt; 0,$S$4,0))</f>
        <v>0</v>
      </c>
      <c r="I2713" s="27">
        <f>IF((I2712*(1+Utgifter!$E$5/12)-K2712)&gt;0,I2712*(1+Utgifter!$E$5/12)-K2712,0)</f>
        <v>0</v>
      </c>
      <c r="J2713" s="26"/>
      <c r="K2713" s="24">
        <f>IF((I2713*(Utgifter!$E$4+Utgifter!$E$5)/12)&gt;$S$4,(I2713*(Utgifter!$E$4+Utgifter!$E$5)/12),IF(I2713&gt; 0,$S$4,0))</f>
        <v>0</v>
      </c>
    </row>
    <row r="2714" spans="4:11" x14ac:dyDescent="0.35">
      <c r="D2714" s="28" t="str">
        <f t="shared" si="42"/>
        <v/>
      </c>
      <c r="E2714" s="27">
        <f>IF((E2713*(1+Utgifter!$E$5/12)-G2713)&gt;0,E2713*(1+Utgifter!$E$5/12)-G2713,0)</f>
        <v>0</v>
      </c>
      <c r="F2714" s="26"/>
      <c r="G2714" s="24">
        <f>IF((E2714*(Utgifter!$E$4+Utgifter!$E$5)/12)&gt;$S$4,(E2714*(Utgifter!$E$4+Utgifter!$E$5)/12),IF(E2714&gt; 0,$S$4,0))</f>
        <v>0</v>
      </c>
      <c r="I2714" s="27">
        <f>IF((I2713*(1+Utgifter!$E$5/12)-K2713)&gt;0,I2713*(1+Utgifter!$E$5/12)-K2713,0)</f>
        <v>0</v>
      </c>
      <c r="J2714" s="26"/>
      <c r="K2714" s="24">
        <f>IF((I2714*(Utgifter!$E$4+Utgifter!$E$5)/12)&gt;$S$4,(I2714*(Utgifter!$E$4+Utgifter!$E$5)/12),IF(I2714&gt; 0,$S$4,0))</f>
        <v>0</v>
      </c>
    </row>
    <row r="2715" spans="4:11" x14ac:dyDescent="0.35">
      <c r="D2715" s="28" t="str">
        <f t="shared" si="42"/>
        <v/>
      </c>
      <c r="E2715" s="27">
        <f>IF((E2714*(1+Utgifter!$E$5/12)-G2714)&gt;0,E2714*(1+Utgifter!$E$5/12)-G2714,0)</f>
        <v>0</v>
      </c>
      <c r="F2715" s="26"/>
      <c r="G2715" s="24">
        <f>IF((E2715*(Utgifter!$E$4+Utgifter!$E$5)/12)&gt;$S$4,(E2715*(Utgifter!$E$4+Utgifter!$E$5)/12),IF(E2715&gt; 0,$S$4,0))</f>
        <v>0</v>
      </c>
      <c r="I2715" s="27">
        <f>IF((I2714*(1+Utgifter!$E$5/12)-K2714)&gt;0,I2714*(1+Utgifter!$E$5/12)-K2714,0)</f>
        <v>0</v>
      </c>
      <c r="J2715" s="26"/>
      <c r="K2715" s="24">
        <f>IF((I2715*(Utgifter!$E$4+Utgifter!$E$5)/12)&gt;$S$4,(I2715*(Utgifter!$E$4+Utgifter!$E$5)/12),IF(I2715&gt; 0,$S$4,0))</f>
        <v>0</v>
      </c>
    </row>
    <row r="2716" spans="4:11" x14ac:dyDescent="0.35">
      <c r="D2716" s="28" t="str">
        <f t="shared" si="42"/>
        <v/>
      </c>
      <c r="E2716" s="27">
        <f>IF((E2715*(1+Utgifter!$E$5/12)-G2715)&gt;0,E2715*(1+Utgifter!$E$5/12)-G2715,0)</f>
        <v>0</v>
      </c>
      <c r="F2716" s="26"/>
      <c r="G2716" s="24">
        <f>IF((E2716*(Utgifter!$E$4+Utgifter!$E$5)/12)&gt;$S$4,(E2716*(Utgifter!$E$4+Utgifter!$E$5)/12),IF(E2716&gt; 0,$S$4,0))</f>
        <v>0</v>
      </c>
      <c r="I2716" s="27">
        <f>IF((I2715*(1+Utgifter!$E$5/12)-K2715)&gt;0,I2715*(1+Utgifter!$E$5/12)-K2715,0)</f>
        <v>0</v>
      </c>
      <c r="J2716" s="26"/>
      <c r="K2716" s="24">
        <f>IF((I2716*(Utgifter!$E$4+Utgifter!$E$5)/12)&gt;$S$4,(I2716*(Utgifter!$E$4+Utgifter!$E$5)/12),IF(I2716&gt; 0,$S$4,0))</f>
        <v>0</v>
      </c>
    </row>
    <row r="2717" spans="4:11" x14ac:dyDescent="0.35">
      <c r="D2717" s="28" t="str">
        <f t="shared" si="42"/>
        <v/>
      </c>
      <c r="E2717" s="27">
        <f>IF((E2716*(1+Utgifter!$E$5/12)-G2716)&gt;0,E2716*(1+Utgifter!$E$5/12)-G2716,0)</f>
        <v>0</v>
      </c>
      <c r="F2717" s="26"/>
      <c r="G2717" s="24">
        <f>IF((E2717*(Utgifter!$E$4+Utgifter!$E$5)/12)&gt;$S$4,(E2717*(Utgifter!$E$4+Utgifter!$E$5)/12),IF(E2717&gt; 0,$S$4,0))</f>
        <v>0</v>
      </c>
      <c r="I2717" s="27">
        <f>IF((I2716*(1+Utgifter!$E$5/12)-K2716)&gt;0,I2716*(1+Utgifter!$E$5/12)-K2716,0)</f>
        <v>0</v>
      </c>
      <c r="J2717" s="26"/>
      <c r="K2717" s="24">
        <f>IF((I2717*(Utgifter!$E$4+Utgifter!$E$5)/12)&gt;$S$4,(I2717*(Utgifter!$E$4+Utgifter!$E$5)/12),IF(I2717&gt; 0,$S$4,0))</f>
        <v>0</v>
      </c>
    </row>
    <row r="2718" spans="4:11" x14ac:dyDescent="0.35">
      <c r="D2718" s="28" t="str">
        <f t="shared" si="42"/>
        <v/>
      </c>
      <c r="E2718" s="27">
        <f>IF((E2717*(1+Utgifter!$E$5/12)-G2717)&gt;0,E2717*(1+Utgifter!$E$5/12)-G2717,0)</f>
        <v>0</v>
      </c>
      <c r="F2718" s="26"/>
      <c r="G2718" s="24">
        <f>IF((E2718*(Utgifter!$E$4+Utgifter!$E$5)/12)&gt;$S$4,(E2718*(Utgifter!$E$4+Utgifter!$E$5)/12),IF(E2718&gt; 0,$S$4,0))</f>
        <v>0</v>
      </c>
      <c r="I2718" s="27">
        <f>IF((I2717*(1+Utgifter!$E$5/12)-K2717)&gt;0,I2717*(1+Utgifter!$E$5/12)-K2717,0)</f>
        <v>0</v>
      </c>
      <c r="J2718" s="26"/>
      <c r="K2718" s="24">
        <f>IF((I2718*(Utgifter!$E$4+Utgifter!$E$5)/12)&gt;$S$4,(I2718*(Utgifter!$E$4+Utgifter!$E$5)/12),IF(I2718&gt; 0,$S$4,0))</f>
        <v>0</v>
      </c>
    </row>
    <row r="2719" spans="4:11" x14ac:dyDescent="0.35">
      <c r="D2719" s="28" t="str">
        <f t="shared" si="42"/>
        <v/>
      </c>
      <c r="E2719" s="27">
        <f>IF((E2718*(1+Utgifter!$E$5/12)-G2718)&gt;0,E2718*(1+Utgifter!$E$5/12)-G2718,0)</f>
        <v>0</v>
      </c>
      <c r="F2719" s="26"/>
      <c r="G2719" s="24">
        <f>IF((E2719*(Utgifter!$E$4+Utgifter!$E$5)/12)&gt;$S$4,(E2719*(Utgifter!$E$4+Utgifter!$E$5)/12),IF(E2719&gt; 0,$S$4,0))</f>
        <v>0</v>
      </c>
      <c r="I2719" s="27">
        <f>IF((I2718*(1+Utgifter!$E$5/12)-K2718)&gt;0,I2718*(1+Utgifter!$E$5/12)-K2718,0)</f>
        <v>0</v>
      </c>
      <c r="J2719" s="26"/>
      <c r="K2719" s="24">
        <f>IF((I2719*(Utgifter!$E$4+Utgifter!$E$5)/12)&gt;$S$4,(I2719*(Utgifter!$E$4+Utgifter!$E$5)/12),IF(I2719&gt; 0,$S$4,0))</f>
        <v>0</v>
      </c>
    </row>
    <row r="2720" spans="4:11" x14ac:dyDescent="0.35">
      <c r="D2720" s="28" t="str">
        <f t="shared" si="42"/>
        <v/>
      </c>
      <c r="E2720" s="27">
        <f>IF((E2719*(1+Utgifter!$E$5/12)-G2719)&gt;0,E2719*(1+Utgifter!$E$5/12)-G2719,0)</f>
        <v>0</v>
      </c>
      <c r="F2720" s="26"/>
      <c r="G2720" s="24">
        <f>IF((E2720*(Utgifter!$E$4+Utgifter!$E$5)/12)&gt;$S$4,(E2720*(Utgifter!$E$4+Utgifter!$E$5)/12),IF(E2720&gt; 0,$S$4,0))</f>
        <v>0</v>
      </c>
      <c r="I2720" s="27">
        <f>IF((I2719*(1+Utgifter!$E$5/12)-K2719)&gt;0,I2719*(1+Utgifter!$E$5/12)-K2719,0)</f>
        <v>0</v>
      </c>
      <c r="J2720" s="26"/>
      <c r="K2720" s="24">
        <f>IF((I2720*(Utgifter!$E$4+Utgifter!$E$5)/12)&gt;$S$4,(I2720*(Utgifter!$E$4+Utgifter!$E$5)/12),IF(I2720&gt; 0,$S$4,0))</f>
        <v>0</v>
      </c>
    </row>
    <row r="2721" spans="4:11" x14ac:dyDescent="0.35">
      <c r="D2721" s="28" t="str">
        <f t="shared" si="42"/>
        <v/>
      </c>
      <c r="E2721" s="27">
        <f>IF((E2720*(1+Utgifter!$E$5/12)-G2720)&gt;0,E2720*(1+Utgifter!$E$5/12)-G2720,0)</f>
        <v>0</v>
      </c>
      <c r="F2721" s="26"/>
      <c r="G2721" s="24">
        <f>IF((E2721*(Utgifter!$E$4+Utgifter!$E$5)/12)&gt;$S$4,(E2721*(Utgifter!$E$4+Utgifter!$E$5)/12),IF(E2721&gt; 0,$S$4,0))</f>
        <v>0</v>
      </c>
      <c r="I2721" s="27">
        <f>IF((I2720*(1+Utgifter!$E$5/12)-K2720)&gt;0,I2720*(1+Utgifter!$E$5/12)-K2720,0)</f>
        <v>0</v>
      </c>
      <c r="J2721" s="26"/>
      <c r="K2721" s="24">
        <f>IF((I2721*(Utgifter!$E$4+Utgifter!$E$5)/12)&gt;$S$4,(I2721*(Utgifter!$E$4+Utgifter!$E$5)/12),IF(I2721&gt; 0,$S$4,0))</f>
        <v>0</v>
      </c>
    </row>
    <row r="2722" spans="4:11" x14ac:dyDescent="0.35">
      <c r="D2722" s="28" t="str">
        <f t="shared" si="42"/>
        <v/>
      </c>
      <c r="E2722" s="27">
        <f>IF((E2721*(1+Utgifter!$E$5/12)-G2721)&gt;0,E2721*(1+Utgifter!$E$5/12)-G2721,0)</f>
        <v>0</v>
      </c>
      <c r="F2722" s="26"/>
      <c r="G2722" s="24">
        <f>IF((E2722*(Utgifter!$E$4+Utgifter!$E$5)/12)&gt;$S$4,(E2722*(Utgifter!$E$4+Utgifter!$E$5)/12),IF(E2722&gt; 0,$S$4,0))</f>
        <v>0</v>
      </c>
      <c r="I2722" s="27">
        <f>IF((I2721*(1+Utgifter!$E$5/12)-K2721)&gt;0,I2721*(1+Utgifter!$E$5/12)-K2721,0)</f>
        <v>0</v>
      </c>
      <c r="J2722" s="26"/>
      <c r="K2722" s="24">
        <f>IF((I2722*(Utgifter!$E$4+Utgifter!$E$5)/12)&gt;$S$4,(I2722*(Utgifter!$E$4+Utgifter!$E$5)/12),IF(I2722&gt; 0,$S$4,0))</f>
        <v>0</v>
      </c>
    </row>
    <row r="2723" spans="4:11" x14ac:dyDescent="0.35">
      <c r="D2723" s="28" t="str">
        <f t="shared" si="42"/>
        <v/>
      </c>
      <c r="E2723" s="27">
        <f>IF((E2722*(1+Utgifter!$E$5/12)-G2722)&gt;0,E2722*(1+Utgifter!$E$5/12)-G2722,0)</f>
        <v>0</v>
      </c>
      <c r="F2723" s="26"/>
      <c r="G2723" s="24">
        <f>IF((E2723*(Utgifter!$E$4+Utgifter!$E$5)/12)&gt;$S$4,(E2723*(Utgifter!$E$4+Utgifter!$E$5)/12),IF(E2723&gt; 0,$S$4,0))</f>
        <v>0</v>
      </c>
      <c r="I2723" s="27">
        <f>IF((I2722*(1+Utgifter!$E$5/12)-K2722)&gt;0,I2722*(1+Utgifter!$E$5/12)-K2722,0)</f>
        <v>0</v>
      </c>
      <c r="J2723" s="26"/>
      <c r="K2723" s="24">
        <f>IF((I2723*(Utgifter!$E$4+Utgifter!$E$5)/12)&gt;$S$4,(I2723*(Utgifter!$E$4+Utgifter!$E$5)/12),IF(I2723&gt; 0,$S$4,0))</f>
        <v>0</v>
      </c>
    </row>
    <row r="2724" spans="4:11" x14ac:dyDescent="0.35">
      <c r="D2724" s="28" t="str">
        <f t="shared" si="42"/>
        <v/>
      </c>
      <c r="E2724" s="27">
        <f>IF((E2723*(1+Utgifter!$E$5/12)-G2723)&gt;0,E2723*(1+Utgifter!$E$5/12)-G2723,0)</f>
        <v>0</v>
      </c>
      <c r="F2724" s="26"/>
      <c r="G2724" s="24">
        <f>IF((E2724*(Utgifter!$E$4+Utgifter!$E$5)/12)&gt;$S$4,(E2724*(Utgifter!$E$4+Utgifter!$E$5)/12),IF(E2724&gt; 0,$S$4,0))</f>
        <v>0</v>
      </c>
      <c r="I2724" s="27">
        <f>IF((I2723*(1+Utgifter!$E$5/12)-K2723)&gt;0,I2723*(1+Utgifter!$E$5/12)-K2723,0)</f>
        <v>0</v>
      </c>
      <c r="J2724" s="26"/>
      <c r="K2724" s="24">
        <f>IF((I2724*(Utgifter!$E$4+Utgifter!$E$5)/12)&gt;$S$4,(I2724*(Utgifter!$E$4+Utgifter!$E$5)/12),IF(I2724&gt; 0,$S$4,0))</f>
        <v>0</v>
      </c>
    </row>
    <row r="2725" spans="4:11" x14ac:dyDescent="0.35">
      <c r="D2725" s="28" t="str">
        <f t="shared" si="42"/>
        <v/>
      </c>
      <c r="E2725" s="27">
        <f>IF((E2724*(1+Utgifter!$E$5/12)-G2724)&gt;0,E2724*(1+Utgifter!$E$5/12)-G2724,0)</f>
        <v>0</v>
      </c>
      <c r="F2725" s="26"/>
      <c r="G2725" s="24">
        <f>IF((E2725*(Utgifter!$E$4+Utgifter!$E$5)/12)&gt;$S$4,(E2725*(Utgifter!$E$4+Utgifter!$E$5)/12),IF(E2725&gt; 0,$S$4,0))</f>
        <v>0</v>
      </c>
      <c r="I2725" s="27">
        <f>IF((I2724*(1+Utgifter!$E$5/12)-K2724)&gt;0,I2724*(1+Utgifter!$E$5/12)-K2724,0)</f>
        <v>0</v>
      </c>
      <c r="J2725" s="26"/>
      <c r="K2725" s="24">
        <f>IF((I2725*(Utgifter!$E$4+Utgifter!$E$5)/12)&gt;$S$4,(I2725*(Utgifter!$E$4+Utgifter!$E$5)/12),IF(I2725&gt; 0,$S$4,0))</f>
        <v>0</v>
      </c>
    </row>
    <row r="2726" spans="4:11" x14ac:dyDescent="0.35">
      <c r="D2726" s="28" t="str">
        <f t="shared" si="42"/>
        <v/>
      </c>
      <c r="E2726" s="27">
        <f>IF((E2725*(1+Utgifter!$E$5/12)-G2725)&gt;0,E2725*(1+Utgifter!$E$5/12)-G2725,0)</f>
        <v>0</v>
      </c>
      <c r="F2726" s="26"/>
      <c r="G2726" s="24">
        <f>IF((E2726*(Utgifter!$E$4+Utgifter!$E$5)/12)&gt;$S$4,(E2726*(Utgifter!$E$4+Utgifter!$E$5)/12),IF(E2726&gt; 0,$S$4,0))</f>
        <v>0</v>
      </c>
      <c r="I2726" s="27">
        <f>IF((I2725*(1+Utgifter!$E$5/12)-K2725)&gt;0,I2725*(1+Utgifter!$E$5/12)-K2725,0)</f>
        <v>0</v>
      </c>
      <c r="J2726" s="26"/>
      <c r="K2726" s="24">
        <f>IF((I2726*(Utgifter!$E$4+Utgifter!$E$5)/12)&gt;$S$4,(I2726*(Utgifter!$E$4+Utgifter!$E$5)/12),IF(I2726&gt; 0,$S$4,0))</f>
        <v>0</v>
      </c>
    </row>
    <row r="2727" spans="4:11" x14ac:dyDescent="0.35">
      <c r="D2727" s="28" t="str">
        <f t="shared" si="42"/>
        <v/>
      </c>
      <c r="E2727" s="27">
        <f>IF((E2726*(1+Utgifter!$E$5/12)-G2726)&gt;0,E2726*(1+Utgifter!$E$5/12)-G2726,0)</f>
        <v>0</v>
      </c>
      <c r="F2727" s="26"/>
      <c r="G2727" s="24">
        <f>IF((E2727*(Utgifter!$E$4+Utgifter!$E$5)/12)&gt;$S$4,(E2727*(Utgifter!$E$4+Utgifter!$E$5)/12),IF(E2727&gt; 0,$S$4,0))</f>
        <v>0</v>
      </c>
      <c r="I2727" s="27">
        <f>IF((I2726*(1+Utgifter!$E$5/12)-K2726)&gt;0,I2726*(1+Utgifter!$E$5/12)-K2726,0)</f>
        <v>0</v>
      </c>
      <c r="J2727" s="26"/>
      <c r="K2727" s="24">
        <f>IF((I2727*(Utgifter!$E$4+Utgifter!$E$5)/12)&gt;$S$4,(I2727*(Utgifter!$E$4+Utgifter!$E$5)/12),IF(I2727&gt; 0,$S$4,0))</f>
        <v>0</v>
      </c>
    </row>
    <row r="2728" spans="4:11" x14ac:dyDescent="0.35">
      <c r="D2728" s="28" t="str">
        <f t="shared" si="42"/>
        <v/>
      </c>
      <c r="E2728" s="27">
        <f>IF((E2727*(1+Utgifter!$E$5/12)-G2727)&gt;0,E2727*(1+Utgifter!$E$5/12)-G2727,0)</f>
        <v>0</v>
      </c>
      <c r="F2728" s="26"/>
      <c r="G2728" s="24">
        <f>IF((E2728*(Utgifter!$E$4+Utgifter!$E$5)/12)&gt;$S$4,(E2728*(Utgifter!$E$4+Utgifter!$E$5)/12),IF(E2728&gt; 0,$S$4,0))</f>
        <v>0</v>
      </c>
      <c r="I2728" s="27">
        <f>IF((I2727*(1+Utgifter!$E$5/12)-K2727)&gt;0,I2727*(1+Utgifter!$E$5/12)-K2727,0)</f>
        <v>0</v>
      </c>
      <c r="J2728" s="26"/>
      <c r="K2728" s="24">
        <f>IF((I2728*(Utgifter!$E$4+Utgifter!$E$5)/12)&gt;$S$4,(I2728*(Utgifter!$E$4+Utgifter!$E$5)/12),IF(I2728&gt; 0,$S$4,0))</f>
        <v>0</v>
      </c>
    </row>
    <row r="2729" spans="4:11" x14ac:dyDescent="0.35">
      <c r="D2729" s="28" t="str">
        <f t="shared" si="42"/>
        <v/>
      </c>
      <c r="E2729" s="27">
        <f>IF((E2728*(1+Utgifter!$E$5/12)-G2728)&gt;0,E2728*(1+Utgifter!$E$5/12)-G2728,0)</f>
        <v>0</v>
      </c>
      <c r="F2729" s="26"/>
      <c r="G2729" s="24">
        <f>IF((E2729*(Utgifter!$E$4+Utgifter!$E$5)/12)&gt;$S$4,(E2729*(Utgifter!$E$4+Utgifter!$E$5)/12),IF(E2729&gt; 0,$S$4,0))</f>
        <v>0</v>
      </c>
      <c r="I2729" s="27">
        <f>IF((I2728*(1+Utgifter!$E$5/12)-K2728)&gt;0,I2728*(1+Utgifter!$E$5/12)-K2728,0)</f>
        <v>0</v>
      </c>
      <c r="J2729" s="26"/>
      <c r="K2729" s="24">
        <f>IF((I2729*(Utgifter!$E$4+Utgifter!$E$5)/12)&gt;$S$4,(I2729*(Utgifter!$E$4+Utgifter!$E$5)/12),IF(I2729&gt; 0,$S$4,0))</f>
        <v>0</v>
      </c>
    </row>
    <row r="2730" spans="4:11" x14ac:dyDescent="0.35">
      <c r="D2730" s="28" t="str">
        <f t="shared" si="42"/>
        <v/>
      </c>
      <c r="E2730" s="27">
        <f>IF((E2729*(1+Utgifter!$E$5/12)-G2729)&gt;0,E2729*(1+Utgifter!$E$5/12)-G2729,0)</f>
        <v>0</v>
      </c>
      <c r="F2730" s="26"/>
      <c r="G2730" s="24">
        <f>IF((E2730*(Utgifter!$E$4+Utgifter!$E$5)/12)&gt;$S$4,(E2730*(Utgifter!$E$4+Utgifter!$E$5)/12),IF(E2730&gt; 0,$S$4,0))</f>
        <v>0</v>
      </c>
      <c r="I2730" s="27">
        <f>IF((I2729*(1+Utgifter!$E$5/12)-K2729)&gt;0,I2729*(1+Utgifter!$E$5/12)-K2729,0)</f>
        <v>0</v>
      </c>
      <c r="J2730" s="26"/>
      <c r="K2730" s="24">
        <f>IF((I2730*(Utgifter!$E$4+Utgifter!$E$5)/12)&gt;$S$4,(I2730*(Utgifter!$E$4+Utgifter!$E$5)/12),IF(I2730&gt; 0,$S$4,0))</f>
        <v>0</v>
      </c>
    </row>
    <row r="2731" spans="4:11" x14ac:dyDescent="0.35">
      <c r="D2731" s="28" t="str">
        <f t="shared" si="42"/>
        <v/>
      </c>
      <c r="E2731" s="27">
        <f>IF((E2730*(1+Utgifter!$E$5/12)-G2730)&gt;0,E2730*(1+Utgifter!$E$5/12)-G2730,0)</f>
        <v>0</v>
      </c>
      <c r="F2731" s="26"/>
      <c r="G2731" s="24">
        <f>IF((E2731*(Utgifter!$E$4+Utgifter!$E$5)/12)&gt;$S$4,(E2731*(Utgifter!$E$4+Utgifter!$E$5)/12),IF(E2731&gt; 0,$S$4,0))</f>
        <v>0</v>
      </c>
      <c r="I2731" s="27">
        <f>IF((I2730*(1+Utgifter!$E$5/12)-K2730)&gt;0,I2730*(1+Utgifter!$E$5/12)-K2730,0)</f>
        <v>0</v>
      </c>
      <c r="J2731" s="26"/>
      <c r="K2731" s="24">
        <f>IF((I2731*(Utgifter!$E$4+Utgifter!$E$5)/12)&gt;$S$4,(I2731*(Utgifter!$E$4+Utgifter!$E$5)/12),IF(I2731&gt; 0,$S$4,0))</f>
        <v>0</v>
      </c>
    </row>
    <row r="2732" spans="4:11" x14ac:dyDescent="0.35">
      <c r="D2732" s="28" t="str">
        <f t="shared" si="42"/>
        <v/>
      </c>
      <c r="E2732" s="27">
        <f>IF((E2731*(1+Utgifter!$E$5/12)-G2731)&gt;0,E2731*(1+Utgifter!$E$5/12)-G2731,0)</f>
        <v>0</v>
      </c>
      <c r="F2732" s="26"/>
      <c r="G2732" s="24">
        <f>IF((E2732*(Utgifter!$E$4+Utgifter!$E$5)/12)&gt;$S$4,(E2732*(Utgifter!$E$4+Utgifter!$E$5)/12),IF(E2732&gt; 0,$S$4,0))</f>
        <v>0</v>
      </c>
      <c r="I2732" s="27">
        <f>IF((I2731*(1+Utgifter!$E$5/12)-K2731)&gt;0,I2731*(1+Utgifter!$E$5/12)-K2731,0)</f>
        <v>0</v>
      </c>
      <c r="J2732" s="26"/>
      <c r="K2732" s="24">
        <f>IF((I2732*(Utgifter!$E$4+Utgifter!$E$5)/12)&gt;$S$4,(I2732*(Utgifter!$E$4+Utgifter!$E$5)/12),IF(I2732&gt; 0,$S$4,0))</f>
        <v>0</v>
      </c>
    </row>
    <row r="2733" spans="4:11" x14ac:dyDescent="0.35">
      <c r="D2733" s="28" t="str">
        <f t="shared" si="42"/>
        <v/>
      </c>
      <c r="E2733" s="27">
        <f>IF((E2732*(1+Utgifter!$E$5/12)-G2732)&gt;0,E2732*(1+Utgifter!$E$5/12)-G2732,0)</f>
        <v>0</v>
      </c>
      <c r="F2733" s="26"/>
      <c r="G2733" s="24">
        <f>IF((E2733*(Utgifter!$E$4+Utgifter!$E$5)/12)&gt;$S$4,(E2733*(Utgifter!$E$4+Utgifter!$E$5)/12),IF(E2733&gt; 0,$S$4,0))</f>
        <v>0</v>
      </c>
      <c r="I2733" s="27">
        <f>IF((I2732*(1+Utgifter!$E$5/12)-K2732)&gt;0,I2732*(1+Utgifter!$E$5/12)-K2732,0)</f>
        <v>0</v>
      </c>
      <c r="J2733" s="26"/>
      <c r="K2733" s="24">
        <f>IF((I2733*(Utgifter!$E$4+Utgifter!$E$5)/12)&gt;$S$4,(I2733*(Utgifter!$E$4+Utgifter!$E$5)/12),IF(I2733&gt; 0,$S$4,0))</f>
        <v>0</v>
      </c>
    </row>
    <row r="2734" spans="4:11" x14ac:dyDescent="0.35">
      <c r="D2734" s="28" t="str">
        <f t="shared" si="42"/>
        <v/>
      </c>
      <c r="E2734" s="27">
        <f>IF((E2733*(1+Utgifter!$E$5/12)-G2733)&gt;0,E2733*(1+Utgifter!$E$5/12)-G2733,0)</f>
        <v>0</v>
      </c>
      <c r="F2734" s="26"/>
      <c r="G2734" s="24">
        <f>IF((E2734*(Utgifter!$E$4+Utgifter!$E$5)/12)&gt;$S$4,(E2734*(Utgifter!$E$4+Utgifter!$E$5)/12),IF(E2734&gt; 0,$S$4,0))</f>
        <v>0</v>
      </c>
      <c r="I2734" s="27">
        <f>IF((I2733*(1+Utgifter!$E$5/12)-K2733)&gt;0,I2733*(1+Utgifter!$E$5/12)-K2733,0)</f>
        <v>0</v>
      </c>
      <c r="J2734" s="26"/>
      <c r="K2734" s="24">
        <f>IF((I2734*(Utgifter!$E$4+Utgifter!$E$5)/12)&gt;$S$4,(I2734*(Utgifter!$E$4+Utgifter!$E$5)/12),IF(I2734&gt; 0,$S$4,0))</f>
        <v>0</v>
      </c>
    </row>
    <row r="2735" spans="4:11" x14ac:dyDescent="0.35">
      <c r="D2735" s="28" t="str">
        <f t="shared" si="42"/>
        <v/>
      </c>
      <c r="E2735" s="27">
        <f>IF((E2734*(1+Utgifter!$E$5/12)-G2734)&gt;0,E2734*(1+Utgifter!$E$5/12)-G2734,0)</f>
        <v>0</v>
      </c>
      <c r="F2735" s="26"/>
      <c r="G2735" s="24">
        <f>IF((E2735*(Utgifter!$E$4+Utgifter!$E$5)/12)&gt;$S$4,(E2735*(Utgifter!$E$4+Utgifter!$E$5)/12),IF(E2735&gt; 0,$S$4,0))</f>
        <v>0</v>
      </c>
      <c r="I2735" s="27">
        <f>IF((I2734*(1+Utgifter!$E$5/12)-K2734)&gt;0,I2734*(1+Utgifter!$E$5/12)-K2734,0)</f>
        <v>0</v>
      </c>
      <c r="J2735" s="26"/>
      <c r="K2735" s="24">
        <f>IF((I2735*(Utgifter!$E$4+Utgifter!$E$5)/12)&gt;$S$4,(I2735*(Utgifter!$E$4+Utgifter!$E$5)/12),IF(I2735&gt; 0,$S$4,0))</f>
        <v>0</v>
      </c>
    </row>
    <row r="2736" spans="4:11" x14ac:dyDescent="0.35">
      <c r="D2736" s="28" t="str">
        <f t="shared" si="42"/>
        <v/>
      </c>
      <c r="E2736" s="27">
        <f>IF((E2735*(1+Utgifter!$E$5/12)-G2735)&gt;0,E2735*(1+Utgifter!$E$5/12)-G2735,0)</f>
        <v>0</v>
      </c>
      <c r="F2736" s="26"/>
      <c r="G2736" s="24">
        <f>IF((E2736*(Utgifter!$E$4+Utgifter!$E$5)/12)&gt;$S$4,(E2736*(Utgifter!$E$4+Utgifter!$E$5)/12),IF(E2736&gt; 0,$S$4,0))</f>
        <v>0</v>
      </c>
      <c r="I2736" s="27">
        <f>IF((I2735*(1+Utgifter!$E$5/12)-K2735)&gt;0,I2735*(1+Utgifter!$E$5/12)-K2735,0)</f>
        <v>0</v>
      </c>
      <c r="J2736" s="26"/>
      <c r="K2736" s="24">
        <f>IF((I2736*(Utgifter!$E$4+Utgifter!$E$5)/12)&gt;$S$4,(I2736*(Utgifter!$E$4+Utgifter!$E$5)/12),IF(I2736&gt; 0,$S$4,0))</f>
        <v>0</v>
      </c>
    </row>
    <row r="2737" spans="4:11" x14ac:dyDescent="0.35">
      <c r="D2737" s="28" t="str">
        <f t="shared" si="42"/>
        <v/>
      </c>
      <c r="E2737" s="27">
        <f>IF((E2736*(1+Utgifter!$E$5/12)-G2736)&gt;0,E2736*(1+Utgifter!$E$5/12)-G2736,0)</f>
        <v>0</v>
      </c>
      <c r="F2737" s="26"/>
      <c r="G2737" s="24">
        <f>IF((E2737*(Utgifter!$E$4+Utgifter!$E$5)/12)&gt;$S$4,(E2737*(Utgifter!$E$4+Utgifter!$E$5)/12),IF(E2737&gt; 0,$S$4,0))</f>
        <v>0</v>
      </c>
      <c r="I2737" s="27">
        <f>IF((I2736*(1+Utgifter!$E$5/12)-K2736)&gt;0,I2736*(1+Utgifter!$E$5/12)-K2736,0)</f>
        <v>0</v>
      </c>
      <c r="J2737" s="26"/>
      <c r="K2737" s="24">
        <f>IF((I2737*(Utgifter!$E$4+Utgifter!$E$5)/12)&gt;$S$4,(I2737*(Utgifter!$E$4+Utgifter!$E$5)/12),IF(I2737&gt; 0,$S$4,0))</f>
        <v>0</v>
      </c>
    </row>
    <row r="2738" spans="4:11" x14ac:dyDescent="0.35">
      <c r="D2738" s="28" t="str">
        <f t="shared" si="42"/>
        <v/>
      </c>
      <c r="E2738" s="27">
        <f>IF((E2737*(1+Utgifter!$E$5/12)-G2737)&gt;0,E2737*(1+Utgifter!$E$5/12)-G2737,0)</f>
        <v>0</v>
      </c>
      <c r="F2738" s="26"/>
      <c r="G2738" s="24">
        <f>IF((E2738*(Utgifter!$E$4+Utgifter!$E$5)/12)&gt;$S$4,(E2738*(Utgifter!$E$4+Utgifter!$E$5)/12),IF(E2738&gt; 0,$S$4,0))</f>
        <v>0</v>
      </c>
      <c r="I2738" s="27">
        <f>IF((I2737*(1+Utgifter!$E$5/12)-K2737)&gt;0,I2737*(1+Utgifter!$E$5/12)-K2737,0)</f>
        <v>0</v>
      </c>
      <c r="J2738" s="26"/>
      <c r="K2738" s="24">
        <f>IF((I2738*(Utgifter!$E$4+Utgifter!$E$5)/12)&gt;$S$4,(I2738*(Utgifter!$E$4+Utgifter!$E$5)/12),IF(I2738&gt; 0,$S$4,0))</f>
        <v>0</v>
      </c>
    </row>
    <row r="2739" spans="4:11" x14ac:dyDescent="0.35">
      <c r="D2739" s="28" t="str">
        <f t="shared" si="42"/>
        <v/>
      </c>
      <c r="E2739" s="27">
        <f>IF((E2738*(1+Utgifter!$E$5/12)-G2738)&gt;0,E2738*(1+Utgifter!$E$5/12)-G2738,0)</f>
        <v>0</v>
      </c>
      <c r="F2739" s="26"/>
      <c r="G2739" s="24">
        <f>IF((E2739*(Utgifter!$E$4+Utgifter!$E$5)/12)&gt;$S$4,(E2739*(Utgifter!$E$4+Utgifter!$E$5)/12),IF(E2739&gt; 0,$S$4,0))</f>
        <v>0</v>
      </c>
      <c r="I2739" s="27">
        <f>IF((I2738*(1+Utgifter!$E$5/12)-K2738)&gt;0,I2738*(1+Utgifter!$E$5/12)-K2738,0)</f>
        <v>0</v>
      </c>
      <c r="J2739" s="26"/>
      <c r="K2739" s="24">
        <f>IF((I2739*(Utgifter!$E$4+Utgifter!$E$5)/12)&gt;$S$4,(I2739*(Utgifter!$E$4+Utgifter!$E$5)/12),IF(I2739&gt; 0,$S$4,0))</f>
        <v>0</v>
      </c>
    </row>
    <row r="2740" spans="4:11" x14ac:dyDescent="0.35">
      <c r="D2740" s="28" t="str">
        <f t="shared" si="42"/>
        <v/>
      </c>
      <c r="E2740" s="27">
        <f>IF((E2739*(1+Utgifter!$E$5/12)-G2739)&gt;0,E2739*(1+Utgifter!$E$5/12)-G2739,0)</f>
        <v>0</v>
      </c>
      <c r="F2740" s="26"/>
      <c r="G2740" s="24">
        <f>IF((E2740*(Utgifter!$E$4+Utgifter!$E$5)/12)&gt;$S$4,(E2740*(Utgifter!$E$4+Utgifter!$E$5)/12),IF(E2740&gt; 0,$S$4,0))</f>
        <v>0</v>
      </c>
      <c r="I2740" s="27">
        <f>IF((I2739*(1+Utgifter!$E$5/12)-K2739)&gt;0,I2739*(1+Utgifter!$E$5/12)-K2739,0)</f>
        <v>0</v>
      </c>
      <c r="J2740" s="26"/>
      <c r="K2740" s="24">
        <f>IF((I2740*(Utgifter!$E$4+Utgifter!$E$5)/12)&gt;$S$4,(I2740*(Utgifter!$E$4+Utgifter!$E$5)/12),IF(I2740&gt; 0,$S$4,0))</f>
        <v>0</v>
      </c>
    </row>
    <row r="2741" spans="4:11" x14ac:dyDescent="0.35">
      <c r="D2741" s="28" t="str">
        <f t="shared" si="42"/>
        <v/>
      </c>
      <c r="E2741" s="27">
        <f>IF((E2740*(1+Utgifter!$E$5/12)-G2740)&gt;0,E2740*(1+Utgifter!$E$5/12)-G2740,0)</f>
        <v>0</v>
      </c>
      <c r="F2741" s="26"/>
      <c r="G2741" s="24">
        <f>IF((E2741*(Utgifter!$E$4+Utgifter!$E$5)/12)&gt;$S$4,(E2741*(Utgifter!$E$4+Utgifter!$E$5)/12),IF(E2741&gt; 0,$S$4,0))</f>
        <v>0</v>
      </c>
      <c r="I2741" s="27">
        <f>IF((I2740*(1+Utgifter!$E$5/12)-K2740)&gt;0,I2740*(1+Utgifter!$E$5/12)-K2740,0)</f>
        <v>0</v>
      </c>
      <c r="J2741" s="26"/>
      <c r="K2741" s="24">
        <f>IF((I2741*(Utgifter!$E$4+Utgifter!$E$5)/12)&gt;$S$4,(I2741*(Utgifter!$E$4+Utgifter!$E$5)/12),IF(I2741&gt; 0,$S$4,0))</f>
        <v>0</v>
      </c>
    </row>
    <row r="2742" spans="4:11" x14ac:dyDescent="0.35">
      <c r="D2742" s="28" t="str">
        <f t="shared" si="42"/>
        <v/>
      </c>
      <c r="E2742" s="27">
        <f>IF((E2741*(1+Utgifter!$E$5/12)-G2741)&gt;0,E2741*(1+Utgifter!$E$5/12)-G2741,0)</f>
        <v>0</v>
      </c>
      <c r="F2742" s="26"/>
      <c r="G2742" s="24">
        <f>IF((E2742*(Utgifter!$E$4+Utgifter!$E$5)/12)&gt;$S$4,(E2742*(Utgifter!$E$4+Utgifter!$E$5)/12),IF(E2742&gt; 0,$S$4,0))</f>
        <v>0</v>
      </c>
      <c r="I2742" s="27">
        <f>IF((I2741*(1+Utgifter!$E$5/12)-K2741)&gt;0,I2741*(1+Utgifter!$E$5/12)-K2741,0)</f>
        <v>0</v>
      </c>
      <c r="J2742" s="26"/>
      <c r="K2742" s="24">
        <f>IF((I2742*(Utgifter!$E$4+Utgifter!$E$5)/12)&gt;$S$4,(I2742*(Utgifter!$E$4+Utgifter!$E$5)/12),IF(I2742&gt; 0,$S$4,0))</f>
        <v>0</v>
      </c>
    </row>
    <row r="2743" spans="4:11" x14ac:dyDescent="0.35">
      <c r="D2743" s="28" t="str">
        <f t="shared" si="42"/>
        <v/>
      </c>
      <c r="E2743" s="27">
        <f>IF((E2742*(1+Utgifter!$E$5/12)-G2742)&gt;0,E2742*(1+Utgifter!$E$5/12)-G2742,0)</f>
        <v>0</v>
      </c>
      <c r="F2743" s="26"/>
      <c r="G2743" s="24">
        <f>IF((E2743*(Utgifter!$E$4+Utgifter!$E$5)/12)&gt;$S$4,(E2743*(Utgifter!$E$4+Utgifter!$E$5)/12),IF(E2743&gt; 0,$S$4,0))</f>
        <v>0</v>
      </c>
      <c r="I2743" s="27">
        <f>IF((I2742*(1+Utgifter!$E$5/12)-K2742)&gt;0,I2742*(1+Utgifter!$E$5/12)-K2742,0)</f>
        <v>0</v>
      </c>
      <c r="J2743" s="26"/>
      <c r="K2743" s="24">
        <f>IF((I2743*(Utgifter!$E$4+Utgifter!$E$5)/12)&gt;$S$4,(I2743*(Utgifter!$E$4+Utgifter!$E$5)/12),IF(I2743&gt; 0,$S$4,0))</f>
        <v>0</v>
      </c>
    </row>
    <row r="2744" spans="4:11" x14ac:dyDescent="0.35">
      <c r="D2744" s="28" t="str">
        <f t="shared" si="42"/>
        <v/>
      </c>
      <c r="E2744" s="27">
        <f>IF((E2743*(1+Utgifter!$E$5/12)-G2743)&gt;0,E2743*(1+Utgifter!$E$5/12)-G2743,0)</f>
        <v>0</v>
      </c>
      <c r="F2744" s="26"/>
      <c r="G2744" s="24">
        <f>IF((E2744*(Utgifter!$E$4+Utgifter!$E$5)/12)&gt;$S$4,(E2744*(Utgifter!$E$4+Utgifter!$E$5)/12),IF(E2744&gt; 0,$S$4,0))</f>
        <v>0</v>
      </c>
      <c r="I2744" s="27">
        <f>IF((I2743*(1+Utgifter!$E$5/12)-K2743)&gt;0,I2743*(1+Utgifter!$E$5/12)-K2743,0)</f>
        <v>0</v>
      </c>
      <c r="J2744" s="26"/>
      <c r="K2744" s="24">
        <f>IF((I2744*(Utgifter!$E$4+Utgifter!$E$5)/12)&gt;$S$4,(I2744*(Utgifter!$E$4+Utgifter!$E$5)/12),IF(I2744&gt; 0,$S$4,0))</f>
        <v>0</v>
      </c>
    </row>
    <row r="2745" spans="4:11" x14ac:dyDescent="0.35">
      <c r="D2745" s="28" t="str">
        <f t="shared" si="42"/>
        <v/>
      </c>
      <c r="E2745" s="27">
        <f>IF((E2744*(1+Utgifter!$E$5/12)-G2744)&gt;0,E2744*(1+Utgifter!$E$5/12)-G2744,0)</f>
        <v>0</v>
      </c>
      <c r="F2745" s="26"/>
      <c r="G2745" s="24">
        <f>IF((E2745*(Utgifter!$E$4+Utgifter!$E$5)/12)&gt;$S$4,(E2745*(Utgifter!$E$4+Utgifter!$E$5)/12),IF(E2745&gt; 0,$S$4,0))</f>
        <v>0</v>
      </c>
      <c r="I2745" s="27">
        <f>IF((I2744*(1+Utgifter!$E$5/12)-K2744)&gt;0,I2744*(1+Utgifter!$E$5/12)-K2744,0)</f>
        <v>0</v>
      </c>
      <c r="J2745" s="26"/>
      <c r="K2745" s="24">
        <f>IF((I2745*(Utgifter!$E$4+Utgifter!$E$5)/12)&gt;$S$4,(I2745*(Utgifter!$E$4+Utgifter!$E$5)/12),IF(I2745&gt; 0,$S$4,0))</f>
        <v>0</v>
      </c>
    </row>
    <row r="2746" spans="4:11" x14ac:dyDescent="0.35">
      <c r="D2746" s="28" t="str">
        <f t="shared" si="42"/>
        <v/>
      </c>
      <c r="E2746" s="27">
        <f>IF((E2745*(1+Utgifter!$E$5/12)-G2745)&gt;0,E2745*(1+Utgifter!$E$5/12)-G2745,0)</f>
        <v>0</v>
      </c>
      <c r="F2746" s="26"/>
      <c r="G2746" s="24">
        <f>IF((E2746*(Utgifter!$E$4+Utgifter!$E$5)/12)&gt;$S$4,(E2746*(Utgifter!$E$4+Utgifter!$E$5)/12),IF(E2746&gt; 0,$S$4,0))</f>
        <v>0</v>
      </c>
      <c r="I2746" s="27">
        <f>IF((I2745*(1+Utgifter!$E$5/12)-K2745)&gt;0,I2745*(1+Utgifter!$E$5/12)-K2745,0)</f>
        <v>0</v>
      </c>
      <c r="J2746" s="26"/>
      <c r="K2746" s="24">
        <f>IF((I2746*(Utgifter!$E$4+Utgifter!$E$5)/12)&gt;$S$4,(I2746*(Utgifter!$E$4+Utgifter!$E$5)/12),IF(I2746&gt; 0,$S$4,0))</f>
        <v>0</v>
      </c>
    </row>
    <row r="2747" spans="4:11" x14ac:dyDescent="0.35">
      <c r="D2747" s="28" t="str">
        <f t="shared" si="42"/>
        <v/>
      </c>
      <c r="E2747" s="27">
        <f>IF((E2746*(1+Utgifter!$E$5/12)-G2746)&gt;0,E2746*(1+Utgifter!$E$5/12)-G2746,0)</f>
        <v>0</v>
      </c>
      <c r="F2747" s="26"/>
      <c r="G2747" s="24">
        <f>IF((E2747*(Utgifter!$E$4+Utgifter!$E$5)/12)&gt;$S$4,(E2747*(Utgifter!$E$4+Utgifter!$E$5)/12),IF(E2747&gt; 0,$S$4,0))</f>
        <v>0</v>
      </c>
      <c r="I2747" s="27">
        <f>IF((I2746*(1+Utgifter!$E$5/12)-K2746)&gt;0,I2746*(1+Utgifter!$E$5/12)-K2746,0)</f>
        <v>0</v>
      </c>
      <c r="J2747" s="26"/>
      <c r="K2747" s="24">
        <f>IF((I2747*(Utgifter!$E$4+Utgifter!$E$5)/12)&gt;$S$4,(I2747*(Utgifter!$E$4+Utgifter!$E$5)/12),IF(I2747&gt; 0,$S$4,0))</f>
        <v>0</v>
      </c>
    </row>
    <row r="2748" spans="4:11" x14ac:dyDescent="0.35">
      <c r="D2748" s="28" t="str">
        <f t="shared" si="42"/>
        <v/>
      </c>
      <c r="E2748" s="27">
        <f>IF((E2747*(1+Utgifter!$E$5/12)-G2747)&gt;0,E2747*(1+Utgifter!$E$5/12)-G2747,0)</f>
        <v>0</v>
      </c>
      <c r="F2748" s="26"/>
      <c r="G2748" s="24">
        <f>IF((E2748*(Utgifter!$E$4+Utgifter!$E$5)/12)&gt;$S$4,(E2748*(Utgifter!$E$4+Utgifter!$E$5)/12),IF(E2748&gt; 0,$S$4,0))</f>
        <v>0</v>
      </c>
      <c r="I2748" s="27">
        <f>IF((I2747*(1+Utgifter!$E$5/12)-K2747)&gt;0,I2747*(1+Utgifter!$E$5/12)-K2747,0)</f>
        <v>0</v>
      </c>
      <c r="J2748" s="26"/>
      <c r="K2748" s="24">
        <f>IF((I2748*(Utgifter!$E$4+Utgifter!$E$5)/12)&gt;$S$4,(I2748*(Utgifter!$E$4+Utgifter!$E$5)/12),IF(I2748&gt; 0,$S$4,0))</f>
        <v>0</v>
      </c>
    </row>
    <row r="2749" spans="4:11" x14ac:dyDescent="0.35">
      <c r="D2749" s="28" t="str">
        <f t="shared" si="42"/>
        <v/>
      </c>
      <c r="E2749" s="27">
        <f>IF((E2748*(1+Utgifter!$E$5/12)-G2748)&gt;0,E2748*(1+Utgifter!$E$5/12)-G2748,0)</f>
        <v>0</v>
      </c>
      <c r="F2749" s="26"/>
      <c r="G2749" s="24">
        <f>IF((E2749*(Utgifter!$E$4+Utgifter!$E$5)/12)&gt;$S$4,(E2749*(Utgifter!$E$4+Utgifter!$E$5)/12),IF(E2749&gt; 0,$S$4,0))</f>
        <v>0</v>
      </c>
      <c r="I2749" s="27">
        <f>IF((I2748*(1+Utgifter!$E$5/12)-K2748)&gt;0,I2748*(1+Utgifter!$E$5/12)-K2748,0)</f>
        <v>0</v>
      </c>
      <c r="J2749" s="26"/>
      <c r="K2749" s="24">
        <f>IF((I2749*(Utgifter!$E$4+Utgifter!$E$5)/12)&gt;$S$4,(I2749*(Utgifter!$E$4+Utgifter!$E$5)/12),IF(I2749&gt; 0,$S$4,0))</f>
        <v>0</v>
      </c>
    </row>
    <row r="2750" spans="4:11" x14ac:dyDescent="0.35">
      <c r="D2750" s="28" t="str">
        <f t="shared" si="42"/>
        <v/>
      </c>
      <c r="E2750" s="27">
        <f>IF((E2749*(1+Utgifter!$E$5/12)-G2749)&gt;0,E2749*(1+Utgifter!$E$5/12)-G2749,0)</f>
        <v>0</v>
      </c>
      <c r="F2750" s="26"/>
      <c r="G2750" s="24">
        <f>IF((E2750*(Utgifter!$E$4+Utgifter!$E$5)/12)&gt;$S$4,(E2750*(Utgifter!$E$4+Utgifter!$E$5)/12),IF(E2750&gt; 0,$S$4,0))</f>
        <v>0</v>
      </c>
      <c r="I2750" s="27">
        <f>IF((I2749*(1+Utgifter!$E$5/12)-K2749)&gt;0,I2749*(1+Utgifter!$E$5/12)-K2749,0)</f>
        <v>0</v>
      </c>
      <c r="J2750" s="26"/>
      <c r="K2750" s="24">
        <f>IF((I2750*(Utgifter!$E$4+Utgifter!$E$5)/12)&gt;$S$4,(I2750*(Utgifter!$E$4+Utgifter!$E$5)/12),IF(I2750&gt; 0,$S$4,0))</f>
        <v>0</v>
      </c>
    </row>
    <row r="2751" spans="4:11" x14ac:dyDescent="0.35">
      <c r="D2751" s="28" t="str">
        <f t="shared" si="42"/>
        <v/>
      </c>
      <c r="E2751" s="27">
        <f>IF((E2750*(1+Utgifter!$E$5/12)-G2750)&gt;0,E2750*(1+Utgifter!$E$5/12)-G2750,0)</f>
        <v>0</v>
      </c>
      <c r="F2751" s="26"/>
      <c r="G2751" s="24">
        <f>IF((E2751*(Utgifter!$E$4+Utgifter!$E$5)/12)&gt;$S$4,(E2751*(Utgifter!$E$4+Utgifter!$E$5)/12),IF(E2751&gt; 0,$S$4,0))</f>
        <v>0</v>
      </c>
      <c r="I2751" s="27">
        <f>IF((I2750*(1+Utgifter!$E$5/12)-K2750)&gt;0,I2750*(1+Utgifter!$E$5/12)-K2750,0)</f>
        <v>0</v>
      </c>
      <c r="J2751" s="26"/>
      <c r="K2751" s="24">
        <f>IF((I2751*(Utgifter!$E$4+Utgifter!$E$5)/12)&gt;$S$4,(I2751*(Utgifter!$E$4+Utgifter!$E$5)/12),IF(I2751&gt; 0,$S$4,0))</f>
        <v>0</v>
      </c>
    </row>
    <row r="2752" spans="4:11" x14ac:dyDescent="0.35">
      <c r="D2752" s="28" t="str">
        <f t="shared" si="42"/>
        <v/>
      </c>
      <c r="E2752" s="27">
        <f>IF((E2751*(1+Utgifter!$E$5/12)-G2751)&gt;0,E2751*(1+Utgifter!$E$5/12)-G2751,0)</f>
        <v>0</v>
      </c>
      <c r="F2752" s="26"/>
      <c r="G2752" s="24">
        <f>IF((E2752*(Utgifter!$E$4+Utgifter!$E$5)/12)&gt;$S$4,(E2752*(Utgifter!$E$4+Utgifter!$E$5)/12),IF(E2752&gt; 0,$S$4,0))</f>
        <v>0</v>
      </c>
      <c r="I2752" s="27">
        <f>IF((I2751*(1+Utgifter!$E$5/12)-K2751)&gt;0,I2751*(1+Utgifter!$E$5/12)-K2751,0)</f>
        <v>0</v>
      </c>
      <c r="J2752" s="26"/>
      <c r="K2752" s="24">
        <f>IF((I2752*(Utgifter!$E$4+Utgifter!$E$5)/12)&gt;$S$4,(I2752*(Utgifter!$E$4+Utgifter!$E$5)/12),IF(I2752&gt; 0,$S$4,0))</f>
        <v>0</v>
      </c>
    </row>
    <row r="2753" spans="4:11" x14ac:dyDescent="0.35">
      <c r="D2753" s="28" t="str">
        <f t="shared" si="42"/>
        <v/>
      </c>
      <c r="E2753" s="27">
        <f>IF((E2752*(1+Utgifter!$E$5/12)-G2752)&gt;0,E2752*(1+Utgifter!$E$5/12)-G2752,0)</f>
        <v>0</v>
      </c>
      <c r="F2753" s="26"/>
      <c r="G2753" s="24">
        <f>IF((E2753*(Utgifter!$E$4+Utgifter!$E$5)/12)&gt;$S$4,(E2753*(Utgifter!$E$4+Utgifter!$E$5)/12),IF(E2753&gt; 0,$S$4,0))</f>
        <v>0</v>
      </c>
      <c r="I2753" s="27">
        <f>IF((I2752*(1+Utgifter!$E$5/12)-K2752)&gt;0,I2752*(1+Utgifter!$E$5/12)-K2752,0)</f>
        <v>0</v>
      </c>
      <c r="J2753" s="26"/>
      <c r="K2753" s="24">
        <f>IF((I2753*(Utgifter!$E$4+Utgifter!$E$5)/12)&gt;$S$4,(I2753*(Utgifter!$E$4+Utgifter!$E$5)/12),IF(I2753&gt; 0,$S$4,0))</f>
        <v>0</v>
      </c>
    </row>
    <row r="2754" spans="4:11" x14ac:dyDescent="0.35">
      <c r="D2754" s="28" t="str">
        <f t="shared" si="42"/>
        <v/>
      </c>
      <c r="E2754" s="27">
        <f>IF((E2753*(1+Utgifter!$E$5/12)-G2753)&gt;0,E2753*(1+Utgifter!$E$5/12)-G2753,0)</f>
        <v>0</v>
      </c>
      <c r="F2754" s="26"/>
      <c r="G2754" s="24">
        <f>IF((E2754*(Utgifter!$E$4+Utgifter!$E$5)/12)&gt;$S$4,(E2754*(Utgifter!$E$4+Utgifter!$E$5)/12),IF(E2754&gt; 0,$S$4,0))</f>
        <v>0</v>
      </c>
      <c r="I2754" s="27">
        <f>IF((I2753*(1+Utgifter!$E$5/12)-K2753)&gt;0,I2753*(1+Utgifter!$E$5/12)-K2753,0)</f>
        <v>0</v>
      </c>
      <c r="J2754" s="26"/>
      <c r="K2754" s="24">
        <f>IF((I2754*(Utgifter!$E$4+Utgifter!$E$5)/12)&gt;$S$4,(I2754*(Utgifter!$E$4+Utgifter!$E$5)/12),IF(I2754&gt; 0,$S$4,0))</f>
        <v>0</v>
      </c>
    </row>
    <row r="2755" spans="4:11" x14ac:dyDescent="0.35">
      <c r="D2755" s="28" t="str">
        <f t="shared" si="42"/>
        <v/>
      </c>
      <c r="E2755" s="27">
        <f>IF((E2754*(1+Utgifter!$E$5/12)-G2754)&gt;0,E2754*(1+Utgifter!$E$5/12)-G2754,0)</f>
        <v>0</v>
      </c>
      <c r="F2755" s="26"/>
      <c r="G2755" s="24">
        <f>IF((E2755*(Utgifter!$E$4+Utgifter!$E$5)/12)&gt;$S$4,(E2755*(Utgifter!$E$4+Utgifter!$E$5)/12),IF(E2755&gt; 0,$S$4,0))</f>
        <v>0</v>
      </c>
      <c r="I2755" s="27">
        <f>IF((I2754*(1+Utgifter!$E$5/12)-K2754)&gt;0,I2754*(1+Utgifter!$E$5/12)-K2754,0)</f>
        <v>0</v>
      </c>
      <c r="J2755" s="26"/>
      <c r="K2755" s="24">
        <f>IF((I2755*(Utgifter!$E$4+Utgifter!$E$5)/12)&gt;$S$4,(I2755*(Utgifter!$E$4+Utgifter!$E$5)/12),IF(I2755&gt; 0,$S$4,0))</f>
        <v>0</v>
      </c>
    </row>
    <row r="2756" spans="4:11" x14ac:dyDescent="0.35">
      <c r="D2756" s="28" t="str">
        <f t="shared" si="42"/>
        <v/>
      </c>
      <c r="E2756" s="27">
        <f>IF((E2755*(1+Utgifter!$E$5/12)-G2755)&gt;0,E2755*(1+Utgifter!$E$5/12)-G2755,0)</f>
        <v>0</v>
      </c>
      <c r="F2756" s="26"/>
      <c r="G2756" s="24">
        <f>IF((E2756*(Utgifter!$E$4+Utgifter!$E$5)/12)&gt;$S$4,(E2756*(Utgifter!$E$4+Utgifter!$E$5)/12),IF(E2756&gt; 0,$S$4,0))</f>
        <v>0</v>
      </c>
      <c r="I2756" s="27">
        <f>IF((I2755*(1+Utgifter!$E$5/12)-K2755)&gt;0,I2755*(1+Utgifter!$E$5/12)-K2755,0)</f>
        <v>0</v>
      </c>
      <c r="J2756" s="26"/>
      <c r="K2756" s="24">
        <f>IF((I2756*(Utgifter!$E$4+Utgifter!$E$5)/12)&gt;$S$4,(I2756*(Utgifter!$E$4+Utgifter!$E$5)/12),IF(I2756&gt; 0,$S$4,0))</f>
        <v>0</v>
      </c>
    </row>
    <row r="2757" spans="4:11" x14ac:dyDescent="0.35">
      <c r="D2757" s="28" t="str">
        <f t="shared" si="42"/>
        <v/>
      </c>
      <c r="E2757" s="27">
        <f>IF((E2756*(1+Utgifter!$E$5/12)-G2756)&gt;0,E2756*(1+Utgifter!$E$5/12)-G2756,0)</f>
        <v>0</v>
      </c>
      <c r="F2757" s="26"/>
      <c r="G2757" s="24">
        <f>IF((E2757*(Utgifter!$E$4+Utgifter!$E$5)/12)&gt;$S$4,(E2757*(Utgifter!$E$4+Utgifter!$E$5)/12),IF(E2757&gt; 0,$S$4,0))</f>
        <v>0</v>
      </c>
      <c r="I2757" s="27">
        <f>IF((I2756*(1+Utgifter!$E$5/12)-K2756)&gt;0,I2756*(1+Utgifter!$E$5/12)-K2756,0)</f>
        <v>0</v>
      </c>
      <c r="J2757" s="26"/>
      <c r="K2757" s="24">
        <f>IF((I2757*(Utgifter!$E$4+Utgifter!$E$5)/12)&gt;$S$4,(I2757*(Utgifter!$E$4+Utgifter!$E$5)/12),IF(I2757&gt; 0,$S$4,0))</f>
        <v>0</v>
      </c>
    </row>
    <row r="2758" spans="4:11" x14ac:dyDescent="0.35">
      <c r="D2758" s="28" t="str">
        <f t="shared" si="42"/>
        <v/>
      </c>
      <c r="E2758" s="27">
        <f>IF((E2757*(1+Utgifter!$E$5/12)-G2757)&gt;0,E2757*(1+Utgifter!$E$5/12)-G2757,0)</f>
        <v>0</v>
      </c>
      <c r="F2758" s="26"/>
      <c r="G2758" s="24">
        <f>IF((E2758*(Utgifter!$E$4+Utgifter!$E$5)/12)&gt;$S$4,(E2758*(Utgifter!$E$4+Utgifter!$E$5)/12),IF(E2758&gt; 0,$S$4,0))</f>
        <v>0</v>
      </c>
      <c r="I2758" s="27">
        <f>IF((I2757*(1+Utgifter!$E$5/12)-K2757)&gt;0,I2757*(1+Utgifter!$E$5/12)-K2757,0)</f>
        <v>0</v>
      </c>
      <c r="J2758" s="26"/>
      <c r="K2758" s="24">
        <f>IF((I2758*(Utgifter!$E$4+Utgifter!$E$5)/12)&gt;$S$4,(I2758*(Utgifter!$E$4+Utgifter!$E$5)/12),IF(I2758&gt; 0,$S$4,0))</f>
        <v>0</v>
      </c>
    </row>
    <row r="2759" spans="4:11" x14ac:dyDescent="0.35">
      <c r="D2759" s="28" t="str">
        <f t="shared" ref="D2759:D2822" si="43">IF(OR(E2759&gt;0, I2759&gt;0),D2758+1,"")</f>
        <v/>
      </c>
      <c r="E2759" s="27">
        <f>IF((E2758*(1+Utgifter!$E$5/12)-G2758)&gt;0,E2758*(1+Utgifter!$E$5/12)-G2758,0)</f>
        <v>0</v>
      </c>
      <c r="F2759" s="26"/>
      <c r="G2759" s="24">
        <f>IF((E2759*(Utgifter!$E$4+Utgifter!$E$5)/12)&gt;$S$4,(E2759*(Utgifter!$E$4+Utgifter!$E$5)/12),IF(E2759&gt; 0,$S$4,0))</f>
        <v>0</v>
      </c>
      <c r="I2759" s="27">
        <f>IF((I2758*(1+Utgifter!$E$5/12)-K2758)&gt;0,I2758*(1+Utgifter!$E$5/12)-K2758,0)</f>
        <v>0</v>
      </c>
      <c r="J2759" s="26"/>
      <c r="K2759" s="24">
        <f>IF((I2759*(Utgifter!$E$4+Utgifter!$E$5)/12)&gt;$S$4,(I2759*(Utgifter!$E$4+Utgifter!$E$5)/12),IF(I2759&gt; 0,$S$4,0))</f>
        <v>0</v>
      </c>
    </row>
    <row r="2760" spans="4:11" x14ac:dyDescent="0.35">
      <c r="D2760" s="28" t="str">
        <f t="shared" si="43"/>
        <v/>
      </c>
      <c r="E2760" s="27">
        <f>IF((E2759*(1+Utgifter!$E$5/12)-G2759)&gt;0,E2759*(1+Utgifter!$E$5/12)-G2759,0)</f>
        <v>0</v>
      </c>
      <c r="F2760" s="26"/>
      <c r="G2760" s="24">
        <f>IF((E2760*(Utgifter!$E$4+Utgifter!$E$5)/12)&gt;$S$4,(E2760*(Utgifter!$E$4+Utgifter!$E$5)/12),IF(E2760&gt; 0,$S$4,0))</f>
        <v>0</v>
      </c>
      <c r="I2760" s="27">
        <f>IF((I2759*(1+Utgifter!$E$5/12)-K2759)&gt;0,I2759*(1+Utgifter!$E$5/12)-K2759,0)</f>
        <v>0</v>
      </c>
      <c r="J2760" s="26"/>
      <c r="K2760" s="24">
        <f>IF((I2760*(Utgifter!$E$4+Utgifter!$E$5)/12)&gt;$S$4,(I2760*(Utgifter!$E$4+Utgifter!$E$5)/12),IF(I2760&gt; 0,$S$4,0))</f>
        <v>0</v>
      </c>
    </row>
    <row r="2761" spans="4:11" x14ac:dyDescent="0.35">
      <c r="D2761" s="28" t="str">
        <f t="shared" si="43"/>
        <v/>
      </c>
      <c r="E2761" s="27">
        <f>IF((E2760*(1+Utgifter!$E$5/12)-G2760)&gt;0,E2760*(1+Utgifter!$E$5/12)-G2760,0)</f>
        <v>0</v>
      </c>
      <c r="F2761" s="26"/>
      <c r="G2761" s="24">
        <f>IF((E2761*(Utgifter!$E$4+Utgifter!$E$5)/12)&gt;$S$4,(E2761*(Utgifter!$E$4+Utgifter!$E$5)/12),IF(E2761&gt; 0,$S$4,0))</f>
        <v>0</v>
      </c>
      <c r="I2761" s="27">
        <f>IF((I2760*(1+Utgifter!$E$5/12)-K2760)&gt;0,I2760*(1+Utgifter!$E$5/12)-K2760,0)</f>
        <v>0</v>
      </c>
      <c r="J2761" s="26"/>
      <c r="K2761" s="24">
        <f>IF((I2761*(Utgifter!$E$4+Utgifter!$E$5)/12)&gt;$S$4,(I2761*(Utgifter!$E$4+Utgifter!$E$5)/12),IF(I2761&gt; 0,$S$4,0))</f>
        <v>0</v>
      </c>
    </row>
    <row r="2762" spans="4:11" x14ac:dyDescent="0.35">
      <c r="D2762" s="28" t="str">
        <f t="shared" si="43"/>
        <v/>
      </c>
      <c r="E2762" s="27">
        <f>IF((E2761*(1+Utgifter!$E$5/12)-G2761)&gt;0,E2761*(1+Utgifter!$E$5/12)-G2761,0)</f>
        <v>0</v>
      </c>
      <c r="F2762" s="26"/>
      <c r="G2762" s="24">
        <f>IF((E2762*(Utgifter!$E$4+Utgifter!$E$5)/12)&gt;$S$4,(E2762*(Utgifter!$E$4+Utgifter!$E$5)/12),IF(E2762&gt; 0,$S$4,0))</f>
        <v>0</v>
      </c>
      <c r="I2762" s="27">
        <f>IF((I2761*(1+Utgifter!$E$5/12)-K2761)&gt;0,I2761*(1+Utgifter!$E$5/12)-K2761,0)</f>
        <v>0</v>
      </c>
      <c r="J2762" s="26"/>
      <c r="K2762" s="24">
        <f>IF((I2762*(Utgifter!$E$4+Utgifter!$E$5)/12)&gt;$S$4,(I2762*(Utgifter!$E$4+Utgifter!$E$5)/12),IF(I2762&gt; 0,$S$4,0))</f>
        <v>0</v>
      </c>
    </row>
    <row r="2763" spans="4:11" x14ac:dyDescent="0.35">
      <c r="D2763" s="28" t="str">
        <f t="shared" si="43"/>
        <v/>
      </c>
      <c r="E2763" s="27">
        <f>IF((E2762*(1+Utgifter!$E$5/12)-G2762)&gt;0,E2762*(1+Utgifter!$E$5/12)-G2762,0)</f>
        <v>0</v>
      </c>
      <c r="F2763" s="26"/>
      <c r="G2763" s="24">
        <f>IF((E2763*(Utgifter!$E$4+Utgifter!$E$5)/12)&gt;$S$4,(E2763*(Utgifter!$E$4+Utgifter!$E$5)/12),IF(E2763&gt; 0,$S$4,0))</f>
        <v>0</v>
      </c>
      <c r="I2763" s="27">
        <f>IF((I2762*(1+Utgifter!$E$5/12)-K2762)&gt;0,I2762*(1+Utgifter!$E$5/12)-K2762,0)</f>
        <v>0</v>
      </c>
      <c r="J2763" s="26"/>
      <c r="K2763" s="24">
        <f>IF((I2763*(Utgifter!$E$4+Utgifter!$E$5)/12)&gt;$S$4,(I2763*(Utgifter!$E$4+Utgifter!$E$5)/12),IF(I2763&gt; 0,$S$4,0))</f>
        <v>0</v>
      </c>
    </row>
    <row r="2764" spans="4:11" x14ac:dyDescent="0.35">
      <c r="D2764" s="28" t="str">
        <f t="shared" si="43"/>
        <v/>
      </c>
      <c r="E2764" s="27">
        <f>IF((E2763*(1+Utgifter!$E$5/12)-G2763)&gt;0,E2763*(1+Utgifter!$E$5/12)-G2763,0)</f>
        <v>0</v>
      </c>
      <c r="F2764" s="26"/>
      <c r="G2764" s="24">
        <f>IF((E2764*(Utgifter!$E$4+Utgifter!$E$5)/12)&gt;$S$4,(E2764*(Utgifter!$E$4+Utgifter!$E$5)/12),IF(E2764&gt; 0,$S$4,0))</f>
        <v>0</v>
      </c>
      <c r="I2764" s="27">
        <f>IF((I2763*(1+Utgifter!$E$5/12)-K2763)&gt;0,I2763*(1+Utgifter!$E$5/12)-K2763,0)</f>
        <v>0</v>
      </c>
      <c r="J2764" s="26"/>
      <c r="K2764" s="24">
        <f>IF((I2764*(Utgifter!$E$4+Utgifter!$E$5)/12)&gt;$S$4,(I2764*(Utgifter!$E$4+Utgifter!$E$5)/12),IF(I2764&gt; 0,$S$4,0))</f>
        <v>0</v>
      </c>
    </row>
    <row r="2765" spans="4:11" x14ac:dyDescent="0.35">
      <c r="D2765" s="28" t="str">
        <f t="shared" si="43"/>
        <v/>
      </c>
      <c r="E2765" s="27">
        <f>IF((E2764*(1+Utgifter!$E$5/12)-G2764)&gt;0,E2764*(1+Utgifter!$E$5/12)-G2764,0)</f>
        <v>0</v>
      </c>
      <c r="F2765" s="26"/>
      <c r="G2765" s="24">
        <f>IF((E2765*(Utgifter!$E$4+Utgifter!$E$5)/12)&gt;$S$4,(E2765*(Utgifter!$E$4+Utgifter!$E$5)/12),IF(E2765&gt; 0,$S$4,0))</f>
        <v>0</v>
      </c>
      <c r="I2765" s="27">
        <f>IF((I2764*(1+Utgifter!$E$5/12)-K2764)&gt;0,I2764*(1+Utgifter!$E$5/12)-K2764,0)</f>
        <v>0</v>
      </c>
      <c r="J2765" s="26"/>
      <c r="K2765" s="24">
        <f>IF((I2765*(Utgifter!$E$4+Utgifter!$E$5)/12)&gt;$S$4,(I2765*(Utgifter!$E$4+Utgifter!$E$5)/12),IF(I2765&gt; 0,$S$4,0))</f>
        <v>0</v>
      </c>
    </row>
    <row r="2766" spans="4:11" x14ac:dyDescent="0.35">
      <c r="D2766" s="28" t="str">
        <f t="shared" si="43"/>
        <v/>
      </c>
      <c r="E2766" s="27">
        <f>IF((E2765*(1+Utgifter!$E$5/12)-G2765)&gt;0,E2765*(1+Utgifter!$E$5/12)-G2765,0)</f>
        <v>0</v>
      </c>
      <c r="F2766" s="26"/>
      <c r="G2766" s="24">
        <f>IF((E2766*(Utgifter!$E$4+Utgifter!$E$5)/12)&gt;$S$4,(E2766*(Utgifter!$E$4+Utgifter!$E$5)/12),IF(E2766&gt; 0,$S$4,0))</f>
        <v>0</v>
      </c>
      <c r="I2766" s="27">
        <f>IF((I2765*(1+Utgifter!$E$5/12)-K2765)&gt;0,I2765*(1+Utgifter!$E$5/12)-K2765,0)</f>
        <v>0</v>
      </c>
      <c r="J2766" s="26"/>
      <c r="K2766" s="24">
        <f>IF((I2766*(Utgifter!$E$4+Utgifter!$E$5)/12)&gt;$S$4,(I2766*(Utgifter!$E$4+Utgifter!$E$5)/12),IF(I2766&gt; 0,$S$4,0))</f>
        <v>0</v>
      </c>
    </row>
    <row r="2767" spans="4:11" x14ac:dyDescent="0.35">
      <c r="D2767" s="28" t="str">
        <f t="shared" si="43"/>
        <v/>
      </c>
      <c r="E2767" s="27">
        <f>IF((E2766*(1+Utgifter!$E$5/12)-G2766)&gt;0,E2766*(1+Utgifter!$E$5/12)-G2766,0)</f>
        <v>0</v>
      </c>
      <c r="F2767" s="26"/>
      <c r="G2767" s="24">
        <f>IF((E2767*(Utgifter!$E$4+Utgifter!$E$5)/12)&gt;$S$4,(E2767*(Utgifter!$E$4+Utgifter!$E$5)/12),IF(E2767&gt; 0,$S$4,0))</f>
        <v>0</v>
      </c>
      <c r="I2767" s="27">
        <f>IF((I2766*(1+Utgifter!$E$5/12)-K2766)&gt;0,I2766*(1+Utgifter!$E$5/12)-K2766,0)</f>
        <v>0</v>
      </c>
      <c r="J2767" s="26"/>
      <c r="K2767" s="24">
        <f>IF((I2767*(Utgifter!$E$4+Utgifter!$E$5)/12)&gt;$S$4,(I2767*(Utgifter!$E$4+Utgifter!$E$5)/12),IF(I2767&gt; 0,$S$4,0))</f>
        <v>0</v>
      </c>
    </row>
    <row r="2768" spans="4:11" x14ac:dyDescent="0.35">
      <c r="D2768" s="28" t="str">
        <f t="shared" si="43"/>
        <v/>
      </c>
      <c r="E2768" s="27">
        <f>IF((E2767*(1+Utgifter!$E$5/12)-G2767)&gt;0,E2767*(1+Utgifter!$E$5/12)-G2767,0)</f>
        <v>0</v>
      </c>
      <c r="F2768" s="26"/>
      <c r="G2768" s="24">
        <f>IF((E2768*(Utgifter!$E$4+Utgifter!$E$5)/12)&gt;$S$4,(E2768*(Utgifter!$E$4+Utgifter!$E$5)/12),IF(E2768&gt; 0,$S$4,0))</f>
        <v>0</v>
      </c>
      <c r="I2768" s="27">
        <f>IF((I2767*(1+Utgifter!$E$5/12)-K2767)&gt;0,I2767*(1+Utgifter!$E$5/12)-K2767,0)</f>
        <v>0</v>
      </c>
      <c r="J2768" s="26"/>
      <c r="K2768" s="24">
        <f>IF((I2768*(Utgifter!$E$4+Utgifter!$E$5)/12)&gt;$S$4,(I2768*(Utgifter!$E$4+Utgifter!$E$5)/12),IF(I2768&gt; 0,$S$4,0))</f>
        <v>0</v>
      </c>
    </row>
    <row r="2769" spans="4:11" x14ac:dyDescent="0.35">
      <c r="D2769" s="28" t="str">
        <f t="shared" si="43"/>
        <v/>
      </c>
      <c r="E2769" s="27">
        <f>IF((E2768*(1+Utgifter!$E$5/12)-G2768)&gt;0,E2768*(1+Utgifter!$E$5/12)-G2768,0)</f>
        <v>0</v>
      </c>
      <c r="F2769" s="26"/>
      <c r="G2769" s="24">
        <f>IF((E2769*(Utgifter!$E$4+Utgifter!$E$5)/12)&gt;$S$4,(E2769*(Utgifter!$E$4+Utgifter!$E$5)/12),IF(E2769&gt; 0,$S$4,0))</f>
        <v>0</v>
      </c>
      <c r="I2769" s="27">
        <f>IF((I2768*(1+Utgifter!$E$5/12)-K2768)&gt;0,I2768*(1+Utgifter!$E$5/12)-K2768,0)</f>
        <v>0</v>
      </c>
      <c r="J2769" s="26"/>
      <c r="K2769" s="24">
        <f>IF((I2769*(Utgifter!$E$4+Utgifter!$E$5)/12)&gt;$S$4,(I2769*(Utgifter!$E$4+Utgifter!$E$5)/12),IF(I2769&gt; 0,$S$4,0))</f>
        <v>0</v>
      </c>
    </row>
    <row r="2770" spans="4:11" x14ac:dyDescent="0.35">
      <c r="D2770" s="28" t="str">
        <f t="shared" si="43"/>
        <v/>
      </c>
      <c r="E2770" s="27">
        <f>IF((E2769*(1+Utgifter!$E$5/12)-G2769)&gt;0,E2769*(1+Utgifter!$E$5/12)-G2769,0)</f>
        <v>0</v>
      </c>
      <c r="F2770" s="26"/>
      <c r="G2770" s="24">
        <f>IF((E2770*(Utgifter!$E$4+Utgifter!$E$5)/12)&gt;$S$4,(E2770*(Utgifter!$E$4+Utgifter!$E$5)/12),IF(E2770&gt; 0,$S$4,0))</f>
        <v>0</v>
      </c>
      <c r="I2770" s="27">
        <f>IF((I2769*(1+Utgifter!$E$5/12)-K2769)&gt;0,I2769*(1+Utgifter!$E$5/12)-K2769,0)</f>
        <v>0</v>
      </c>
      <c r="J2770" s="26"/>
      <c r="K2770" s="24">
        <f>IF((I2770*(Utgifter!$E$4+Utgifter!$E$5)/12)&gt;$S$4,(I2770*(Utgifter!$E$4+Utgifter!$E$5)/12),IF(I2770&gt; 0,$S$4,0))</f>
        <v>0</v>
      </c>
    </row>
    <row r="2771" spans="4:11" x14ac:dyDescent="0.35">
      <c r="D2771" s="28" t="str">
        <f t="shared" si="43"/>
        <v/>
      </c>
      <c r="E2771" s="27">
        <f>IF((E2770*(1+Utgifter!$E$5/12)-G2770)&gt;0,E2770*(1+Utgifter!$E$5/12)-G2770,0)</f>
        <v>0</v>
      </c>
      <c r="F2771" s="26"/>
      <c r="G2771" s="24">
        <f>IF((E2771*(Utgifter!$E$4+Utgifter!$E$5)/12)&gt;$S$4,(E2771*(Utgifter!$E$4+Utgifter!$E$5)/12),IF(E2771&gt; 0,$S$4,0))</f>
        <v>0</v>
      </c>
      <c r="I2771" s="27">
        <f>IF((I2770*(1+Utgifter!$E$5/12)-K2770)&gt;0,I2770*(1+Utgifter!$E$5/12)-K2770,0)</f>
        <v>0</v>
      </c>
      <c r="J2771" s="26"/>
      <c r="K2771" s="24">
        <f>IF((I2771*(Utgifter!$E$4+Utgifter!$E$5)/12)&gt;$S$4,(I2771*(Utgifter!$E$4+Utgifter!$E$5)/12),IF(I2771&gt; 0,$S$4,0))</f>
        <v>0</v>
      </c>
    </row>
    <row r="2772" spans="4:11" x14ac:dyDescent="0.35">
      <c r="D2772" s="28" t="str">
        <f t="shared" si="43"/>
        <v/>
      </c>
      <c r="E2772" s="27">
        <f>IF((E2771*(1+Utgifter!$E$5/12)-G2771)&gt;0,E2771*(1+Utgifter!$E$5/12)-G2771,0)</f>
        <v>0</v>
      </c>
      <c r="F2772" s="26"/>
      <c r="G2772" s="24">
        <f>IF((E2772*(Utgifter!$E$4+Utgifter!$E$5)/12)&gt;$S$4,(E2772*(Utgifter!$E$4+Utgifter!$E$5)/12),IF(E2772&gt; 0,$S$4,0))</f>
        <v>0</v>
      </c>
      <c r="I2772" s="27">
        <f>IF((I2771*(1+Utgifter!$E$5/12)-K2771)&gt;0,I2771*(1+Utgifter!$E$5/12)-K2771,0)</f>
        <v>0</v>
      </c>
      <c r="J2772" s="26"/>
      <c r="K2772" s="24">
        <f>IF((I2772*(Utgifter!$E$4+Utgifter!$E$5)/12)&gt;$S$4,(I2772*(Utgifter!$E$4+Utgifter!$E$5)/12),IF(I2772&gt; 0,$S$4,0))</f>
        <v>0</v>
      </c>
    </row>
    <row r="2773" spans="4:11" x14ac:dyDescent="0.35">
      <c r="D2773" s="28" t="str">
        <f t="shared" si="43"/>
        <v/>
      </c>
      <c r="E2773" s="27">
        <f>IF((E2772*(1+Utgifter!$E$5/12)-G2772)&gt;0,E2772*(1+Utgifter!$E$5/12)-G2772,0)</f>
        <v>0</v>
      </c>
      <c r="F2773" s="26"/>
      <c r="G2773" s="24">
        <f>IF((E2773*(Utgifter!$E$4+Utgifter!$E$5)/12)&gt;$S$4,(E2773*(Utgifter!$E$4+Utgifter!$E$5)/12),IF(E2773&gt; 0,$S$4,0))</f>
        <v>0</v>
      </c>
      <c r="I2773" s="27">
        <f>IF((I2772*(1+Utgifter!$E$5/12)-K2772)&gt;0,I2772*(1+Utgifter!$E$5/12)-K2772,0)</f>
        <v>0</v>
      </c>
      <c r="J2773" s="26"/>
      <c r="K2773" s="24">
        <f>IF((I2773*(Utgifter!$E$4+Utgifter!$E$5)/12)&gt;$S$4,(I2773*(Utgifter!$E$4+Utgifter!$E$5)/12),IF(I2773&gt; 0,$S$4,0))</f>
        <v>0</v>
      </c>
    </row>
    <row r="2774" spans="4:11" x14ac:dyDescent="0.35">
      <c r="D2774" s="28" t="str">
        <f t="shared" si="43"/>
        <v/>
      </c>
      <c r="E2774" s="27">
        <f>IF((E2773*(1+Utgifter!$E$5/12)-G2773)&gt;0,E2773*(1+Utgifter!$E$5/12)-G2773,0)</f>
        <v>0</v>
      </c>
      <c r="F2774" s="26"/>
      <c r="G2774" s="24">
        <f>IF((E2774*(Utgifter!$E$4+Utgifter!$E$5)/12)&gt;$S$4,(E2774*(Utgifter!$E$4+Utgifter!$E$5)/12),IF(E2774&gt; 0,$S$4,0))</f>
        <v>0</v>
      </c>
      <c r="I2774" s="27">
        <f>IF((I2773*(1+Utgifter!$E$5/12)-K2773)&gt;0,I2773*(1+Utgifter!$E$5/12)-K2773,0)</f>
        <v>0</v>
      </c>
      <c r="J2774" s="26"/>
      <c r="K2774" s="24">
        <f>IF((I2774*(Utgifter!$E$4+Utgifter!$E$5)/12)&gt;$S$4,(I2774*(Utgifter!$E$4+Utgifter!$E$5)/12),IF(I2774&gt; 0,$S$4,0))</f>
        <v>0</v>
      </c>
    </row>
    <row r="2775" spans="4:11" x14ac:dyDescent="0.35">
      <c r="D2775" s="28" t="str">
        <f t="shared" si="43"/>
        <v/>
      </c>
      <c r="E2775" s="27">
        <f>IF((E2774*(1+Utgifter!$E$5/12)-G2774)&gt;0,E2774*(1+Utgifter!$E$5/12)-G2774,0)</f>
        <v>0</v>
      </c>
      <c r="F2775" s="26"/>
      <c r="G2775" s="24">
        <f>IF((E2775*(Utgifter!$E$4+Utgifter!$E$5)/12)&gt;$S$4,(E2775*(Utgifter!$E$4+Utgifter!$E$5)/12),IF(E2775&gt; 0,$S$4,0))</f>
        <v>0</v>
      </c>
      <c r="I2775" s="27">
        <f>IF((I2774*(1+Utgifter!$E$5/12)-K2774)&gt;0,I2774*(1+Utgifter!$E$5/12)-K2774,0)</f>
        <v>0</v>
      </c>
      <c r="J2775" s="26"/>
      <c r="K2775" s="24">
        <f>IF((I2775*(Utgifter!$E$4+Utgifter!$E$5)/12)&gt;$S$4,(I2775*(Utgifter!$E$4+Utgifter!$E$5)/12),IF(I2775&gt; 0,$S$4,0))</f>
        <v>0</v>
      </c>
    </row>
    <row r="2776" spans="4:11" x14ac:dyDescent="0.35">
      <c r="D2776" s="28" t="str">
        <f t="shared" si="43"/>
        <v/>
      </c>
      <c r="E2776" s="27">
        <f>IF((E2775*(1+Utgifter!$E$5/12)-G2775)&gt;0,E2775*(1+Utgifter!$E$5/12)-G2775,0)</f>
        <v>0</v>
      </c>
      <c r="F2776" s="26"/>
      <c r="G2776" s="24">
        <f>IF((E2776*(Utgifter!$E$4+Utgifter!$E$5)/12)&gt;$S$4,(E2776*(Utgifter!$E$4+Utgifter!$E$5)/12),IF(E2776&gt; 0,$S$4,0))</f>
        <v>0</v>
      </c>
      <c r="I2776" s="27">
        <f>IF((I2775*(1+Utgifter!$E$5/12)-K2775)&gt;0,I2775*(1+Utgifter!$E$5/12)-K2775,0)</f>
        <v>0</v>
      </c>
      <c r="J2776" s="26"/>
      <c r="K2776" s="24">
        <f>IF((I2776*(Utgifter!$E$4+Utgifter!$E$5)/12)&gt;$S$4,(I2776*(Utgifter!$E$4+Utgifter!$E$5)/12),IF(I2776&gt; 0,$S$4,0))</f>
        <v>0</v>
      </c>
    </row>
    <row r="2777" spans="4:11" x14ac:dyDescent="0.35">
      <c r="D2777" s="28" t="str">
        <f t="shared" si="43"/>
        <v/>
      </c>
      <c r="E2777" s="27">
        <f>IF((E2776*(1+Utgifter!$E$5/12)-G2776)&gt;0,E2776*(1+Utgifter!$E$5/12)-G2776,0)</f>
        <v>0</v>
      </c>
      <c r="F2777" s="26"/>
      <c r="G2777" s="24">
        <f>IF((E2777*(Utgifter!$E$4+Utgifter!$E$5)/12)&gt;$S$4,(E2777*(Utgifter!$E$4+Utgifter!$E$5)/12),IF(E2777&gt; 0,$S$4,0))</f>
        <v>0</v>
      </c>
      <c r="I2777" s="27">
        <f>IF((I2776*(1+Utgifter!$E$5/12)-K2776)&gt;0,I2776*(1+Utgifter!$E$5/12)-K2776,0)</f>
        <v>0</v>
      </c>
      <c r="J2777" s="26"/>
      <c r="K2777" s="24">
        <f>IF((I2777*(Utgifter!$E$4+Utgifter!$E$5)/12)&gt;$S$4,(I2777*(Utgifter!$E$4+Utgifter!$E$5)/12),IF(I2777&gt; 0,$S$4,0))</f>
        <v>0</v>
      </c>
    </row>
    <row r="2778" spans="4:11" x14ac:dyDescent="0.35">
      <c r="D2778" s="28" t="str">
        <f t="shared" si="43"/>
        <v/>
      </c>
      <c r="E2778" s="27">
        <f>IF((E2777*(1+Utgifter!$E$5/12)-G2777)&gt;0,E2777*(1+Utgifter!$E$5/12)-G2777,0)</f>
        <v>0</v>
      </c>
      <c r="F2778" s="26"/>
      <c r="G2778" s="24">
        <f>IF((E2778*(Utgifter!$E$4+Utgifter!$E$5)/12)&gt;$S$4,(E2778*(Utgifter!$E$4+Utgifter!$E$5)/12),IF(E2778&gt; 0,$S$4,0))</f>
        <v>0</v>
      </c>
      <c r="I2778" s="27">
        <f>IF((I2777*(1+Utgifter!$E$5/12)-K2777)&gt;0,I2777*(1+Utgifter!$E$5/12)-K2777,0)</f>
        <v>0</v>
      </c>
      <c r="J2778" s="26"/>
      <c r="K2778" s="24">
        <f>IF((I2778*(Utgifter!$E$4+Utgifter!$E$5)/12)&gt;$S$4,(I2778*(Utgifter!$E$4+Utgifter!$E$5)/12),IF(I2778&gt; 0,$S$4,0))</f>
        <v>0</v>
      </c>
    </row>
    <row r="2779" spans="4:11" x14ac:dyDescent="0.35">
      <c r="D2779" s="28" t="str">
        <f t="shared" si="43"/>
        <v/>
      </c>
      <c r="E2779" s="27">
        <f>IF((E2778*(1+Utgifter!$E$5/12)-G2778)&gt;0,E2778*(1+Utgifter!$E$5/12)-G2778,0)</f>
        <v>0</v>
      </c>
      <c r="F2779" s="26"/>
      <c r="G2779" s="24">
        <f>IF((E2779*(Utgifter!$E$4+Utgifter!$E$5)/12)&gt;$S$4,(E2779*(Utgifter!$E$4+Utgifter!$E$5)/12),IF(E2779&gt; 0,$S$4,0))</f>
        <v>0</v>
      </c>
      <c r="I2779" s="27">
        <f>IF((I2778*(1+Utgifter!$E$5/12)-K2778)&gt;0,I2778*(1+Utgifter!$E$5/12)-K2778,0)</f>
        <v>0</v>
      </c>
      <c r="J2779" s="26"/>
      <c r="K2779" s="24">
        <f>IF((I2779*(Utgifter!$E$4+Utgifter!$E$5)/12)&gt;$S$4,(I2779*(Utgifter!$E$4+Utgifter!$E$5)/12),IF(I2779&gt; 0,$S$4,0))</f>
        <v>0</v>
      </c>
    </row>
    <row r="2780" spans="4:11" x14ac:dyDescent="0.35">
      <c r="D2780" s="28" t="str">
        <f t="shared" si="43"/>
        <v/>
      </c>
      <c r="E2780" s="27">
        <f>IF((E2779*(1+Utgifter!$E$5/12)-G2779)&gt;0,E2779*(1+Utgifter!$E$5/12)-G2779,0)</f>
        <v>0</v>
      </c>
      <c r="F2780" s="26"/>
      <c r="G2780" s="24">
        <f>IF((E2780*(Utgifter!$E$4+Utgifter!$E$5)/12)&gt;$S$4,(E2780*(Utgifter!$E$4+Utgifter!$E$5)/12),IF(E2780&gt; 0,$S$4,0))</f>
        <v>0</v>
      </c>
      <c r="I2780" s="27">
        <f>IF((I2779*(1+Utgifter!$E$5/12)-K2779)&gt;0,I2779*(1+Utgifter!$E$5/12)-K2779,0)</f>
        <v>0</v>
      </c>
      <c r="J2780" s="26"/>
      <c r="K2780" s="24">
        <f>IF((I2780*(Utgifter!$E$4+Utgifter!$E$5)/12)&gt;$S$4,(I2780*(Utgifter!$E$4+Utgifter!$E$5)/12),IF(I2780&gt; 0,$S$4,0))</f>
        <v>0</v>
      </c>
    </row>
    <row r="2781" spans="4:11" x14ac:dyDescent="0.35">
      <c r="D2781" s="28" t="str">
        <f t="shared" si="43"/>
        <v/>
      </c>
      <c r="E2781" s="27">
        <f>IF((E2780*(1+Utgifter!$E$5/12)-G2780)&gt;0,E2780*(1+Utgifter!$E$5/12)-G2780,0)</f>
        <v>0</v>
      </c>
      <c r="F2781" s="26"/>
      <c r="G2781" s="24">
        <f>IF((E2781*(Utgifter!$E$4+Utgifter!$E$5)/12)&gt;$S$4,(E2781*(Utgifter!$E$4+Utgifter!$E$5)/12),IF(E2781&gt; 0,$S$4,0))</f>
        <v>0</v>
      </c>
      <c r="I2781" s="27">
        <f>IF((I2780*(1+Utgifter!$E$5/12)-K2780)&gt;0,I2780*(1+Utgifter!$E$5/12)-K2780,0)</f>
        <v>0</v>
      </c>
      <c r="J2781" s="26"/>
      <c r="K2781" s="24">
        <f>IF((I2781*(Utgifter!$E$4+Utgifter!$E$5)/12)&gt;$S$4,(I2781*(Utgifter!$E$4+Utgifter!$E$5)/12),IF(I2781&gt; 0,$S$4,0))</f>
        <v>0</v>
      </c>
    </row>
    <row r="2782" spans="4:11" x14ac:dyDescent="0.35">
      <c r="D2782" s="28" t="str">
        <f t="shared" si="43"/>
        <v/>
      </c>
      <c r="E2782" s="27">
        <f>IF((E2781*(1+Utgifter!$E$5/12)-G2781)&gt;0,E2781*(1+Utgifter!$E$5/12)-G2781,0)</f>
        <v>0</v>
      </c>
      <c r="F2782" s="26"/>
      <c r="G2782" s="24">
        <f>IF((E2782*(Utgifter!$E$4+Utgifter!$E$5)/12)&gt;$S$4,(E2782*(Utgifter!$E$4+Utgifter!$E$5)/12),IF(E2782&gt; 0,$S$4,0))</f>
        <v>0</v>
      </c>
      <c r="I2782" s="27">
        <f>IF((I2781*(1+Utgifter!$E$5/12)-K2781)&gt;0,I2781*(1+Utgifter!$E$5/12)-K2781,0)</f>
        <v>0</v>
      </c>
      <c r="J2782" s="26"/>
      <c r="K2782" s="24">
        <f>IF((I2782*(Utgifter!$E$4+Utgifter!$E$5)/12)&gt;$S$4,(I2782*(Utgifter!$E$4+Utgifter!$E$5)/12),IF(I2782&gt; 0,$S$4,0))</f>
        <v>0</v>
      </c>
    </row>
    <row r="2783" spans="4:11" x14ac:dyDescent="0.35">
      <c r="D2783" s="28" t="str">
        <f t="shared" si="43"/>
        <v/>
      </c>
      <c r="E2783" s="27">
        <f>IF((E2782*(1+Utgifter!$E$5/12)-G2782)&gt;0,E2782*(1+Utgifter!$E$5/12)-G2782,0)</f>
        <v>0</v>
      </c>
      <c r="F2783" s="26"/>
      <c r="G2783" s="24">
        <f>IF((E2783*(Utgifter!$E$4+Utgifter!$E$5)/12)&gt;$S$4,(E2783*(Utgifter!$E$4+Utgifter!$E$5)/12),IF(E2783&gt; 0,$S$4,0))</f>
        <v>0</v>
      </c>
      <c r="I2783" s="27">
        <f>IF((I2782*(1+Utgifter!$E$5/12)-K2782)&gt;0,I2782*(1+Utgifter!$E$5/12)-K2782,0)</f>
        <v>0</v>
      </c>
      <c r="J2783" s="26"/>
      <c r="K2783" s="24">
        <f>IF((I2783*(Utgifter!$E$4+Utgifter!$E$5)/12)&gt;$S$4,(I2783*(Utgifter!$E$4+Utgifter!$E$5)/12),IF(I2783&gt; 0,$S$4,0))</f>
        <v>0</v>
      </c>
    </row>
    <row r="2784" spans="4:11" x14ac:dyDescent="0.35">
      <c r="D2784" s="28" t="str">
        <f t="shared" si="43"/>
        <v/>
      </c>
      <c r="E2784" s="27">
        <f>IF((E2783*(1+Utgifter!$E$5/12)-G2783)&gt;0,E2783*(1+Utgifter!$E$5/12)-G2783,0)</f>
        <v>0</v>
      </c>
      <c r="F2784" s="26"/>
      <c r="G2784" s="24">
        <f>IF((E2784*(Utgifter!$E$4+Utgifter!$E$5)/12)&gt;$S$4,(E2784*(Utgifter!$E$4+Utgifter!$E$5)/12),IF(E2784&gt; 0,$S$4,0))</f>
        <v>0</v>
      </c>
      <c r="I2784" s="27">
        <f>IF((I2783*(1+Utgifter!$E$5/12)-K2783)&gt;0,I2783*(1+Utgifter!$E$5/12)-K2783,0)</f>
        <v>0</v>
      </c>
      <c r="J2784" s="26"/>
      <c r="K2784" s="24">
        <f>IF((I2784*(Utgifter!$E$4+Utgifter!$E$5)/12)&gt;$S$4,(I2784*(Utgifter!$E$4+Utgifter!$E$5)/12),IF(I2784&gt; 0,$S$4,0))</f>
        <v>0</v>
      </c>
    </row>
    <row r="2785" spans="4:11" x14ac:dyDescent="0.35">
      <c r="D2785" s="28" t="str">
        <f t="shared" si="43"/>
        <v/>
      </c>
      <c r="E2785" s="27">
        <f>IF((E2784*(1+Utgifter!$E$5/12)-G2784)&gt;0,E2784*(1+Utgifter!$E$5/12)-G2784,0)</f>
        <v>0</v>
      </c>
      <c r="F2785" s="26"/>
      <c r="G2785" s="24">
        <f>IF((E2785*(Utgifter!$E$4+Utgifter!$E$5)/12)&gt;$S$4,(E2785*(Utgifter!$E$4+Utgifter!$E$5)/12),IF(E2785&gt; 0,$S$4,0))</f>
        <v>0</v>
      </c>
      <c r="I2785" s="27">
        <f>IF((I2784*(1+Utgifter!$E$5/12)-K2784)&gt;0,I2784*(1+Utgifter!$E$5/12)-K2784,0)</f>
        <v>0</v>
      </c>
      <c r="J2785" s="26"/>
      <c r="K2785" s="24">
        <f>IF((I2785*(Utgifter!$E$4+Utgifter!$E$5)/12)&gt;$S$4,(I2785*(Utgifter!$E$4+Utgifter!$E$5)/12),IF(I2785&gt; 0,$S$4,0))</f>
        <v>0</v>
      </c>
    </row>
    <row r="2786" spans="4:11" x14ac:dyDescent="0.35">
      <c r="D2786" s="28" t="str">
        <f t="shared" si="43"/>
        <v/>
      </c>
      <c r="E2786" s="27">
        <f>IF((E2785*(1+Utgifter!$E$5/12)-G2785)&gt;0,E2785*(1+Utgifter!$E$5/12)-G2785,0)</f>
        <v>0</v>
      </c>
      <c r="F2786" s="26"/>
      <c r="G2786" s="24">
        <f>IF((E2786*(Utgifter!$E$4+Utgifter!$E$5)/12)&gt;$S$4,(E2786*(Utgifter!$E$4+Utgifter!$E$5)/12),IF(E2786&gt; 0,$S$4,0))</f>
        <v>0</v>
      </c>
      <c r="I2786" s="27">
        <f>IF((I2785*(1+Utgifter!$E$5/12)-K2785)&gt;0,I2785*(1+Utgifter!$E$5/12)-K2785,0)</f>
        <v>0</v>
      </c>
      <c r="J2786" s="26"/>
      <c r="K2786" s="24">
        <f>IF((I2786*(Utgifter!$E$4+Utgifter!$E$5)/12)&gt;$S$4,(I2786*(Utgifter!$E$4+Utgifter!$E$5)/12),IF(I2786&gt; 0,$S$4,0))</f>
        <v>0</v>
      </c>
    </row>
    <row r="2787" spans="4:11" x14ac:dyDescent="0.35">
      <c r="D2787" s="28" t="str">
        <f t="shared" si="43"/>
        <v/>
      </c>
      <c r="E2787" s="27">
        <f>IF((E2786*(1+Utgifter!$E$5/12)-G2786)&gt;0,E2786*(1+Utgifter!$E$5/12)-G2786,0)</f>
        <v>0</v>
      </c>
      <c r="F2787" s="26"/>
      <c r="G2787" s="24">
        <f>IF((E2787*(Utgifter!$E$4+Utgifter!$E$5)/12)&gt;$S$4,(E2787*(Utgifter!$E$4+Utgifter!$E$5)/12),IF(E2787&gt; 0,$S$4,0))</f>
        <v>0</v>
      </c>
      <c r="I2787" s="27">
        <f>IF((I2786*(1+Utgifter!$E$5/12)-K2786)&gt;0,I2786*(1+Utgifter!$E$5/12)-K2786,0)</f>
        <v>0</v>
      </c>
      <c r="J2787" s="26"/>
      <c r="K2787" s="24">
        <f>IF((I2787*(Utgifter!$E$4+Utgifter!$E$5)/12)&gt;$S$4,(I2787*(Utgifter!$E$4+Utgifter!$E$5)/12),IF(I2787&gt; 0,$S$4,0))</f>
        <v>0</v>
      </c>
    </row>
    <row r="2788" spans="4:11" x14ac:dyDescent="0.35">
      <c r="D2788" s="28" t="str">
        <f t="shared" si="43"/>
        <v/>
      </c>
      <c r="E2788" s="27">
        <f>IF((E2787*(1+Utgifter!$E$5/12)-G2787)&gt;0,E2787*(1+Utgifter!$E$5/12)-G2787,0)</f>
        <v>0</v>
      </c>
      <c r="F2788" s="26"/>
      <c r="G2788" s="24">
        <f>IF((E2788*(Utgifter!$E$4+Utgifter!$E$5)/12)&gt;$S$4,(E2788*(Utgifter!$E$4+Utgifter!$E$5)/12),IF(E2788&gt; 0,$S$4,0))</f>
        <v>0</v>
      </c>
      <c r="I2788" s="27">
        <f>IF((I2787*(1+Utgifter!$E$5/12)-K2787)&gt;0,I2787*(1+Utgifter!$E$5/12)-K2787,0)</f>
        <v>0</v>
      </c>
      <c r="J2788" s="26"/>
      <c r="K2788" s="24">
        <f>IF((I2788*(Utgifter!$E$4+Utgifter!$E$5)/12)&gt;$S$4,(I2788*(Utgifter!$E$4+Utgifter!$E$5)/12),IF(I2788&gt; 0,$S$4,0))</f>
        <v>0</v>
      </c>
    </row>
    <row r="2789" spans="4:11" x14ac:dyDescent="0.35">
      <c r="D2789" s="28" t="str">
        <f t="shared" si="43"/>
        <v/>
      </c>
      <c r="E2789" s="27">
        <f>IF((E2788*(1+Utgifter!$E$5/12)-G2788)&gt;0,E2788*(1+Utgifter!$E$5/12)-G2788,0)</f>
        <v>0</v>
      </c>
      <c r="F2789" s="26"/>
      <c r="G2789" s="24">
        <f>IF((E2789*(Utgifter!$E$4+Utgifter!$E$5)/12)&gt;$S$4,(E2789*(Utgifter!$E$4+Utgifter!$E$5)/12),IF(E2789&gt; 0,$S$4,0))</f>
        <v>0</v>
      </c>
      <c r="I2789" s="27">
        <f>IF((I2788*(1+Utgifter!$E$5/12)-K2788)&gt;0,I2788*(1+Utgifter!$E$5/12)-K2788,0)</f>
        <v>0</v>
      </c>
      <c r="J2789" s="26"/>
      <c r="K2789" s="24">
        <f>IF((I2789*(Utgifter!$E$4+Utgifter!$E$5)/12)&gt;$S$4,(I2789*(Utgifter!$E$4+Utgifter!$E$5)/12),IF(I2789&gt; 0,$S$4,0))</f>
        <v>0</v>
      </c>
    </row>
    <row r="2790" spans="4:11" x14ac:dyDescent="0.35">
      <c r="D2790" s="28" t="str">
        <f t="shared" si="43"/>
        <v/>
      </c>
      <c r="E2790" s="27">
        <f>IF((E2789*(1+Utgifter!$E$5/12)-G2789)&gt;0,E2789*(1+Utgifter!$E$5/12)-G2789,0)</f>
        <v>0</v>
      </c>
      <c r="F2790" s="26"/>
      <c r="G2790" s="24">
        <f>IF((E2790*(Utgifter!$E$4+Utgifter!$E$5)/12)&gt;$S$4,(E2790*(Utgifter!$E$4+Utgifter!$E$5)/12),IF(E2790&gt; 0,$S$4,0))</f>
        <v>0</v>
      </c>
      <c r="I2790" s="27">
        <f>IF((I2789*(1+Utgifter!$E$5/12)-K2789)&gt;0,I2789*(1+Utgifter!$E$5/12)-K2789,0)</f>
        <v>0</v>
      </c>
      <c r="J2790" s="26"/>
      <c r="K2790" s="24">
        <f>IF((I2790*(Utgifter!$E$4+Utgifter!$E$5)/12)&gt;$S$4,(I2790*(Utgifter!$E$4+Utgifter!$E$5)/12),IF(I2790&gt; 0,$S$4,0))</f>
        <v>0</v>
      </c>
    </row>
    <row r="2791" spans="4:11" x14ac:dyDescent="0.35">
      <c r="D2791" s="28" t="str">
        <f t="shared" si="43"/>
        <v/>
      </c>
      <c r="E2791" s="27">
        <f>IF((E2790*(1+Utgifter!$E$5/12)-G2790)&gt;0,E2790*(1+Utgifter!$E$5/12)-G2790,0)</f>
        <v>0</v>
      </c>
      <c r="F2791" s="26"/>
      <c r="G2791" s="24">
        <f>IF((E2791*(Utgifter!$E$4+Utgifter!$E$5)/12)&gt;$S$4,(E2791*(Utgifter!$E$4+Utgifter!$E$5)/12),IF(E2791&gt; 0,$S$4,0))</f>
        <v>0</v>
      </c>
      <c r="I2791" s="27">
        <f>IF((I2790*(1+Utgifter!$E$5/12)-K2790)&gt;0,I2790*(1+Utgifter!$E$5/12)-K2790,0)</f>
        <v>0</v>
      </c>
      <c r="J2791" s="26"/>
      <c r="K2791" s="24">
        <f>IF((I2791*(Utgifter!$E$4+Utgifter!$E$5)/12)&gt;$S$4,(I2791*(Utgifter!$E$4+Utgifter!$E$5)/12),IF(I2791&gt; 0,$S$4,0))</f>
        <v>0</v>
      </c>
    </row>
    <row r="2792" spans="4:11" x14ac:dyDescent="0.35">
      <c r="D2792" s="28" t="str">
        <f t="shared" si="43"/>
        <v/>
      </c>
      <c r="E2792" s="27">
        <f>IF((E2791*(1+Utgifter!$E$5/12)-G2791)&gt;0,E2791*(1+Utgifter!$E$5/12)-G2791,0)</f>
        <v>0</v>
      </c>
      <c r="F2792" s="26"/>
      <c r="G2792" s="24">
        <f>IF((E2792*(Utgifter!$E$4+Utgifter!$E$5)/12)&gt;$S$4,(E2792*(Utgifter!$E$4+Utgifter!$E$5)/12),IF(E2792&gt; 0,$S$4,0))</f>
        <v>0</v>
      </c>
      <c r="I2792" s="27">
        <f>IF((I2791*(1+Utgifter!$E$5/12)-K2791)&gt;0,I2791*(1+Utgifter!$E$5/12)-K2791,0)</f>
        <v>0</v>
      </c>
      <c r="J2792" s="26"/>
      <c r="K2792" s="24">
        <f>IF((I2792*(Utgifter!$E$4+Utgifter!$E$5)/12)&gt;$S$4,(I2792*(Utgifter!$E$4+Utgifter!$E$5)/12),IF(I2792&gt; 0,$S$4,0))</f>
        <v>0</v>
      </c>
    </row>
    <row r="2793" spans="4:11" x14ac:dyDescent="0.35">
      <c r="D2793" s="28" t="str">
        <f t="shared" si="43"/>
        <v/>
      </c>
      <c r="E2793" s="27">
        <f>IF((E2792*(1+Utgifter!$E$5/12)-G2792)&gt;0,E2792*(1+Utgifter!$E$5/12)-G2792,0)</f>
        <v>0</v>
      </c>
      <c r="F2793" s="26"/>
      <c r="G2793" s="24">
        <f>IF((E2793*(Utgifter!$E$4+Utgifter!$E$5)/12)&gt;$S$4,(E2793*(Utgifter!$E$4+Utgifter!$E$5)/12),IF(E2793&gt; 0,$S$4,0))</f>
        <v>0</v>
      </c>
      <c r="I2793" s="27">
        <f>IF((I2792*(1+Utgifter!$E$5/12)-K2792)&gt;0,I2792*(1+Utgifter!$E$5/12)-K2792,0)</f>
        <v>0</v>
      </c>
      <c r="J2793" s="26"/>
      <c r="K2793" s="24">
        <f>IF((I2793*(Utgifter!$E$4+Utgifter!$E$5)/12)&gt;$S$4,(I2793*(Utgifter!$E$4+Utgifter!$E$5)/12),IF(I2793&gt; 0,$S$4,0))</f>
        <v>0</v>
      </c>
    </row>
    <row r="2794" spans="4:11" x14ac:dyDescent="0.35">
      <c r="D2794" s="28" t="str">
        <f t="shared" si="43"/>
        <v/>
      </c>
      <c r="E2794" s="27">
        <f>IF((E2793*(1+Utgifter!$E$5/12)-G2793)&gt;0,E2793*(1+Utgifter!$E$5/12)-G2793,0)</f>
        <v>0</v>
      </c>
      <c r="F2794" s="26"/>
      <c r="G2794" s="24">
        <f>IF((E2794*(Utgifter!$E$4+Utgifter!$E$5)/12)&gt;$S$4,(E2794*(Utgifter!$E$4+Utgifter!$E$5)/12),IF(E2794&gt; 0,$S$4,0))</f>
        <v>0</v>
      </c>
      <c r="I2794" s="27">
        <f>IF((I2793*(1+Utgifter!$E$5/12)-K2793)&gt;0,I2793*(1+Utgifter!$E$5/12)-K2793,0)</f>
        <v>0</v>
      </c>
      <c r="J2794" s="26"/>
      <c r="K2794" s="24">
        <f>IF((I2794*(Utgifter!$E$4+Utgifter!$E$5)/12)&gt;$S$4,(I2794*(Utgifter!$E$4+Utgifter!$E$5)/12),IF(I2794&gt; 0,$S$4,0))</f>
        <v>0</v>
      </c>
    </row>
    <row r="2795" spans="4:11" x14ac:dyDescent="0.35">
      <c r="D2795" s="28" t="str">
        <f t="shared" si="43"/>
        <v/>
      </c>
      <c r="E2795" s="27">
        <f>IF((E2794*(1+Utgifter!$E$5/12)-G2794)&gt;0,E2794*(1+Utgifter!$E$5/12)-G2794,0)</f>
        <v>0</v>
      </c>
      <c r="F2795" s="26"/>
      <c r="G2795" s="24">
        <f>IF((E2795*(Utgifter!$E$4+Utgifter!$E$5)/12)&gt;$S$4,(E2795*(Utgifter!$E$4+Utgifter!$E$5)/12),IF(E2795&gt; 0,$S$4,0))</f>
        <v>0</v>
      </c>
      <c r="I2795" s="27">
        <f>IF((I2794*(1+Utgifter!$E$5/12)-K2794)&gt;0,I2794*(1+Utgifter!$E$5/12)-K2794,0)</f>
        <v>0</v>
      </c>
      <c r="J2795" s="26"/>
      <c r="K2795" s="24">
        <f>IF((I2795*(Utgifter!$E$4+Utgifter!$E$5)/12)&gt;$S$4,(I2795*(Utgifter!$E$4+Utgifter!$E$5)/12),IF(I2795&gt; 0,$S$4,0))</f>
        <v>0</v>
      </c>
    </row>
    <row r="2796" spans="4:11" x14ac:dyDescent="0.35">
      <c r="D2796" s="28" t="str">
        <f t="shared" si="43"/>
        <v/>
      </c>
      <c r="E2796" s="27">
        <f>IF((E2795*(1+Utgifter!$E$5/12)-G2795)&gt;0,E2795*(1+Utgifter!$E$5/12)-G2795,0)</f>
        <v>0</v>
      </c>
      <c r="F2796" s="26"/>
      <c r="G2796" s="24">
        <f>IF((E2796*(Utgifter!$E$4+Utgifter!$E$5)/12)&gt;$S$4,(E2796*(Utgifter!$E$4+Utgifter!$E$5)/12),IF(E2796&gt; 0,$S$4,0))</f>
        <v>0</v>
      </c>
      <c r="I2796" s="27">
        <f>IF((I2795*(1+Utgifter!$E$5/12)-K2795)&gt;0,I2795*(1+Utgifter!$E$5/12)-K2795,0)</f>
        <v>0</v>
      </c>
      <c r="J2796" s="26"/>
      <c r="K2796" s="24">
        <f>IF((I2796*(Utgifter!$E$4+Utgifter!$E$5)/12)&gt;$S$4,(I2796*(Utgifter!$E$4+Utgifter!$E$5)/12),IF(I2796&gt; 0,$S$4,0))</f>
        <v>0</v>
      </c>
    </row>
    <row r="2797" spans="4:11" x14ac:dyDescent="0.35">
      <c r="D2797" s="28" t="str">
        <f t="shared" si="43"/>
        <v/>
      </c>
      <c r="E2797" s="27">
        <f>IF((E2796*(1+Utgifter!$E$5/12)-G2796)&gt;0,E2796*(1+Utgifter!$E$5/12)-G2796,0)</f>
        <v>0</v>
      </c>
      <c r="F2797" s="26"/>
      <c r="G2797" s="24">
        <f>IF((E2797*(Utgifter!$E$4+Utgifter!$E$5)/12)&gt;$S$4,(E2797*(Utgifter!$E$4+Utgifter!$E$5)/12),IF(E2797&gt; 0,$S$4,0))</f>
        <v>0</v>
      </c>
      <c r="I2797" s="27">
        <f>IF((I2796*(1+Utgifter!$E$5/12)-K2796)&gt;0,I2796*(1+Utgifter!$E$5/12)-K2796,0)</f>
        <v>0</v>
      </c>
      <c r="J2797" s="26"/>
      <c r="K2797" s="24">
        <f>IF((I2797*(Utgifter!$E$4+Utgifter!$E$5)/12)&gt;$S$4,(I2797*(Utgifter!$E$4+Utgifter!$E$5)/12),IF(I2797&gt; 0,$S$4,0))</f>
        <v>0</v>
      </c>
    </row>
    <row r="2798" spans="4:11" x14ac:dyDescent="0.35">
      <c r="D2798" s="28" t="str">
        <f t="shared" si="43"/>
        <v/>
      </c>
      <c r="E2798" s="27">
        <f>IF((E2797*(1+Utgifter!$E$5/12)-G2797)&gt;0,E2797*(1+Utgifter!$E$5/12)-G2797,0)</f>
        <v>0</v>
      </c>
      <c r="F2798" s="26"/>
      <c r="G2798" s="24">
        <f>IF((E2798*(Utgifter!$E$4+Utgifter!$E$5)/12)&gt;$S$4,(E2798*(Utgifter!$E$4+Utgifter!$E$5)/12),IF(E2798&gt; 0,$S$4,0))</f>
        <v>0</v>
      </c>
      <c r="I2798" s="27">
        <f>IF((I2797*(1+Utgifter!$E$5/12)-K2797)&gt;0,I2797*(1+Utgifter!$E$5/12)-K2797,0)</f>
        <v>0</v>
      </c>
      <c r="J2798" s="26"/>
      <c r="K2798" s="24">
        <f>IF((I2798*(Utgifter!$E$4+Utgifter!$E$5)/12)&gt;$S$4,(I2798*(Utgifter!$E$4+Utgifter!$E$5)/12),IF(I2798&gt; 0,$S$4,0))</f>
        <v>0</v>
      </c>
    </row>
    <row r="2799" spans="4:11" x14ac:dyDescent="0.35">
      <c r="D2799" s="28" t="str">
        <f t="shared" si="43"/>
        <v/>
      </c>
      <c r="E2799" s="27">
        <f>IF((E2798*(1+Utgifter!$E$5/12)-G2798)&gt;0,E2798*(1+Utgifter!$E$5/12)-G2798,0)</f>
        <v>0</v>
      </c>
      <c r="F2799" s="26"/>
      <c r="G2799" s="24">
        <f>IF((E2799*(Utgifter!$E$4+Utgifter!$E$5)/12)&gt;$S$4,(E2799*(Utgifter!$E$4+Utgifter!$E$5)/12),IF(E2799&gt; 0,$S$4,0))</f>
        <v>0</v>
      </c>
      <c r="I2799" s="27">
        <f>IF((I2798*(1+Utgifter!$E$5/12)-K2798)&gt;0,I2798*(1+Utgifter!$E$5/12)-K2798,0)</f>
        <v>0</v>
      </c>
      <c r="J2799" s="26"/>
      <c r="K2799" s="24">
        <f>IF((I2799*(Utgifter!$E$4+Utgifter!$E$5)/12)&gt;$S$4,(I2799*(Utgifter!$E$4+Utgifter!$E$5)/12),IF(I2799&gt; 0,$S$4,0))</f>
        <v>0</v>
      </c>
    </row>
    <row r="2800" spans="4:11" x14ac:dyDescent="0.35">
      <c r="D2800" s="28" t="str">
        <f t="shared" si="43"/>
        <v/>
      </c>
      <c r="E2800" s="27">
        <f>IF((E2799*(1+Utgifter!$E$5/12)-G2799)&gt;0,E2799*(1+Utgifter!$E$5/12)-G2799,0)</f>
        <v>0</v>
      </c>
      <c r="F2800" s="26"/>
      <c r="G2800" s="24">
        <f>IF((E2800*(Utgifter!$E$4+Utgifter!$E$5)/12)&gt;$S$4,(E2800*(Utgifter!$E$4+Utgifter!$E$5)/12),IF(E2800&gt; 0,$S$4,0))</f>
        <v>0</v>
      </c>
      <c r="I2800" s="27">
        <f>IF((I2799*(1+Utgifter!$E$5/12)-K2799)&gt;0,I2799*(1+Utgifter!$E$5/12)-K2799,0)</f>
        <v>0</v>
      </c>
      <c r="J2800" s="26"/>
      <c r="K2800" s="24">
        <f>IF((I2800*(Utgifter!$E$4+Utgifter!$E$5)/12)&gt;$S$4,(I2800*(Utgifter!$E$4+Utgifter!$E$5)/12),IF(I2800&gt; 0,$S$4,0))</f>
        <v>0</v>
      </c>
    </row>
    <row r="2801" spans="4:11" x14ac:dyDescent="0.35">
      <c r="D2801" s="28" t="str">
        <f t="shared" si="43"/>
        <v/>
      </c>
      <c r="E2801" s="27">
        <f>IF((E2800*(1+Utgifter!$E$5/12)-G2800)&gt;0,E2800*(1+Utgifter!$E$5/12)-G2800,0)</f>
        <v>0</v>
      </c>
      <c r="F2801" s="26"/>
      <c r="G2801" s="24">
        <f>IF((E2801*(Utgifter!$E$4+Utgifter!$E$5)/12)&gt;$S$4,(E2801*(Utgifter!$E$4+Utgifter!$E$5)/12),IF(E2801&gt; 0,$S$4,0))</f>
        <v>0</v>
      </c>
      <c r="I2801" s="27">
        <f>IF((I2800*(1+Utgifter!$E$5/12)-K2800)&gt;0,I2800*(1+Utgifter!$E$5/12)-K2800,0)</f>
        <v>0</v>
      </c>
      <c r="J2801" s="26"/>
      <c r="K2801" s="24">
        <f>IF((I2801*(Utgifter!$E$4+Utgifter!$E$5)/12)&gt;$S$4,(I2801*(Utgifter!$E$4+Utgifter!$E$5)/12),IF(I2801&gt; 0,$S$4,0))</f>
        <v>0</v>
      </c>
    </row>
    <row r="2802" spans="4:11" x14ac:dyDescent="0.35">
      <c r="D2802" s="28" t="str">
        <f t="shared" si="43"/>
        <v/>
      </c>
      <c r="E2802" s="27">
        <f>IF((E2801*(1+Utgifter!$E$5/12)-G2801)&gt;0,E2801*(1+Utgifter!$E$5/12)-G2801,0)</f>
        <v>0</v>
      </c>
      <c r="F2802" s="26"/>
      <c r="G2802" s="24">
        <f>IF((E2802*(Utgifter!$E$4+Utgifter!$E$5)/12)&gt;$S$4,(E2802*(Utgifter!$E$4+Utgifter!$E$5)/12),IF(E2802&gt; 0,$S$4,0))</f>
        <v>0</v>
      </c>
      <c r="I2802" s="27">
        <f>IF((I2801*(1+Utgifter!$E$5/12)-K2801)&gt;0,I2801*(1+Utgifter!$E$5/12)-K2801,0)</f>
        <v>0</v>
      </c>
      <c r="J2802" s="26"/>
      <c r="K2802" s="24">
        <f>IF((I2802*(Utgifter!$E$4+Utgifter!$E$5)/12)&gt;$S$4,(I2802*(Utgifter!$E$4+Utgifter!$E$5)/12),IF(I2802&gt; 0,$S$4,0))</f>
        <v>0</v>
      </c>
    </row>
    <row r="2803" spans="4:11" x14ac:dyDescent="0.35">
      <c r="D2803" s="28" t="str">
        <f t="shared" si="43"/>
        <v/>
      </c>
      <c r="E2803" s="27">
        <f>IF((E2802*(1+Utgifter!$E$5/12)-G2802)&gt;0,E2802*(1+Utgifter!$E$5/12)-G2802,0)</f>
        <v>0</v>
      </c>
      <c r="F2803" s="26"/>
      <c r="G2803" s="24">
        <f>IF((E2803*(Utgifter!$E$4+Utgifter!$E$5)/12)&gt;$S$4,(E2803*(Utgifter!$E$4+Utgifter!$E$5)/12),IF(E2803&gt; 0,$S$4,0))</f>
        <v>0</v>
      </c>
      <c r="I2803" s="27">
        <f>IF((I2802*(1+Utgifter!$E$5/12)-K2802)&gt;0,I2802*(1+Utgifter!$E$5/12)-K2802,0)</f>
        <v>0</v>
      </c>
      <c r="J2803" s="26"/>
      <c r="K2803" s="24">
        <f>IF((I2803*(Utgifter!$E$4+Utgifter!$E$5)/12)&gt;$S$4,(I2803*(Utgifter!$E$4+Utgifter!$E$5)/12),IF(I2803&gt; 0,$S$4,0))</f>
        <v>0</v>
      </c>
    </row>
    <row r="2804" spans="4:11" x14ac:dyDescent="0.35">
      <c r="D2804" s="28" t="str">
        <f t="shared" si="43"/>
        <v/>
      </c>
      <c r="E2804" s="27">
        <f>IF((E2803*(1+Utgifter!$E$5/12)-G2803)&gt;0,E2803*(1+Utgifter!$E$5/12)-G2803,0)</f>
        <v>0</v>
      </c>
      <c r="F2804" s="26"/>
      <c r="G2804" s="24">
        <f>IF((E2804*(Utgifter!$E$4+Utgifter!$E$5)/12)&gt;$S$4,(E2804*(Utgifter!$E$4+Utgifter!$E$5)/12),IF(E2804&gt; 0,$S$4,0))</f>
        <v>0</v>
      </c>
      <c r="I2804" s="27">
        <f>IF((I2803*(1+Utgifter!$E$5/12)-K2803)&gt;0,I2803*(1+Utgifter!$E$5/12)-K2803,0)</f>
        <v>0</v>
      </c>
      <c r="J2804" s="26"/>
      <c r="K2804" s="24">
        <f>IF((I2804*(Utgifter!$E$4+Utgifter!$E$5)/12)&gt;$S$4,(I2804*(Utgifter!$E$4+Utgifter!$E$5)/12),IF(I2804&gt; 0,$S$4,0))</f>
        <v>0</v>
      </c>
    </row>
    <row r="2805" spans="4:11" x14ac:dyDescent="0.35">
      <c r="D2805" s="28" t="str">
        <f t="shared" si="43"/>
        <v/>
      </c>
      <c r="E2805" s="27">
        <f>IF((E2804*(1+Utgifter!$E$5/12)-G2804)&gt;0,E2804*(1+Utgifter!$E$5/12)-G2804,0)</f>
        <v>0</v>
      </c>
      <c r="F2805" s="26"/>
      <c r="G2805" s="24">
        <f>IF((E2805*(Utgifter!$E$4+Utgifter!$E$5)/12)&gt;$S$4,(E2805*(Utgifter!$E$4+Utgifter!$E$5)/12),IF(E2805&gt; 0,$S$4,0))</f>
        <v>0</v>
      </c>
      <c r="I2805" s="27">
        <f>IF((I2804*(1+Utgifter!$E$5/12)-K2804)&gt;0,I2804*(1+Utgifter!$E$5/12)-K2804,0)</f>
        <v>0</v>
      </c>
      <c r="J2805" s="26"/>
      <c r="K2805" s="24">
        <f>IF((I2805*(Utgifter!$E$4+Utgifter!$E$5)/12)&gt;$S$4,(I2805*(Utgifter!$E$4+Utgifter!$E$5)/12),IF(I2805&gt; 0,$S$4,0))</f>
        <v>0</v>
      </c>
    </row>
    <row r="2806" spans="4:11" x14ac:dyDescent="0.35">
      <c r="D2806" s="28" t="str">
        <f t="shared" si="43"/>
        <v/>
      </c>
      <c r="E2806" s="27">
        <f>IF((E2805*(1+Utgifter!$E$5/12)-G2805)&gt;0,E2805*(1+Utgifter!$E$5/12)-G2805,0)</f>
        <v>0</v>
      </c>
      <c r="F2806" s="26"/>
      <c r="G2806" s="24">
        <f>IF((E2806*(Utgifter!$E$4+Utgifter!$E$5)/12)&gt;$S$4,(E2806*(Utgifter!$E$4+Utgifter!$E$5)/12),IF(E2806&gt; 0,$S$4,0))</f>
        <v>0</v>
      </c>
      <c r="I2806" s="27">
        <f>IF((I2805*(1+Utgifter!$E$5/12)-K2805)&gt;0,I2805*(1+Utgifter!$E$5/12)-K2805,0)</f>
        <v>0</v>
      </c>
      <c r="J2806" s="26"/>
      <c r="K2806" s="24">
        <f>IF((I2806*(Utgifter!$E$4+Utgifter!$E$5)/12)&gt;$S$4,(I2806*(Utgifter!$E$4+Utgifter!$E$5)/12),IF(I2806&gt; 0,$S$4,0))</f>
        <v>0</v>
      </c>
    </row>
    <row r="2807" spans="4:11" x14ac:dyDescent="0.35">
      <c r="D2807" s="28" t="str">
        <f t="shared" si="43"/>
        <v/>
      </c>
      <c r="E2807" s="27">
        <f>IF((E2806*(1+Utgifter!$E$5/12)-G2806)&gt;0,E2806*(1+Utgifter!$E$5/12)-G2806,0)</f>
        <v>0</v>
      </c>
      <c r="F2807" s="26"/>
      <c r="G2807" s="24">
        <f>IF((E2807*(Utgifter!$E$4+Utgifter!$E$5)/12)&gt;$S$4,(E2807*(Utgifter!$E$4+Utgifter!$E$5)/12),IF(E2807&gt; 0,$S$4,0))</f>
        <v>0</v>
      </c>
      <c r="I2807" s="27">
        <f>IF((I2806*(1+Utgifter!$E$5/12)-K2806)&gt;0,I2806*(1+Utgifter!$E$5/12)-K2806,0)</f>
        <v>0</v>
      </c>
      <c r="J2807" s="26"/>
      <c r="K2807" s="24">
        <f>IF((I2807*(Utgifter!$E$4+Utgifter!$E$5)/12)&gt;$S$4,(I2807*(Utgifter!$E$4+Utgifter!$E$5)/12),IF(I2807&gt; 0,$S$4,0))</f>
        <v>0</v>
      </c>
    </row>
    <row r="2808" spans="4:11" x14ac:dyDescent="0.35">
      <c r="D2808" s="28" t="str">
        <f t="shared" si="43"/>
        <v/>
      </c>
      <c r="E2808" s="27">
        <f>IF((E2807*(1+Utgifter!$E$5/12)-G2807)&gt;0,E2807*(1+Utgifter!$E$5/12)-G2807,0)</f>
        <v>0</v>
      </c>
      <c r="F2808" s="26"/>
      <c r="G2808" s="24">
        <f>IF((E2808*(Utgifter!$E$4+Utgifter!$E$5)/12)&gt;$S$4,(E2808*(Utgifter!$E$4+Utgifter!$E$5)/12),IF(E2808&gt; 0,$S$4,0))</f>
        <v>0</v>
      </c>
      <c r="I2808" s="27">
        <f>IF((I2807*(1+Utgifter!$E$5/12)-K2807)&gt;0,I2807*(1+Utgifter!$E$5/12)-K2807,0)</f>
        <v>0</v>
      </c>
      <c r="J2808" s="26"/>
      <c r="K2808" s="24">
        <f>IF((I2808*(Utgifter!$E$4+Utgifter!$E$5)/12)&gt;$S$4,(I2808*(Utgifter!$E$4+Utgifter!$E$5)/12),IF(I2808&gt; 0,$S$4,0))</f>
        <v>0</v>
      </c>
    </row>
    <row r="2809" spans="4:11" x14ac:dyDescent="0.35">
      <c r="D2809" s="28" t="str">
        <f t="shared" si="43"/>
        <v/>
      </c>
      <c r="E2809" s="27">
        <f>IF((E2808*(1+Utgifter!$E$5/12)-G2808)&gt;0,E2808*(1+Utgifter!$E$5/12)-G2808,0)</f>
        <v>0</v>
      </c>
      <c r="F2809" s="26"/>
      <c r="G2809" s="24">
        <f>IF((E2809*(Utgifter!$E$4+Utgifter!$E$5)/12)&gt;$S$4,(E2809*(Utgifter!$E$4+Utgifter!$E$5)/12),IF(E2809&gt; 0,$S$4,0))</f>
        <v>0</v>
      </c>
      <c r="I2809" s="27">
        <f>IF((I2808*(1+Utgifter!$E$5/12)-K2808)&gt;0,I2808*(1+Utgifter!$E$5/12)-K2808,0)</f>
        <v>0</v>
      </c>
      <c r="J2809" s="26"/>
      <c r="K2809" s="24">
        <f>IF((I2809*(Utgifter!$E$4+Utgifter!$E$5)/12)&gt;$S$4,(I2809*(Utgifter!$E$4+Utgifter!$E$5)/12),IF(I2809&gt; 0,$S$4,0))</f>
        <v>0</v>
      </c>
    </row>
    <row r="2810" spans="4:11" x14ac:dyDescent="0.35">
      <c r="D2810" s="28" t="str">
        <f t="shared" si="43"/>
        <v/>
      </c>
      <c r="E2810" s="27">
        <f>IF((E2809*(1+Utgifter!$E$5/12)-G2809)&gt;0,E2809*(1+Utgifter!$E$5/12)-G2809,0)</f>
        <v>0</v>
      </c>
      <c r="F2810" s="26"/>
      <c r="G2810" s="24">
        <f>IF((E2810*(Utgifter!$E$4+Utgifter!$E$5)/12)&gt;$S$4,(E2810*(Utgifter!$E$4+Utgifter!$E$5)/12),IF(E2810&gt; 0,$S$4,0))</f>
        <v>0</v>
      </c>
      <c r="I2810" s="27">
        <f>IF((I2809*(1+Utgifter!$E$5/12)-K2809)&gt;0,I2809*(1+Utgifter!$E$5/12)-K2809,0)</f>
        <v>0</v>
      </c>
      <c r="J2810" s="26"/>
      <c r="K2810" s="24">
        <f>IF((I2810*(Utgifter!$E$4+Utgifter!$E$5)/12)&gt;$S$4,(I2810*(Utgifter!$E$4+Utgifter!$E$5)/12),IF(I2810&gt; 0,$S$4,0))</f>
        <v>0</v>
      </c>
    </row>
    <row r="2811" spans="4:11" x14ac:dyDescent="0.35">
      <c r="D2811" s="28" t="str">
        <f t="shared" si="43"/>
        <v/>
      </c>
      <c r="E2811" s="27">
        <f>IF((E2810*(1+Utgifter!$E$5/12)-G2810)&gt;0,E2810*(1+Utgifter!$E$5/12)-G2810,0)</f>
        <v>0</v>
      </c>
      <c r="F2811" s="26"/>
      <c r="G2811" s="24">
        <f>IF((E2811*(Utgifter!$E$4+Utgifter!$E$5)/12)&gt;$S$4,(E2811*(Utgifter!$E$4+Utgifter!$E$5)/12),IF(E2811&gt; 0,$S$4,0))</f>
        <v>0</v>
      </c>
      <c r="I2811" s="27">
        <f>IF((I2810*(1+Utgifter!$E$5/12)-K2810)&gt;0,I2810*(1+Utgifter!$E$5/12)-K2810,0)</f>
        <v>0</v>
      </c>
      <c r="J2811" s="26"/>
      <c r="K2811" s="24">
        <f>IF((I2811*(Utgifter!$E$4+Utgifter!$E$5)/12)&gt;$S$4,(I2811*(Utgifter!$E$4+Utgifter!$E$5)/12),IF(I2811&gt; 0,$S$4,0))</f>
        <v>0</v>
      </c>
    </row>
    <row r="2812" spans="4:11" x14ac:dyDescent="0.35">
      <c r="D2812" s="28" t="str">
        <f t="shared" si="43"/>
        <v/>
      </c>
      <c r="E2812" s="27">
        <f>IF((E2811*(1+Utgifter!$E$5/12)-G2811)&gt;0,E2811*(1+Utgifter!$E$5/12)-G2811,0)</f>
        <v>0</v>
      </c>
      <c r="F2812" s="26"/>
      <c r="G2812" s="24">
        <f>IF((E2812*(Utgifter!$E$4+Utgifter!$E$5)/12)&gt;$S$4,(E2812*(Utgifter!$E$4+Utgifter!$E$5)/12),IF(E2812&gt; 0,$S$4,0))</f>
        <v>0</v>
      </c>
      <c r="I2812" s="27">
        <f>IF((I2811*(1+Utgifter!$E$5/12)-K2811)&gt;0,I2811*(1+Utgifter!$E$5/12)-K2811,0)</f>
        <v>0</v>
      </c>
      <c r="J2812" s="26"/>
      <c r="K2812" s="24">
        <f>IF((I2812*(Utgifter!$E$4+Utgifter!$E$5)/12)&gt;$S$4,(I2812*(Utgifter!$E$4+Utgifter!$E$5)/12),IF(I2812&gt; 0,$S$4,0))</f>
        <v>0</v>
      </c>
    </row>
    <row r="2813" spans="4:11" x14ac:dyDescent="0.35">
      <c r="D2813" s="28" t="str">
        <f t="shared" si="43"/>
        <v/>
      </c>
      <c r="E2813" s="27">
        <f>IF((E2812*(1+Utgifter!$E$5/12)-G2812)&gt;0,E2812*(1+Utgifter!$E$5/12)-G2812,0)</f>
        <v>0</v>
      </c>
      <c r="F2813" s="26"/>
      <c r="G2813" s="24">
        <f>IF((E2813*(Utgifter!$E$4+Utgifter!$E$5)/12)&gt;$S$4,(E2813*(Utgifter!$E$4+Utgifter!$E$5)/12),IF(E2813&gt; 0,$S$4,0))</f>
        <v>0</v>
      </c>
      <c r="I2813" s="27">
        <f>IF((I2812*(1+Utgifter!$E$5/12)-K2812)&gt;0,I2812*(1+Utgifter!$E$5/12)-K2812,0)</f>
        <v>0</v>
      </c>
      <c r="J2813" s="26"/>
      <c r="K2813" s="24">
        <f>IF((I2813*(Utgifter!$E$4+Utgifter!$E$5)/12)&gt;$S$4,(I2813*(Utgifter!$E$4+Utgifter!$E$5)/12),IF(I2813&gt; 0,$S$4,0))</f>
        <v>0</v>
      </c>
    </row>
    <row r="2814" spans="4:11" x14ac:dyDescent="0.35">
      <c r="D2814" s="28" t="str">
        <f t="shared" si="43"/>
        <v/>
      </c>
      <c r="E2814" s="27">
        <f>IF((E2813*(1+Utgifter!$E$5/12)-G2813)&gt;0,E2813*(1+Utgifter!$E$5/12)-G2813,0)</f>
        <v>0</v>
      </c>
      <c r="F2814" s="26"/>
      <c r="G2814" s="24">
        <f>IF((E2814*(Utgifter!$E$4+Utgifter!$E$5)/12)&gt;$S$4,(E2814*(Utgifter!$E$4+Utgifter!$E$5)/12),IF(E2814&gt; 0,$S$4,0))</f>
        <v>0</v>
      </c>
      <c r="I2814" s="27">
        <f>IF((I2813*(1+Utgifter!$E$5/12)-K2813)&gt;0,I2813*(1+Utgifter!$E$5/12)-K2813,0)</f>
        <v>0</v>
      </c>
      <c r="J2814" s="26"/>
      <c r="K2814" s="24">
        <f>IF((I2814*(Utgifter!$E$4+Utgifter!$E$5)/12)&gt;$S$4,(I2814*(Utgifter!$E$4+Utgifter!$E$5)/12),IF(I2814&gt; 0,$S$4,0))</f>
        <v>0</v>
      </c>
    </row>
    <row r="2815" spans="4:11" x14ac:dyDescent="0.35">
      <c r="D2815" s="28" t="str">
        <f t="shared" si="43"/>
        <v/>
      </c>
      <c r="E2815" s="27">
        <f>IF((E2814*(1+Utgifter!$E$5/12)-G2814)&gt;0,E2814*(1+Utgifter!$E$5/12)-G2814,0)</f>
        <v>0</v>
      </c>
      <c r="F2815" s="26"/>
      <c r="G2815" s="24">
        <f>IF((E2815*(Utgifter!$E$4+Utgifter!$E$5)/12)&gt;$S$4,(E2815*(Utgifter!$E$4+Utgifter!$E$5)/12),IF(E2815&gt; 0,$S$4,0))</f>
        <v>0</v>
      </c>
      <c r="I2815" s="27">
        <f>IF((I2814*(1+Utgifter!$E$5/12)-K2814)&gt;0,I2814*(1+Utgifter!$E$5/12)-K2814,0)</f>
        <v>0</v>
      </c>
      <c r="J2815" s="26"/>
      <c r="K2815" s="24">
        <f>IF((I2815*(Utgifter!$E$4+Utgifter!$E$5)/12)&gt;$S$4,(I2815*(Utgifter!$E$4+Utgifter!$E$5)/12),IF(I2815&gt; 0,$S$4,0))</f>
        <v>0</v>
      </c>
    </row>
    <row r="2816" spans="4:11" x14ac:dyDescent="0.35">
      <c r="D2816" s="28" t="str">
        <f t="shared" si="43"/>
        <v/>
      </c>
      <c r="E2816" s="27">
        <f>IF((E2815*(1+Utgifter!$E$5/12)-G2815)&gt;0,E2815*(1+Utgifter!$E$5/12)-G2815,0)</f>
        <v>0</v>
      </c>
      <c r="F2816" s="26"/>
      <c r="G2816" s="24">
        <f>IF((E2816*(Utgifter!$E$4+Utgifter!$E$5)/12)&gt;$S$4,(E2816*(Utgifter!$E$4+Utgifter!$E$5)/12),IF(E2816&gt; 0,$S$4,0))</f>
        <v>0</v>
      </c>
      <c r="I2816" s="27">
        <f>IF((I2815*(1+Utgifter!$E$5/12)-K2815)&gt;0,I2815*(1+Utgifter!$E$5/12)-K2815,0)</f>
        <v>0</v>
      </c>
      <c r="J2816" s="26"/>
      <c r="K2816" s="24">
        <f>IF((I2816*(Utgifter!$E$4+Utgifter!$E$5)/12)&gt;$S$4,(I2816*(Utgifter!$E$4+Utgifter!$E$5)/12),IF(I2816&gt; 0,$S$4,0))</f>
        <v>0</v>
      </c>
    </row>
    <row r="2817" spans="4:11" x14ac:dyDescent="0.35">
      <c r="D2817" s="28" t="str">
        <f t="shared" si="43"/>
        <v/>
      </c>
      <c r="E2817" s="27">
        <f>IF((E2816*(1+Utgifter!$E$5/12)-G2816)&gt;0,E2816*(1+Utgifter!$E$5/12)-G2816,0)</f>
        <v>0</v>
      </c>
      <c r="F2817" s="26"/>
      <c r="G2817" s="24">
        <f>IF((E2817*(Utgifter!$E$4+Utgifter!$E$5)/12)&gt;$S$4,(E2817*(Utgifter!$E$4+Utgifter!$E$5)/12),IF(E2817&gt; 0,$S$4,0))</f>
        <v>0</v>
      </c>
      <c r="I2817" s="27">
        <f>IF((I2816*(1+Utgifter!$E$5/12)-K2816)&gt;0,I2816*(1+Utgifter!$E$5/12)-K2816,0)</f>
        <v>0</v>
      </c>
      <c r="J2817" s="26"/>
      <c r="K2817" s="24">
        <f>IF((I2817*(Utgifter!$E$4+Utgifter!$E$5)/12)&gt;$S$4,(I2817*(Utgifter!$E$4+Utgifter!$E$5)/12),IF(I2817&gt; 0,$S$4,0))</f>
        <v>0</v>
      </c>
    </row>
    <row r="2818" spans="4:11" x14ac:dyDescent="0.35">
      <c r="D2818" s="28" t="str">
        <f t="shared" si="43"/>
        <v/>
      </c>
      <c r="E2818" s="27">
        <f>IF((E2817*(1+Utgifter!$E$5/12)-G2817)&gt;0,E2817*(1+Utgifter!$E$5/12)-G2817,0)</f>
        <v>0</v>
      </c>
      <c r="F2818" s="26"/>
      <c r="G2818" s="24">
        <f>IF((E2818*(Utgifter!$E$4+Utgifter!$E$5)/12)&gt;$S$4,(E2818*(Utgifter!$E$4+Utgifter!$E$5)/12),IF(E2818&gt; 0,$S$4,0))</f>
        <v>0</v>
      </c>
      <c r="I2818" s="27">
        <f>IF((I2817*(1+Utgifter!$E$5/12)-K2817)&gt;0,I2817*(1+Utgifter!$E$5/12)-K2817,0)</f>
        <v>0</v>
      </c>
      <c r="J2818" s="26"/>
      <c r="K2818" s="24">
        <f>IF((I2818*(Utgifter!$E$4+Utgifter!$E$5)/12)&gt;$S$4,(I2818*(Utgifter!$E$4+Utgifter!$E$5)/12),IF(I2818&gt; 0,$S$4,0))</f>
        <v>0</v>
      </c>
    </row>
    <row r="2819" spans="4:11" x14ac:dyDescent="0.35">
      <c r="D2819" s="28" t="str">
        <f t="shared" si="43"/>
        <v/>
      </c>
      <c r="E2819" s="27">
        <f>IF((E2818*(1+Utgifter!$E$5/12)-G2818)&gt;0,E2818*(1+Utgifter!$E$5/12)-G2818,0)</f>
        <v>0</v>
      </c>
      <c r="F2819" s="26"/>
      <c r="G2819" s="24">
        <f>IF((E2819*(Utgifter!$E$4+Utgifter!$E$5)/12)&gt;$S$4,(E2819*(Utgifter!$E$4+Utgifter!$E$5)/12),IF(E2819&gt; 0,$S$4,0))</f>
        <v>0</v>
      </c>
      <c r="I2819" s="27">
        <f>IF((I2818*(1+Utgifter!$E$5/12)-K2818)&gt;0,I2818*(1+Utgifter!$E$5/12)-K2818,0)</f>
        <v>0</v>
      </c>
      <c r="J2819" s="26"/>
      <c r="K2819" s="24">
        <f>IF((I2819*(Utgifter!$E$4+Utgifter!$E$5)/12)&gt;$S$4,(I2819*(Utgifter!$E$4+Utgifter!$E$5)/12),IF(I2819&gt; 0,$S$4,0))</f>
        <v>0</v>
      </c>
    </row>
    <row r="2820" spans="4:11" x14ac:dyDescent="0.35">
      <c r="D2820" s="28" t="str">
        <f t="shared" si="43"/>
        <v/>
      </c>
      <c r="E2820" s="27">
        <f>IF((E2819*(1+Utgifter!$E$5/12)-G2819)&gt;0,E2819*(1+Utgifter!$E$5/12)-G2819,0)</f>
        <v>0</v>
      </c>
      <c r="F2820" s="26"/>
      <c r="G2820" s="24">
        <f>IF((E2820*(Utgifter!$E$4+Utgifter!$E$5)/12)&gt;$S$4,(E2820*(Utgifter!$E$4+Utgifter!$E$5)/12),IF(E2820&gt; 0,$S$4,0))</f>
        <v>0</v>
      </c>
      <c r="I2820" s="27">
        <f>IF((I2819*(1+Utgifter!$E$5/12)-K2819)&gt;0,I2819*(1+Utgifter!$E$5/12)-K2819,0)</f>
        <v>0</v>
      </c>
      <c r="J2820" s="26"/>
      <c r="K2820" s="24">
        <f>IF((I2820*(Utgifter!$E$4+Utgifter!$E$5)/12)&gt;$S$4,(I2820*(Utgifter!$E$4+Utgifter!$E$5)/12),IF(I2820&gt; 0,$S$4,0))</f>
        <v>0</v>
      </c>
    </row>
    <row r="2821" spans="4:11" x14ac:dyDescent="0.35">
      <c r="D2821" s="28" t="str">
        <f t="shared" si="43"/>
        <v/>
      </c>
      <c r="E2821" s="27">
        <f>IF((E2820*(1+Utgifter!$E$5/12)-G2820)&gt;0,E2820*(1+Utgifter!$E$5/12)-G2820,0)</f>
        <v>0</v>
      </c>
      <c r="F2821" s="26"/>
      <c r="G2821" s="24">
        <f>IF((E2821*(Utgifter!$E$4+Utgifter!$E$5)/12)&gt;$S$4,(E2821*(Utgifter!$E$4+Utgifter!$E$5)/12),IF(E2821&gt; 0,$S$4,0))</f>
        <v>0</v>
      </c>
      <c r="I2821" s="27">
        <f>IF((I2820*(1+Utgifter!$E$5/12)-K2820)&gt;0,I2820*(1+Utgifter!$E$5/12)-K2820,0)</f>
        <v>0</v>
      </c>
      <c r="J2821" s="26"/>
      <c r="K2821" s="24">
        <f>IF((I2821*(Utgifter!$E$4+Utgifter!$E$5)/12)&gt;$S$4,(I2821*(Utgifter!$E$4+Utgifter!$E$5)/12),IF(I2821&gt; 0,$S$4,0))</f>
        <v>0</v>
      </c>
    </row>
    <row r="2822" spans="4:11" x14ac:dyDescent="0.35">
      <c r="D2822" s="28" t="str">
        <f t="shared" si="43"/>
        <v/>
      </c>
      <c r="E2822" s="27">
        <f>IF((E2821*(1+Utgifter!$E$5/12)-G2821)&gt;0,E2821*(1+Utgifter!$E$5/12)-G2821,0)</f>
        <v>0</v>
      </c>
      <c r="F2822" s="26"/>
      <c r="G2822" s="24">
        <f>IF((E2822*(Utgifter!$E$4+Utgifter!$E$5)/12)&gt;$S$4,(E2822*(Utgifter!$E$4+Utgifter!$E$5)/12),IF(E2822&gt; 0,$S$4,0))</f>
        <v>0</v>
      </c>
      <c r="I2822" s="27">
        <f>IF((I2821*(1+Utgifter!$E$5/12)-K2821)&gt;0,I2821*(1+Utgifter!$E$5/12)-K2821,0)</f>
        <v>0</v>
      </c>
      <c r="J2822" s="26"/>
      <c r="K2822" s="24">
        <f>IF((I2822*(Utgifter!$E$4+Utgifter!$E$5)/12)&gt;$S$4,(I2822*(Utgifter!$E$4+Utgifter!$E$5)/12),IF(I2822&gt; 0,$S$4,0))</f>
        <v>0</v>
      </c>
    </row>
    <row r="2823" spans="4:11" x14ac:dyDescent="0.35">
      <c r="D2823" s="28" t="str">
        <f t="shared" ref="D2823:D2886" si="44">IF(OR(E2823&gt;0, I2823&gt;0),D2822+1,"")</f>
        <v/>
      </c>
      <c r="E2823" s="27">
        <f>IF((E2822*(1+Utgifter!$E$5/12)-G2822)&gt;0,E2822*(1+Utgifter!$E$5/12)-G2822,0)</f>
        <v>0</v>
      </c>
      <c r="F2823" s="26"/>
      <c r="G2823" s="24">
        <f>IF((E2823*(Utgifter!$E$4+Utgifter!$E$5)/12)&gt;$S$4,(E2823*(Utgifter!$E$4+Utgifter!$E$5)/12),IF(E2823&gt; 0,$S$4,0))</f>
        <v>0</v>
      </c>
      <c r="I2823" s="27">
        <f>IF((I2822*(1+Utgifter!$E$5/12)-K2822)&gt;0,I2822*(1+Utgifter!$E$5/12)-K2822,0)</f>
        <v>0</v>
      </c>
      <c r="J2823" s="26"/>
      <c r="K2823" s="24">
        <f>IF((I2823*(Utgifter!$E$4+Utgifter!$E$5)/12)&gt;$S$4,(I2823*(Utgifter!$E$4+Utgifter!$E$5)/12),IF(I2823&gt; 0,$S$4,0))</f>
        <v>0</v>
      </c>
    </row>
    <row r="2824" spans="4:11" x14ac:dyDescent="0.35">
      <c r="D2824" s="28" t="str">
        <f t="shared" si="44"/>
        <v/>
      </c>
      <c r="E2824" s="27">
        <f>IF((E2823*(1+Utgifter!$E$5/12)-G2823)&gt;0,E2823*(1+Utgifter!$E$5/12)-G2823,0)</f>
        <v>0</v>
      </c>
      <c r="F2824" s="26"/>
      <c r="G2824" s="24">
        <f>IF((E2824*(Utgifter!$E$4+Utgifter!$E$5)/12)&gt;$S$4,(E2824*(Utgifter!$E$4+Utgifter!$E$5)/12),IF(E2824&gt; 0,$S$4,0))</f>
        <v>0</v>
      </c>
      <c r="I2824" s="27">
        <f>IF((I2823*(1+Utgifter!$E$5/12)-K2823)&gt;0,I2823*(1+Utgifter!$E$5/12)-K2823,0)</f>
        <v>0</v>
      </c>
      <c r="J2824" s="26"/>
      <c r="K2824" s="24">
        <f>IF((I2824*(Utgifter!$E$4+Utgifter!$E$5)/12)&gt;$S$4,(I2824*(Utgifter!$E$4+Utgifter!$E$5)/12),IF(I2824&gt; 0,$S$4,0))</f>
        <v>0</v>
      </c>
    </row>
    <row r="2825" spans="4:11" x14ac:dyDescent="0.35">
      <c r="D2825" s="28" t="str">
        <f t="shared" si="44"/>
        <v/>
      </c>
      <c r="E2825" s="27">
        <f>IF((E2824*(1+Utgifter!$E$5/12)-G2824)&gt;0,E2824*(1+Utgifter!$E$5/12)-G2824,0)</f>
        <v>0</v>
      </c>
      <c r="F2825" s="26"/>
      <c r="G2825" s="24">
        <f>IF((E2825*(Utgifter!$E$4+Utgifter!$E$5)/12)&gt;$S$4,(E2825*(Utgifter!$E$4+Utgifter!$E$5)/12),IF(E2825&gt; 0,$S$4,0))</f>
        <v>0</v>
      </c>
      <c r="I2825" s="27">
        <f>IF((I2824*(1+Utgifter!$E$5/12)-K2824)&gt;0,I2824*(1+Utgifter!$E$5/12)-K2824,0)</f>
        <v>0</v>
      </c>
      <c r="J2825" s="26"/>
      <c r="K2825" s="24">
        <f>IF((I2825*(Utgifter!$E$4+Utgifter!$E$5)/12)&gt;$S$4,(I2825*(Utgifter!$E$4+Utgifter!$E$5)/12),IF(I2825&gt; 0,$S$4,0))</f>
        <v>0</v>
      </c>
    </row>
    <row r="2826" spans="4:11" x14ac:dyDescent="0.35">
      <c r="D2826" s="28" t="str">
        <f t="shared" si="44"/>
        <v/>
      </c>
      <c r="E2826" s="27">
        <f>IF((E2825*(1+Utgifter!$E$5/12)-G2825)&gt;0,E2825*(1+Utgifter!$E$5/12)-G2825,0)</f>
        <v>0</v>
      </c>
      <c r="F2826" s="26"/>
      <c r="G2826" s="24">
        <f>IF((E2826*(Utgifter!$E$4+Utgifter!$E$5)/12)&gt;$S$4,(E2826*(Utgifter!$E$4+Utgifter!$E$5)/12),IF(E2826&gt; 0,$S$4,0))</f>
        <v>0</v>
      </c>
      <c r="I2826" s="27">
        <f>IF((I2825*(1+Utgifter!$E$5/12)-K2825)&gt;0,I2825*(1+Utgifter!$E$5/12)-K2825,0)</f>
        <v>0</v>
      </c>
      <c r="J2826" s="26"/>
      <c r="K2826" s="24">
        <f>IF((I2826*(Utgifter!$E$4+Utgifter!$E$5)/12)&gt;$S$4,(I2826*(Utgifter!$E$4+Utgifter!$E$5)/12),IF(I2826&gt; 0,$S$4,0))</f>
        <v>0</v>
      </c>
    </row>
    <row r="2827" spans="4:11" x14ac:dyDescent="0.35">
      <c r="D2827" s="28" t="str">
        <f t="shared" si="44"/>
        <v/>
      </c>
      <c r="E2827" s="27">
        <f>IF((E2826*(1+Utgifter!$E$5/12)-G2826)&gt;0,E2826*(1+Utgifter!$E$5/12)-G2826,0)</f>
        <v>0</v>
      </c>
      <c r="F2827" s="26"/>
      <c r="G2827" s="24">
        <f>IF((E2827*(Utgifter!$E$4+Utgifter!$E$5)/12)&gt;$S$4,(E2827*(Utgifter!$E$4+Utgifter!$E$5)/12),IF(E2827&gt; 0,$S$4,0))</f>
        <v>0</v>
      </c>
      <c r="I2827" s="27">
        <f>IF((I2826*(1+Utgifter!$E$5/12)-K2826)&gt;0,I2826*(1+Utgifter!$E$5/12)-K2826,0)</f>
        <v>0</v>
      </c>
      <c r="J2827" s="26"/>
      <c r="K2827" s="24">
        <f>IF((I2827*(Utgifter!$E$4+Utgifter!$E$5)/12)&gt;$S$4,(I2827*(Utgifter!$E$4+Utgifter!$E$5)/12),IF(I2827&gt; 0,$S$4,0))</f>
        <v>0</v>
      </c>
    </row>
    <row r="2828" spans="4:11" x14ac:dyDescent="0.35">
      <c r="D2828" s="28" t="str">
        <f t="shared" si="44"/>
        <v/>
      </c>
      <c r="E2828" s="27">
        <f>IF((E2827*(1+Utgifter!$E$5/12)-G2827)&gt;0,E2827*(1+Utgifter!$E$5/12)-G2827,0)</f>
        <v>0</v>
      </c>
      <c r="F2828" s="26"/>
      <c r="G2828" s="24">
        <f>IF((E2828*(Utgifter!$E$4+Utgifter!$E$5)/12)&gt;$S$4,(E2828*(Utgifter!$E$4+Utgifter!$E$5)/12),IF(E2828&gt; 0,$S$4,0))</f>
        <v>0</v>
      </c>
      <c r="I2828" s="27">
        <f>IF((I2827*(1+Utgifter!$E$5/12)-K2827)&gt;0,I2827*(1+Utgifter!$E$5/12)-K2827,0)</f>
        <v>0</v>
      </c>
      <c r="J2828" s="26"/>
      <c r="K2828" s="24">
        <f>IF((I2828*(Utgifter!$E$4+Utgifter!$E$5)/12)&gt;$S$4,(I2828*(Utgifter!$E$4+Utgifter!$E$5)/12),IF(I2828&gt; 0,$S$4,0))</f>
        <v>0</v>
      </c>
    </row>
    <row r="2829" spans="4:11" x14ac:dyDescent="0.35">
      <c r="D2829" s="28" t="str">
        <f t="shared" si="44"/>
        <v/>
      </c>
      <c r="E2829" s="27">
        <f>IF((E2828*(1+Utgifter!$E$5/12)-G2828)&gt;0,E2828*(1+Utgifter!$E$5/12)-G2828,0)</f>
        <v>0</v>
      </c>
      <c r="F2829" s="26"/>
      <c r="G2829" s="24">
        <f>IF((E2829*(Utgifter!$E$4+Utgifter!$E$5)/12)&gt;$S$4,(E2829*(Utgifter!$E$4+Utgifter!$E$5)/12),IF(E2829&gt; 0,$S$4,0))</f>
        <v>0</v>
      </c>
      <c r="I2829" s="27">
        <f>IF((I2828*(1+Utgifter!$E$5/12)-K2828)&gt;0,I2828*(1+Utgifter!$E$5/12)-K2828,0)</f>
        <v>0</v>
      </c>
      <c r="J2829" s="26"/>
      <c r="K2829" s="24">
        <f>IF((I2829*(Utgifter!$E$4+Utgifter!$E$5)/12)&gt;$S$4,(I2829*(Utgifter!$E$4+Utgifter!$E$5)/12),IF(I2829&gt; 0,$S$4,0))</f>
        <v>0</v>
      </c>
    </row>
    <row r="2830" spans="4:11" x14ac:dyDescent="0.35">
      <c r="D2830" s="28" t="str">
        <f t="shared" si="44"/>
        <v/>
      </c>
      <c r="E2830" s="27">
        <f>IF((E2829*(1+Utgifter!$E$5/12)-G2829)&gt;0,E2829*(1+Utgifter!$E$5/12)-G2829,0)</f>
        <v>0</v>
      </c>
      <c r="F2830" s="26"/>
      <c r="G2830" s="24">
        <f>IF((E2830*(Utgifter!$E$4+Utgifter!$E$5)/12)&gt;$S$4,(E2830*(Utgifter!$E$4+Utgifter!$E$5)/12),IF(E2830&gt; 0,$S$4,0))</f>
        <v>0</v>
      </c>
      <c r="I2830" s="27">
        <f>IF((I2829*(1+Utgifter!$E$5/12)-K2829)&gt;0,I2829*(1+Utgifter!$E$5/12)-K2829,0)</f>
        <v>0</v>
      </c>
      <c r="J2830" s="26"/>
      <c r="K2830" s="24">
        <f>IF((I2830*(Utgifter!$E$4+Utgifter!$E$5)/12)&gt;$S$4,(I2830*(Utgifter!$E$4+Utgifter!$E$5)/12),IF(I2830&gt; 0,$S$4,0))</f>
        <v>0</v>
      </c>
    </row>
    <row r="2831" spans="4:11" x14ac:dyDescent="0.35">
      <c r="D2831" s="28" t="str">
        <f t="shared" si="44"/>
        <v/>
      </c>
      <c r="E2831" s="27">
        <f>IF((E2830*(1+Utgifter!$E$5/12)-G2830)&gt;0,E2830*(1+Utgifter!$E$5/12)-G2830,0)</f>
        <v>0</v>
      </c>
      <c r="F2831" s="26"/>
      <c r="G2831" s="24">
        <f>IF((E2831*(Utgifter!$E$4+Utgifter!$E$5)/12)&gt;$S$4,(E2831*(Utgifter!$E$4+Utgifter!$E$5)/12),IF(E2831&gt; 0,$S$4,0))</f>
        <v>0</v>
      </c>
      <c r="I2831" s="27">
        <f>IF((I2830*(1+Utgifter!$E$5/12)-K2830)&gt;0,I2830*(1+Utgifter!$E$5/12)-K2830,0)</f>
        <v>0</v>
      </c>
      <c r="J2831" s="26"/>
      <c r="K2831" s="24">
        <f>IF((I2831*(Utgifter!$E$4+Utgifter!$E$5)/12)&gt;$S$4,(I2831*(Utgifter!$E$4+Utgifter!$E$5)/12),IF(I2831&gt; 0,$S$4,0))</f>
        <v>0</v>
      </c>
    </row>
    <row r="2832" spans="4:11" x14ac:dyDescent="0.35">
      <c r="D2832" s="28" t="str">
        <f t="shared" si="44"/>
        <v/>
      </c>
      <c r="E2832" s="27">
        <f>IF((E2831*(1+Utgifter!$E$5/12)-G2831)&gt;0,E2831*(1+Utgifter!$E$5/12)-G2831,0)</f>
        <v>0</v>
      </c>
      <c r="F2832" s="26"/>
      <c r="G2832" s="24">
        <f>IF((E2832*(Utgifter!$E$4+Utgifter!$E$5)/12)&gt;$S$4,(E2832*(Utgifter!$E$4+Utgifter!$E$5)/12),IF(E2832&gt; 0,$S$4,0))</f>
        <v>0</v>
      </c>
      <c r="I2832" s="27">
        <f>IF((I2831*(1+Utgifter!$E$5/12)-K2831)&gt;0,I2831*(1+Utgifter!$E$5/12)-K2831,0)</f>
        <v>0</v>
      </c>
      <c r="J2832" s="26"/>
      <c r="K2832" s="24">
        <f>IF((I2832*(Utgifter!$E$4+Utgifter!$E$5)/12)&gt;$S$4,(I2832*(Utgifter!$E$4+Utgifter!$E$5)/12),IF(I2832&gt; 0,$S$4,0))</f>
        <v>0</v>
      </c>
    </row>
    <row r="2833" spans="4:11" x14ac:dyDescent="0.35">
      <c r="D2833" s="28" t="str">
        <f t="shared" si="44"/>
        <v/>
      </c>
      <c r="E2833" s="27">
        <f>IF((E2832*(1+Utgifter!$E$5/12)-G2832)&gt;0,E2832*(1+Utgifter!$E$5/12)-G2832,0)</f>
        <v>0</v>
      </c>
      <c r="F2833" s="26"/>
      <c r="G2833" s="24">
        <f>IF((E2833*(Utgifter!$E$4+Utgifter!$E$5)/12)&gt;$S$4,(E2833*(Utgifter!$E$4+Utgifter!$E$5)/12),IF(E2833&gt; 0,$S$4,0))</f>
        <v>0</v>
      </c>
      <c r="I2833" s="27">
        <f>IF((I2832*(1+Utgifter!$E$5/12)-K2832)&gt;0,I2832*(1+Utgifter!$E$5/12)-K2832,0)</f>
        <v>0</v>
      </c>
      <c r="J2833" s="26"/>
      <c r="K2833" s="24">
        <f>IF((I2833*(Utgifter!$E$4+Utgifter!$E$5)/12)&gt;$S$4,(I2833*(Utgifter!$E$4+Utgifter!$E$5)/12),IF(I2833&gt; 0,$S$4,0))</f>
        <v>0</v>
      </c>
    </row>
    <row r="2834" spans="4:11" x14ac:dyDescent="0.35">
      <c r="D2834" s="28" t="str">
        <f t="shared" si="44"/>
        <v/>
      </c>
      <c r="E2834" s="27">
        <f>IF((E2833*(1+Utgifter!$E$5/12)-G2833)&gt;0,E2833*(1+Utgifter!$E$5/12)-G2833,0)</f>
        <v>0</v>
      </c>
      <c r="F2834" s="26"/>
      <c r="G2834" s="24">
        <f>IF((E2834*(Utgifter!$E$4+Utgifter!$E$5)/12)&gt;$S$4,(E2834*(Utgifter!$E$4+Utgifter!$E$5)/12),IF(E2834&gt; 0,$S$4,0))</f>
        <v>0</v>
      </c>
      <c r="I2834" s="27">
        <f>IF((I2833*(1+Utgifter!$E$5/12)-K2833)&gt;0,I2833*(1+Utgifter!$E$5/12)-K2833,0)</f>
        <v>0</v>
      </c>
      <c r="J2834" s="26"/>
      <c r="K2834" s="24">
        <f>IF((I2834*(Utgifter!$E$4+Utgifter!$E$5)/12)&gt;$S$4,(I2834*(Utgifter!$E$4+Utgifter!$E$5)/12),IF(I2834&gt; 0,$S$4,0))</f>
        <v>0</v>
      </c>
    </row>
    <row r="2835" spans="4:11" x14ac:dyDescent="0.35">
      <c r="D2835" s="28" t="str">
        <f t="shared" si="44"/>
        <v/>
      </c>
      <c r="E2835" s="27">
        <f>IF((E2834*(1+Utgifter!$E$5/12)-G2834)&gt;0,E2834*(1+Utgifter!$E$5/12)-G2834,0)</f>
        <v>0</v>
      </c>
      <c r="F2835" s="26"/>
      <c r="G2835" s="24">
        <f>IF((E2835*(Utgifter!$E$4+Utgifter!$E$5)/12)&gt;$S$4,(E2835*(Utgifter!$E$4+Utgifter!$E$5)/12),IF(E2835&gt; 0,$S$4,0))</f>
        <v>0</v>
      </c>
      <c r="I2835" s="27">
        <f>IF((I2834*(1+Utgifter!$E$5/12)-K2834)&gt;0,I2834*(1+Utgifter!$E$5/12)-K2834,0)</f>
        <v>0</v>
      </c>
      <c r="J2835" s="26"/>
      <c r="K2835" s="24">
        <f>IF((I2835*(Utgifter!$E$4+Utgifter!$E$5)/12)&gt;$S$4,(I2835*(Utgifter!$E$4+Utgifter!$E$5)/12),IF(I2835&gt; 0,$S$4,0))</f>
        <v>0</v>
      </c>
    </row>
    <row r="2836" spans="4:11" x14ac:dyDescent="0.35">
      <c r="D2836" s="28" t="str">
        <f t="shared" si="44"/>
        <v/>
      </c>
      <c r="E2836" s="27">
        <f>IF((E2835*(1+Utgifter!$E$5/12)-G2835)&gt;0,E2835*(1+Utgifter!$E$5/12)-G2835,0)</f>
        <v>0</v>
      </c>
      <c r="F2836" s="26"/>
      <c r="G2836" s="24">
        <f>IF((E2836*(Utgifter!$E$4+Utgifter!$E$5)/12)&gt;$S$4,(E2836*(Utgifter!$E$4+Utgifter!$E$5)/12),IF(E2836&gt; 0,$S$4,0))</f>
        <v>0</v>
      </c>
      <c r="I2836" s="27">
        <f>IF((I2835*(1+Utgifter!$E$5/12)-K2835)&gt;0,I2835*(1+Utgifter!$E$5/12)-K2835,0)</f>
        <v>0</v>
      </c>
      <c r="J2836" s="26"/>
      <c r="K2836" s="24">
        <f>IF((I2836*(Utgifter!$E$4+Utgifter!$E$5)/12)&gt;$S$4,(I2836*(Utgifter!$E$4+Utgifter!$E$5)/12),IF(I2836&gt; 0,$S$4,0))</f>
        <v>0</v>
      </c>
    </row>
    <row r="2837" spans="4:11" x14ac:dyDescent="0.35">
      <c r="D2837" s="28" t="str">
        <f t="shared" si="44"/>
        <v/>
      </c>
      <c r="E2837" s="27">
        <f>IF((E2836*(1+Utgifter!$E$5/12)-G2836)&gt;0,E2836*(1+Utgifter!$E$5/12)-G2836,0)</f>
        <v>0</v>
      </c>
      <c r="F2837" s="26"/>
      <c r="G2837" s="24">
        <f>IF((E2837*(Utgifter!$E$4+Utgifter!$E$5)/12)&gt;$S$4,(E2837*(Utgifter!$E$4+Utgifter!$E$5)/12),IF(E2837&gt; 0,$S$4,0))</f>
        <v>0</v>
      </c>
      <c r="I2837" s="27">
        <f>IF((I2836*(1+Utgifter!$E$5/12)-K2836)&gt;0,I2836*(1+Utgifter!$E$5/12)-K2836,0)</f>
        <v>0</v>
      </c>
      <c r="J2837" s="26"/>
      <c r="K2837" s="24">
        <f>IF((I2837*(Utgifter!$E$4+Utgifter!$E$5)/12)&gt;$S$4,(I2837*(Utgifter!$E$4+Utgifter!$E$5)/12),IF(I2837&gt; 0,$S$4,0))</f>
        <v>0</v>
      </c>
    </row>
    <row r="2838" spans="4:11" x14ac:dyDescent="0.35">
      <c r="D2838" s="28" t="str">
        <f t="shared" si="44"/>
        <v/>
      </c>
      <c r="E2838" s="27">
        <f>IF((E2837*(1+Utgifter!$E$5/12)-G2837)&gt;0,E2837*(1+Utgifter!$E$5/12)-G2837,0)</f>
        <v>0</v>
      </c>
      <c r="F2838" s="26"/>
      <c r="G2838" s="24">
        <f>IF((E2838*(Utgifter!$E$4+Utgifter!$E$5)/12)&gt;$S$4,(E2838*(Utgifter!$E$4+Utgifter!$E$5)/12),IF(E2838&gt; 0,$S$4,0))</f>
        <v>0</v>
      </c>
      <c r="I2838" s="27">
        <f>IF((I2837*(1+Utgifter!$E$5/12)-K2837)&gt;0,I2837*(1+Utgifter!$E$5/12)-K2837,0)</f>
        <v>0</v>
      </c>
      <c r="J2838" s="26"/>
      <c r="K2838" s="24">
        <f>IF((I2838*(Utgifter!$E$4+Utgifter!$E$5)/12)&gt;$S$4,(I2838*(Utgifter!$E$4+Utgifter!$E$5)/12),IF(I2838&gt; 0,$S$4,0))</f>
        <v>0</v>
      </c>
    </row>
    <row r="2839" spans="4:11" x14ac:dyDescent="0.35">
      <c r="D2839" s="28" t="str">
        <f t="shared" si="44"/>
        <v/>
      </c>
      <c r="E2839" s="27">
        <f>IF((E2838*(1+Utgifter!$E$5/12)-G2838)&gt;0,E2838*(1+Utgifter!$E$5/12)-G2838,0)</f>
        <v>0</v>
      </c>
      <c r="F2839" s="26"/>
      <c r="G2839" s="24">
        <f>IF((E2839*(Utgifter!$E$4+Utgifter!$E$5)/12)&gt;$S$4,(E2839*(Utgifter!$E$4+Utgifter!$E$5)/12),IF(E2839&gt; 0,$S$4,0))</f>
        <v>0</v>
      </c>
      <c r="I2839" s="27">
        <f>IF((I2838*(1+Utgifter!$E$5/12)-K2838)&gt;0,I2838*(1+Utgifter!$E$5/12)-K2838,0)</f>
        <v>0</v>
      </c>
      <c r="J2839" s="26"/>
      <c r="K2839" s="24">
        <f>IF((I2839*(Utgifter!$E$4+Utgifter!$E$5)/12)&gt;$S$4,(I2839*(Utgifter!$E$4+Utgifter!$E$5)/12),IF(I2839&gt; 0,$S$4,0))</f>
        <v>0</v>
      </c>
    </row>
    <row r="2840" spans="4:11" x14ac:dyDescent="0.35">
      <c r="D2840" s="28" t="str">
        <f t="shared" si="44"/>
        <v/>
      </c>
      <c r="E2840" s="27">
        <f>IF((E2839*(1+Utgifter!$E$5/12)-G2839)&gt;0,E2839*(1+Utgifter!$E$5/12)-G2839,0)</f>
        <v>0</v>
      </c>
      <c r="F2840" s="26"/>
      <c r="G2840" s="24">
        <f>IF((E2840*(Utgifter!$E$4+Utgifter!$E$5)/12)&gt;$S$4,(E2840*(Utgifter!$E$4+Utgifter!$E$5)/12),IF(E2840&gt; 0,$S$4,0))</f>
        <v>0</v>
      </c>
      <c r="I2840" s="27">
        <f>IF((I2839*(1+Utgifter!$E$5/12)-K2839)&gt;0,I2839*(1+Utgifter!$E$5/12)-K2839,0)</f>
        <v>0</v>
      </c>
      <c r="J2840" s="26"/>
      <c r="K2840" s="24">
        <f>IF((I2840*(Utgifter!$E$4+Utgifter!$E$5)/12)&gt;$S$4,(I2840*(Utgifter!$E$4+Utgifter!$E$5)/12),IF(I2840&gt; 0,$S$4,0))</f>
        <v>0</v>
      </c>
    </row>
    <row r="2841" spans="4:11" x14ac:dyDescent="0.35">
      <c r="D2841" s="28" t="str">
        <f t="shared" si="44"/>
        <v/>
      </c>
      <c r="E2841" s="27">
        <f>IF((E2840*(1+Utgifter!$E$5/12)-G2840)&gt;0,E2840*(1+Utgifter!$E$5/12)-G2840,0)</f>
        <v>0</v>
      </c>
      <c r="F2841" s="26"/>
      <c r="G2841" s="24">
        <f>IF((E2841*(Utgifter!$E$4+Utgifter!$E$5)/12)&gt;$S$4,(E2841*(Utgifter!$E$4+Utgifter!$E$5)/12),IF(E2841&gt; 0,$S$4,0))</f>
        <v>0</v>
      </c>
      <c r="I2841" s="27">
        <f>IF((I2840*(1+Utgifter!$E$5/12)-K2840)&gt;0,I2840*(1+Utgifter!$E$5/12)-K2840,0)</f>
        <v>0</v>
      </c>
      <c r="J2841" s="26"/>
      <c r="K2841" s="24">
        <f>IF((I2841*(Utgifter!$E$4+Utgifter!$E$5)/12)&gt;$S$4,(I2841*(Utgifter!$E$4+Utgifter!$E$5)/12),IF(I2841&gt; 0,$S$4,0))</f>
        <v>0</v>
      </c>
    </row>
    <row r="2842" spans="4:11" x14ac:dyDescent="0.35">
      <c r="D2842" s="28" t="str">
        <f t="shared" si="44"/>
        <v/>
      </c>
      <c r="E2842" s="27">
        <f>IF((E2841*(1+Utgifter!$E$5/12)-G2841)&gt;0,E2841*(1+Utgifter!$E$5/12)-G2841,0)</f>
        <v>0</v>
      </c>
      <c r="F2842" s="26"/>
      <c r="G2842" s="24">
        <f>IF((E2842*(Utgifter!$E$4+Utgifter!$E$5)/12)&gt;$S$4,(E2842*(Utgifter!$E$4+Utgifter!$E$5)/12),IF(E2842&gt; 0,$S$4,0))</f>
        <v>0</v>
      </c>
      <c r="I2842" s="27">
        <f>IF((I2841*(1+Utgifter!$E$5/12)-K2841)&gt;0,I2841*(1+Utgifter!$E$5/12)-K2841,0)</f>
        <v>0</v>
      </c>
      <c r="J2842" s="26"/>
      <c r="K2842" s="24">
        <f>IF((I2842*(Utgifter!$E$4+Utgifter!$E$5)/12)&gt;$S$4,(I2842*(Utgifter!$E$4+Utgifter!$E$5)/12),IF(I2842&gt; 0,$S$4,0))</f>
        <v>0</v>
      </c>
    </row>
    <row r="2843" spans="4:11" x14ac:dyDescent="0.35">
      <c r="D2843" s="28" t="str">
        <f t="shared" si="44"/>
        <v/>
      </c>
      <c r="E2843" s="27">
        <f>IF((E2842*(1+Utgifter!$E$5/12)-G2842)&gt;0,E2842*(1+Utgifter!$E$5/12)-G2842,0)</f>
        <v>0</v>
      </c>
      <c r="F2843" s="26"/>
      <c r="G2843" s="24">
        <f>IF((E2843*(Utgifter!$E$4+Utgifter!$E$5)/12)&gt;$S$4,(E2843*(Utgifter!$E$4+Utgifter!$E$5)/12),IF(E2843&gt; 0,$S$4,0))</f>
        <v>0</v>
      </c>
      <c r="I2843" s="27">
        <f>IF((I2842*(1+Utgifter!$E$5/12)-K2842)&gt;0,I2842*(1+Utgifter!$E$5/12)-K2842,0)</f>
        <v>0</v>
      </c>
      <c r="J2843" s="26"/>
      <c r="K2843" s="24">
        <f>IF((I2843*(Utgifter!$E$4+Utgifter!$E$5)/12)&gt;$S$4,(I2843*(Utgifter!$E$4+Utgifter!$E$5)/12),IF(I2843&gt; 0,$S$4,0))</f>
        <v>0</v>
      </c>
    </row>
    <row r="2844" spans="4:11" x14ac:dyDescent="0.35">
      <c r="D2844" s="28" t="str">
        <f t="shared" si="44"/>
        <v/>
      </c>
      <c r="E2844" s="27">
        <f>IF((E2843*(1+Utgifter!$E$5/12)-G2843)&gt;0,E2843*(1+Utgifter!$E$5/12)-G2843,0)</f>
        <v>0</v>
      </c>
      <c r="F2844" s="26"/>
      <c r="G2844" s="24">
        <f>IF((E2844*(Utgifter!$E$4+Utgifter!$E$5)/12)&gt;$S$4,(E2844*(Utgifter!$E$4+Utgifter!$E$5)/12),IF(E2844&gt; 0,$S$4,0))</f>
        <v>0</v>
      </c>
      <c r="I2844" s="27">
        <f>IF((I2843*(1+Utgifter!$E$5/12)-K2843)&gt;0,I2843*(1+Utgifter!$E$5/12)-K2843,0)</f>
        <v>0</v>
      </c>
      <c r="J2844" s="26"/>
      <c r="K2844" s="24">
        <f>IF((I2844*(Utgifter!$E$4+Utgifter!$E$5)/12)&gt;$S$4,(I2844*(Utgifter!$E$4+Utgifter!$E$5)/12),IF(I2844&gt; 0,$S$4,0))</f>
        <v>0</v>
      </c>
    </row>
    <row r="2845" spans="4:11" x14ac:dyDescent="0.35">
      <c r="D2845" s="28" t="str">
        <f t="shared" si="44"/>
        <v/>
      </c>
      <c r="E2845" s="27">
        <f>IF((E2844*(1+Utgifter!$E$5/12)-G2844)&gt;0,E2844*(1+Utgifter!$E$5/12)-G2844,0)</f>
        <v>0</v>
      </c>
      <c r="F2845" s="26"/>
      <c r="G2845" s="24">
        <f>IF((E2845*(Utgifter!$E$4+Utgifter!$E$5)/12)&gt;$S$4,(E2845*(Utgifter!$E$4+Utgifter!$E$5)/12),IF(E2845&gt; 0,$S$4,0))</f>
        <v>0</v>
      </c>
      <c r="I2845" s="27">
        <f>IF((I2844*(1+Utgifter!$E$5/12)-K2844)&gt;0,I2844*(1+Utgifter!$E$5/12)-K2844,0)</f>
        <v>0</v>
      </c>
      <c r="J2845" s="26"/>
      <c r="K2845" s="24">
        <f>IF((I2845*(Utgifter!$E$4+Utgifter!$E$5)/12)&gt;$S$4,(I2845*(Utgifter!$E$4+Utgifter!$E$5)/12),IF(I2845&gt; 0,$S$4,0))</f>
        <v>0</v>
      </c>
    </row>
    <row r="2846" spans="4:11" x14ac:dyDescent="0.35">
      <c r="D2846" s="28" t="str">
        <f t="shared" si="44"/>
        <v/>
      </c>
      <c r="E2846" s="27">
        <f>IF((E2845*(1+Utgifter!$E$5/12)-G2845)&gt;0,E2845*(1+Utgifter!$E$5/12)-G2845,0)</f>
        <v>0</v>
      </c>
      <c r="F2846" s="26"/>
      <c r="G2846" s="24">
        <f>IF((E2846*(Utgifter!$E$4+Utgifter!$E$5)/12)&gt;$S$4,(E2846*(Utgifter!$E$4+Utgifter!$E$5)/12),IF(E2846&gt; 0,$S$4,0))</f>
        <v>0</v>
      </c>
      <c r="I2846" s="27">
        <f>IF((I2845*(1+Utgifter!$E$5/12)-K2845)&gt;0,I2845*(1+Utgifter!$E$5/12)-K2845,0)</f>
        <v>0</v>
      </c>
      <c r="J2846" s="26"/>
      <c r="K2846" s="24">
        <f>IF((I2846*(Utgifter!$E$4+Utgifter!$E$5)/12)&gt;$S$4,(I2846*(Utgifter!$E$4+Utgifter!$E$5)/12),IF(I2846&gt; 0,$S$4,0))</f>
        <v>0</v>
      </c>
    </row>
    <row r="2847" spans="4:11" x14ac:dyDescent="0.35">
      <c r="D2847" s="28" t="str">
        <f t="shared" si="44"/>
        <v/>
      </c>
      <c r="E2847" s="27">
        <f>IF((E2846*(1+Utgifter!$E$5/12)-G2846)&gt;0,E2846*(1+Utgifter!$E$5/12)-G2846,0)</f>
        <v>0</v>
      </c>
      <c r="F2847" s="26"/>
      <c r="G2847" s="24">
        <f>IF((E2847*(Utgifter!$E$4+Utgifter!$E$5)/12)&gt;$S$4,(E2847*(Utgifter!$E$4+Utgifter!$E$5)/12),IF(E2847&gt; 0,$S$4,0))</f>
        <v>0</v>
      </c>
      <c r="I2847" s="27">
        <f>IF((I2846*(1+Utgifter!$E$5/12)-K2846)&gt;0,I2846*(1+Utgifter!$E$5/12)-K2846,0)</f>
        <v>0</v>
      </c>
      <c r="J2847" s="26"/>
      <c r="K2847" s="24">
        <f>IF((I2847*(Utgifter!$E$4+Utgifter!$E$5)/12)&gt;$S$4,(I2847*(Utgifter!$E$4+Utgifter!$E$5)/12),IF(I2847&gt; 0,$S$4,0))</f>
        <v>0</v>
      </c>
    </row>
    <row r="2848" spans="4:11" x14ac:dyDescent="0.35">
      <c r="D2848" s="28" t="str">
        <f t="shared" si="44"/>
        <v/>
      </c>
      <c r="E2848" s="27">
        <f>IF((E2847*(1+Utgifter!$E$5/12)-G2847)&gt;0,E2847*(1+Utgifter!$E$5/12)-G2847,0)</f>
        <v>0</v>
      </c>
      <c r="F2848" s="26"/>
      <c r="G2848" s="24">
        <f>IF((E2848*(Utgifter!$E$4+Utgifter!$E$5)/12)&gt;$S$4,(E2848*(Utgifter!$E$4+Utgifter!$E$5)/12),IF(E2848&gt; 0,$S$4,0))</f>
        <v>0</v>
      </c>
      <c r="I2848" s="27">
        <f>IF((I2847*(1+Utgifter!$E$5/12)-K2847)&gt;0,I2847*(1+Utgifter!$E$5/12)-K2847,0)</f>
        <v>0</v>
      </c>
      <c r="J2848" s="26"/>
      <c r="K2848" s="24">
        <f>IF((I2848*(Utgifter!$E$4+Utgifter!$E$5)/12)&gt;$S$4,(I2848*(Utgifter!$E$4+Utgifter!$E$5)/12),IF(I2848&gt; 0,$S$4,0))</f>
        <v>0</v>
      </c>
    </row>
    <row r="2849" spans="4:11" x14ac:dyDescent="0.35">
      <c r="D2849" s="28" t="str">
        <f t="shared" si="44"/>
        <v/>
      </c>
      <c r="E2849" s="27">
        <f>IF((E2848*(1+Utgifter!$E$5/12)-G2848)&gt;0,E2848*(1+Utgifter!$E$5/12)-G2848,0)</f>
        <v>0</v>
      </c>
      <c r="F2849" s="26"/>
      <c r="G2849" s="24">
        <f>IF((E2849*(Utgifter!$E$4+Utgifter!$E$5)/12)&gt;$S$4,(E2849*(Utgifter!$E$4+Utgifter!$E$5)/12),IF(E2849&gt; 0,$S$4,0))</f>
        <v>0</v>
      </c>
      <c r="I2849" s="27">
        <f>IF((I2848*(1+Utgifter!$E$5/12)-K2848)&gt;0,I2848*(1+Utgifter!$E$5/12)-K2848,0)</f>
        <v>0</v>
      </c>
      <c r="J2849" s="26"/>
      <c r="K2849" s="24">
        <f>IF((I2849*(Utgifter!$E$4+Utgifter!$E$5)/12)&gt;$S$4,(I2849*(Utgifter!$E$4+Utgifter!$E$5)/12),IF(I2849&gt; 0,$S$4,0))</f>
        <v>0</v>
      </c>
    </row>
    <row r="2850" spans="4:11" x14ac:dyDescent="0.35">
      <c r="D2850" s="28" t="str">
        <f t="shared" si="44"/>
        <v/>
      </c>
      <c r="E2850" s="27">
        <f>IF((E2849*(1+Utgifter!$E$5/12)-G2849)&gt;0,E2849*(1+Utgifter!$E$5/12)-G2849,0)</f>
        <v>0</v>
      </c>
      <c r="F2850" s="26"/>
      <c r="G2850" s="24">
        <f>IF((E2850*(Utgifter!$E$4+Utgifter!$E$5)/12)&gt;$S$4,(E2850*(Utgifter!$E$4+Utgifter!$E$5)/12),IF(E2850&gt; 0,$S$4,0))</f>
        <v>0</v>
      </c>
      <c r="I2850" s="27">
        <f>IF((I2849*(1+Utgifter!$E$5/12)-K2849)&gt;0,I2849*(1+Utgifter!$E$5/12)-K2849,0)</f>
        <v>0</v>
      </c>
      <c r="J2850" s="26"/>
      <c r="K2850" s="24">
        <f>IF((I2850*(Utgifter!$E$4+Utgifter!$E$5)/12)&gt;$S$4,(I2850*(Utgifter!$E$4+Utgifter!$E$5)/12),IF(I2850&gt; 0,$S$4,0))</f>
        <v>0</v>
      </c>
    </row>
    <row r="2851" spans="4:11" x14ac:dyDescent="0.35">
      <c r="D2851" s="28" t="str">
        <f t="shared" si="44"/>
        <v/>
      </c>
      <c r="E2851" s="27">
        <f>IF((E2850*(1+Utgifter!$E$5/12)-G2850)&gt;0,E2850*(1+Utgifter!$E$5/12)-G2850,0)</f>
        <v>0</v>
      </c>
      <c r="F2851" s="26"/>
      <c r="G2851" s="24">
        <f>IF((E2851*(Utgifter!$E$4+Utgifter!$E$5)/12)&gt;$S$4,(E2851*(Utgifter!$E$4+Utgifter!$E$5)/12),IF(E2851&gt; 0,$S$4,0))</f>
        <v>0</v>
      </c>
      <c r="I2851" s="27">
        <f>IF((I2850*(1+Utgifter!$E$5/12)-K2850)&gt;0,I2850*(1+Utgifter!$E$5/12)-K2850,0)</f>
        <v>0</v>
      </c>
      <c r="J2851" s="26"/>
      <c r="K2851" s="24">
        <f>IF((I2851*(Utgifter!$E$4+Utgifter!$E$5)/12)&gt;$S$4,(I2851*(Utgifter!$E$4+Utgifter!$E$5)/12),IF(I2851&gt; 0,$S$4,0))</f>
        <v>0</v>
      </c>
    </row>
    <row r="2852" spans="4:11" x14ac:dyDescent="0.35">
      <c r="D2852" s="28" t="str">
        <f t="shared" si="44"/>
        <v/>
      </c>
      <c r="E2852" s="27">
        <f>IF((E2851*(1+Utgifter!$E$5/12)-G2851)&gt;0,E2851*(1+Utgifter!$E$5/12)-G2851,0)</f>
        <v>0</v>
      </c>
      <c r="F2852" s="26"/>
      <c r="G2852" s="24">
        <f>IF((E2852*(Utgifter!$E$4+Utgifter!$E$5)/12)&gt;$S$4,(E2852*(Utgifter!$E$4+Utgifter!$E$5)/12),IF(E2852&gt; 0,$S$4,0))</f>
        <v>0</v>
      </c>
      <c r="I2852" s="27">
        <f>IF((I2851*(1+Utgifter!$E$5/12)-K2851)&gt;0,I2851*(1+Utgifter!$E$5/12)-K2851,0)</f>
        <v>0</v>
      </c>
      <c r="J2852" s="26"/>
      <c r="K2852" s="24">
        <f>IF((I2852*(Utgifter!$E$4+Utgifter!$E$5)/12)&gt;$S$4,(I2852*(Utgifter!$E$4+Utgifter!$E$5)/12),IF(I2852&gt; 0,$S$4,0))</f>
        <v>0</v>
      </c>
    </row>
    <row r="2853" spans="4:11" x14ac:dyDescent="0.35">
      <c r="D2853" s="28" t="str">
        <f t="shared" si="44"/>
        <v/>
      </c>
      <c r="E2853" s="27">
        <f>IF((E2852*(1+Utgifter!$E$5/12)-G2852)&gt;0,E2852*(1+Utgifter!$E$5/12)-G2852,0)</f>
        <v>0</v>
      </c>
      <c r="F2853" s="26"/>
      <c r="G2853" s="24">
        <f>IF((E2853*(Utgifter!$E$4+Utgifter!$E$5)/12)&gt;$S$4,(E2853*(Utgifter!$E$4+Utgifter!$E$5)/12),IF(E2853&gt; 0,$S$4,0))</f>
        <v>0</v>
      </c>
      <c r="I2853" s="27">
        <f>IF((I2852*(1+Utgifter!$E$5/12)-K2852)&gt;0,I2852*(1+Utgifter!$E$5/12)-K2852,0)</f>
        <v>0</v>
      </c>
      <c r="J2853" s="26"/>
      <c r="K2853" s="24">
        <f>IF((I2853*(Utgifter!$E$4+Utgifter!$E$5)/12)&gt;$S$4,(I2853*(Utgifter!$E$4+Utgifter!$E$5)/12),IF(I2853&gt; 0,$S$4,0))</f>
        <v>0</v>
      </c>
    </row>
    <row r="2854" spans="4:11" x14ac:dyDescent="0.35">
      <c r="D2854" s="28" t="str">
        <f t="shared" si="44"/>
        <v/>
      </c>
      <c r="E2854" s="27">
        <f>IF((E2853*(1+Utgifter!$E$5/12)-G2853)&gt;0,E2853*(1+Utgifter!$E$5/12)-G2853,0)</f>
        <v>0</v>
      </c>
      <c r="F2854" s="26"/>
      <c r="G2854" s="24">
        <f>IF((E2854*(Utgifter!$E$4+Utgifter!$E$5)/12)&gt;$S$4,(E2854*(Utgifter!$E$4+Utgifter!$E$5)/12),IF(E2854&gt; 0,$S$4,0))</f>
        <v>0</v>
      </c>
      <c r="I2854" s="27">
        <f>IF((I2853*(1+Utgifter!$E$5/12)-K2853)&gt;0,I2853*(1+Utgifter!$E$5/12)-K2853,0)</f>
        <v>0</v>
      </c>
      <c r="J2854" s="26"/>
      <c r="K2854" s="24">
        <f>IF((I2854*(Utgifter!$E$4+Utgifter!$E$5)/12)&gt;$S$4,(I2854*(Utgifter!$E$4+Utgifter!$E$5)/12),IF(I2854&gt; 0,$S$4,0))</f>
        <v>0</v>
      </c>
    </row>
    <row r="2855" spans="4:11" x14ac:dyDescent="0.35">
      <c r="D2855" s="28" t="str">
        <f t="shared" si="44"/>
        <v/>
      </c>
      <c r="E2855" s="27">
        <f>IF((E2854*(1+Utgifter!$E$5/12)-G2854)&gt;0,E2854*(1+Utgifter!$E$5/12)-G2854,0)</f>
        <v>0</v>
      </c>
      <c r="F2855" s="26"/>
      <c r="G2855" s="24">
        <f>IF((E2855*(Utgifter!$E$4+Utgifter!$E$5)/12)&gt;$S$4,(E2855*(Utgifter!$E$4+Utgifter!$E$5)/12),IF(E2855&gt; 0,$S$4,0))</f>
        <v>0</v>
      </c>
      <c r="I2855" s="27">
        <f>IF((I2854*(1+Utgifter!$E$5/12)-K2854)&gt;0,I2854*(1+Utgifter!$E$5/12)-K2854,0)</f>
        <v>0</v>
      </c>
      <c r="J2855" s="26"/>
      <c r="K2855" s="24">
        <f>IF((I2855*(Utgifter!$E$4+Utgifter!$E$5)/12)&gt;$S$4,(I2855*(Utgifter!$E$4+Utgifter!$E$5)/12),IF(I2855&gt; 0,$S$4,0))</f>
        <v>0</v>
      </c>
    </row>
    <row r="2856" spans="4:11" x14ac:dyDescent="0.35">
      <c r="D2856" s="28" t="str">
        <f t="shared" si="44"/>
        <v/>
      </c>
      <c r="E2856" s="27">
        <f>IF((E2855*(1+Utgifter!$E$5/12)-G2855)&gt;0,E2855*(1+Utgifter!$E$5/12)-G2855,0)</f>
        <v>0</v>
      </c>
      <c r="F2856" s="26"/>
      <c r="G2856" s="24">
        <f>IF((E2856*(Utgifter!$E$4+Utgifter!$E$5)/12)&gt;$S$4,(E2856*(Utgifter!$E$4+Utgifter!$E$5)/12),IF(E2856&gt; 0,$S$4,0))</f>
        <v>0</v>
      </c>
      <c r="I2856" s="27">
        <f>IF((I2855*(1+Utgifter!$E$5/12)-K2855)&gt;0,I2855*(1+Utgifter!$E$5/12)-K2855,0)</f>
        <v>0</v>
      </c>
      <c r="J2856" s="26"/>
      <c r="K2856" s="24">
        <f>IF((I2856*(Utgifter!$E$4+Utgifter!$E$5)/12)&gt;$S$4,(I2856*(Utgifter!$E$4+Utgifter!$E$5)/12),IF(I2856&gt; 0,$S$4,0))</f>
        <v>0</v>
      </c>
    </row>
    <row r="2857" spans="4:11" x14ac:dyDescent="0.35">
      <c r="D2857" s="28" t="str">
        <f t="shared" si="44"/>
        <v/>
      </c>
      <c r="E2857" s="27">
        <f>IF((E2856*(1+Utgifter!$E$5/12)-G2856)&gt;0,E2856*(1+Utgifter!$E$5/12)-G2856,0)</f>
        <v>0</v>
      </c>
      <c r="F2857" s="26"/>
      <c r="G2857" s="24">
        <f>IF((E2857*(Utgifter!$E$4+Utgifter!$E$5)/12)&gt;$S$4,(E2857*(Utgifter!$E$4+Utgifter!$E$5)/12),IF(E2857&gt; 0,$S$4,0))</f>
        <v>0</v>
      </c>
      <c r="I2857" s="27">
        <f>IF((I2856*(1+Utgifter!$E$5/12)-K2856)&gt;0,I2856*(1+Utgifter!$E$5/12)-K2856,0)</f>
        <v>0</v>
      </c>
      <c r="J2857" s="26"/>
      <c r="K2857" s="24">
        <f>IF((I2857*(Utgifter!$E$4+Utgifter!$E$5)/12)&gt;$S$4,(I2857*(Utgifter!$E$4+Utgifter!$E$5)/12),IF(I2857&gt; 0,$S$4,0))</f>
        <v>0</v>
      </c>
    </row>
    <row r="2858" spans="4:11" x14ac:dyDescent="0.35">
      <c r="D2858" s="28" t="str">
        <f t="shared" si="44"/>
        <v/>
      </c>
      <c r="E2858" s="27">
        <f>IF((E2857*(1+Utgifter!$E$5/12)-G2857)&gt;0,E2857*(1+Utgifter!$E$5/12)-G2857,0)</f>
        <v>0</v>
      </c>
      <c r="F2858" s="26"/>
      <c r="G2858" s="24">
        <f>IF((E2858*(Utgifter!$E$4+Utgifter!$E$5)/12)&gt;$S$4,(E2858*(Utgifter!$E$4+Utgifter!$E$5)/12),IF(E2858&gt; 0,$S$4,0))</f>
        <v>0</v>
      </c>
      <c r="I2858" s="27">
        <f>IF((I2857*(1+Utgifter!$E$5/12)-K2857)&gt;0,I2857*(1+Utgifter!$E$5/12)-K2857,0)</f>
        <v>0</v>
      </c>
      <c r="J2858" s="26"/>
      <c r="K2858" s="24">
        <f>IF((I2858*(Utgifter!$E$4+Utgifter!$E$5)/12)&gt;$S$4,(I2858*(Utgifter!$E$4+Utgifter!$E$5)/12),IF(I2858&gt; 0,$S$4,0))</f>
        <v>0</v>
      </c>
    </row>
    <row r="2859" spans="4:11" x14ac:dyDescent="0.35">
      <c r="D2859" s="28" t="str">
        <f t="shared" si="44"/>
        <v/>
      </c>
      <c r="E2859" s="27">
        <f>IF((E2858*(1+Utgifter!$E$5/12)-G2858)&gt;0,E2858*(1+Utgifter!$E$5/12)-G2858,0)</f>
        <v>0</v>
      </c>
      <c r="F2859" s="26"/>
      <c r="G2859" s="24">
        <f>IF((E2859*(Utgifter!$E$4+Utgifter!$E$5)/12)&gt;$S$4,(E2859*(Utgifter!$E$4+Utgifter!$E$5)/12),IF(E2859&gt; 0,$S$4,0))</f>
        <v>0</v>
      </c>
      <c r="I2859" s="27">
        <f>IF((I2858*(1+Utgifter!$E$5/12)-K2858)&gt;0,I2858*(1+Utgifter!$E$5/12)-K2858,0)</f>
        <v>0</v>
      </c>
      <c r="J2859" s="26"/>
      <c r="K2859" s="24">
        <f>IF((I2859*(Utgifter!$E$4+Utgifter!$E$5)/12)&gt;$S$4,(I2859*(Utgifter!$E$4+Utgifter!$E$5)/12),IF(I2859&gt; 0,$S$4,0))</f>
        <v>0</v>
      </c>
    </row>
    <row r="2860" spans="4:11" x14ac:dyDescent="0.35">
      <c r="D2860" s="28" t="str">
        <f t="shared" si="44"/>
        <v/>
      </c>
      <c r="E2860" s="27">
        <f>IF((E2859*(1+Utgifter!$E$5/12)-G2859)&gt;0,E2859*(1+Utgifter!$E$5/12)-G2859,0)</f>
        <v>0</v>
      </c>
      <c r="F2860" s="26"/>
      <c r="G2860" s="24">
        <f>IF((E2860*(Utgifter!$E$4+Utgifter!$E$5)/12)&gt;$S$4,(E2860*(Utgifter!$E$4+Utgifter!$E$5)/12),IF(E2860&gt; 0,$S$4,0))</f>
        <v>0</v>
      </c>
      <c r="I2860" s="27">
        <f>IF((I2859*(1+Utgifter!$E$5/12)-K2859)&gt;0,I2859*(1+Utgifter!$E$5/12)-K2859,0)</f>
        <v>0</v>
      </c>
      <c r="J2860" s="26"/>
      <c r="K2860" s="24">
        <f>IF((I2860*(Utgifter!$E$4+Utgifter!$E$5)/12)&gt;$S$4,(I2860*(Utgifter!$E$4+Utgifter!$E$5)/12),IF(I2860&gt; 0,$S$4,0))</f>
        <v>0</v>
      </c>
    </row>
    <row r="2861" spans="4:11" x14ac:dyDescent="0.35">
      <c r="D2861" s="28" t="str">
        <f t="shared" si="44"/>
        <v/>
      </c>
      <c r="E2861" s="27">
        <f>IF((E2860*(1+Utgifter!$E$5/12)-G2860)&gt;0,E2860*(1+Utgifter!$E$5/12)-G2860,0)</f>
        <v>0</v>
      </c>
      <c r="F2861" s="26"/>
      <c r="G2861" s="24">
        <f>IF((E2861*(Utgifter!$E$4+Utgifter!$E$5)/12)&gt;$S$4,(E2861*(Utgifter!$E$4+Utgifter!$E$5)/12),IF(E2861&gt; 0,$S$4,0))</f>
        <v>0</v>
      </c>
      <c r="I2861" s="27">
        <f>IF((I2860*(1+Utgifter!$E$5/12)-K2860)&gt;0,I2860*(1+Utgifter!$E$5/12)-K2860,0)</f>
        <v>0</v>
      </c>
      <c r="J2861" s="26"/>
      <c r="K2861" s="24">
        <f>IF((I2861*(Utgifter!$E$4+Utgifter!$E$5)/12)&gt;$S$4,(I2861*(Utgifter!$E$4+Utgifter!$E$5)/12),IF(I2861&gt; 0,$S$4,0))</f>
        <v>0</v>
      </c>
    </row>
    <row r="2862" spans="4:11" x14ac:dyDescent="0.35">
      <c r="D2862" s="28" t="str">
        <f t="shared" si="44"/>
        <v/>
      </c>
      <c r="E2862" s="27">
        <f>IF((E2861*(1+Utgifter!$E$5/12)-G2861)&gt;0,E2861*(1+Utgifter!$E$5/12)-G2861,0)</f>
        <v>0</v>
      </c>
      <c r="F2862" s="26"/>
      <c r="G2862" s="24">
        <f>IF((E2862*(Utgifter!$E$4+Utgifter!$E$5)/12)&gt;$S$4,(E2862*(Utgifter!$E$4+Utgifter!$E$5)/12),IF(E2862&gt; 0,$S$4,0))</f>
        <v>0</v>
      </c>
      <c r="I2862" s="27">
        <f>IF((I2861*(1+Utgifter!$E$5/12)-K2861)&gt;0,I2861*(1+Utgifter!$E$5/12)-K2861,0)</f>
        <v>0</v>
      </c>
      <c r="J2862" s="26"/>
      <c r="K2862" s="24">
        <f>IF((I2862*(Utgifter!$E$4+Utgifter!$E$5)/12)&gt;$S$4,(I2862*(Utgifter!$E$4+Utgifter!$E$5)/12),IF(I2862&gt; 0,$S$4,0))</f>
        <v>0</v>
      </c>
    </row>
    <row r="2863" spans="4:11" x14ac:dyDescent="0.35">
      <c r="D2863" s="28" t="str">
        <f t="shared" si="44"/>
        <v/>
      </c>
      <c r="E2863" s="27">
        <f>IF((E2862*(1+Utgifter!$E$5/12)-G2862)&gt;0,E2862*(1+Utgifter!$E$5/12)-G2862,0)</f>
        <v>0</v>
      </c>
      <c r="F2863" s="26"/>
      <c r="G2863" s="24">
        <f>IF((E2863*(Utgifter!$E$4+Utgifter!$E$5)/12)&gt;$S$4,(E2863*(Utgifter!$E$4+Utgifter!$E$5)/12),IF(E2863&gt; 0,$S$4,0))</f>
        <v>0</v>
      </c>
      <c r="I2863" s="27">
        <f>IF((I2862*(1+Utgifter!$E$5/12)-K2862)&gt;0,I2862*(1+Utgifter!$E$5/12)-K2862,0)</f>
        <v>0</v>
      </c>
      <c r="J2863" s="26"/>
      <c r="K2863" s="24">
        <f>IF((I2863*(Utgifter!$E$4+Utgifter!$E$5)/12)&gt;$S$4,(I2863*(Utgifter!$E$4+Utgifter!$E$5)/12),IF(I2863&gt; 0,$S$4,0))</f>
        <v>0</v>
      </c>
    </row>
    <row r="2864" spans="4:11" x14ac:dyDescent="0.35">
      <c r="D2864" s="28" t="str">
        <f t="shared" si="44"/>
        <v/>
      </c>
      <c r="E2864" s="27">
        <f>IF((E2863*(1+Utgifter!$E$5/12)-G2863)&gt;0,E2863*(1+Utgifter!$E$5/12)-G2863,0)</f>
        <v>0</v>
      </c>
      <c r="F2864" s="26"/>
      <c r="G2864" s="24">
        <f>IF((E2864*(Utgifter!$E$4+Utgifter!$E$5)/12)&gt;$S$4,(E2864*(Utgifter!$E$4+Utgifter!$E$5)/12),IF(E2864&gt; 0,$S$4,0))</f>
        <v>0</v>
      </c>
      <c r="I2864" s="27">
        <f>IF((I2863*(1+Utgifter!$E$5/12)-K2863)&gt;0,I2863*(1+Utgifter!$E$5/12)-K2863,0)</f>
        <v>0</v>
      </c>
      <c r="J2864" s="26"/>
      <c r="K2864" s="24">
        <f>IF((I2864*(Utgifter!$E$4+Utgifter!$E$5)/12)&gt;$S$4,(I2864*(Utgifter!$E$4+Utgifter!$E$5)/12),IF(I2864&gt; 0,$S$4,0))</f>
        <v>0</v>
      </c>
    </row>
    <row r="2865" spans="4:11" x14ac:dyDescent="0.35">
      <c r="D2865" s="28" t="str">
        <f t="shared" si="44"/>
        <v/>
      </c>
      <c r="E2865" s="27">
        <f>IF((E2864*(1+Utgifter!$E$5/12)-G2864)&gt;0,E2864*(1+Utgifter!$E$5/12)-G2864,0)</f>
        <v>0</v>
      </c>
      <c r="F2865" s="26"/>
      <c r="G2865" s="24">
        <f>IF((E2865*(Utgifter!$E$4+Utgifter!$E$5)/12)&gt;$S$4,(E2865*(Utgifter!$E$4+Utgifter!$E$5)/12),IF(E2865&gt; 0,$S$4,0))</f>
        <v>0</v>
      </c>
      <c r="I2865" s="27">
        <f>IF((I2864*(1+Utgifter!$E$5/12)-K2864)&gt;0,I2864*(1+Utgifter!$E$5/12)-K2864,0)</f>
        <v>0</v>
      </c>
      <c r="J2865" s="26"/>
      <c r="K2865" s="24">
        <f>IF((I2865*(Utgifter!$E$4+Utgifter!$E$5)/12)&gt;$S$4,(I2865*(Utgifter!$E$4+Utgifter!$E$5)/12),IF(I2865&gt; 0,$S$4,0))</f>
        <v>0</v>
      </c>
    </row>
    <row r="2866" spans="4:11" x14ac:dyDescent="0.35">
      <c r="D2866" s="28" t="str">
        <f t="shared" si="44"/>
        <v/>
      </c>
      <c r="E2866" s="27">
        <f>IF((E2865*(1+Utgifter!$E$5/12)-G2865)&gt;0,E2865*(1+Utgifter!$E$5/12)-G2865,0)</f>
        <v>0</v>
      </c>
      <c r="F2866" s="26"/>
      <c r="G2866" s="24">
        <f>IF((E2866*(Utgifter!$E$4+Utgifter!$E$5)/12)&gt;$S$4,(E2866*(Utgifter!$E$4+Utgifter!$E$5)/12),IF(E2866&gt; 0,$S$4,0))</f>
        <v>0</v>
      </c>
      <c r="I2866" s="27">
        <f>IF((I2865*(1+Utgifter!$E$5/12)-K2865)&gt;0,I2865*(1+Utgifter!$E$5/12)-K2865,0)</f>
        <v>0</v>
      </c>
      <c r="J2866" s="26"/>
      <c r="K2866" s="24">
        <f>IF((I2866*(Utgifter!$E$4+Utgifter!$E$5)/12)&gt;$S$4,(I2866*(Utgifter!$E$4+Utgifter!$E$5)/12),IF(I2866&gt; 0,$S$4,0))</f>
        <v>0</v>
      </c>
    </row>
    <row r="2867" spans="4:11" x14ac:dyDescent="0.35">
      <c r="D2867" s="28" t="str">
        <f t="shared" si="44"/>
        <v/>
      </c>
      <c r="E2867" s="27">
        <f>IF((E2866*(1+Utgifter!$E$5/12)-G2866)&gt;0,E2866*(1+Utgifter!$E$5/12)-G2866,0)</f>
        <v>0</v>
      </c>
      <c r="F2867" s="26"/>
      <c r="G2867" s="24">
        <f>IF((E2867*(Utgifter!$E$4+Utgifter!$E$5)/12)&gt;$S$4,(E2867*(Utgifter!$E$4+Utgifter!$E$5)/12),IF(E2867&gt; 0,$S$4,0))</f>
        <v>0</v>
      </c>
      <c r="I2867" s="27">
        <f>IF((I2866*(1+Utgifter!$E$5/12)-K2866)&gt;0,I2866*(1+Utgifter!$E$5/12)-K2866,0)</f>
        <v>0</v>
      </c>
      <c r="J2867" s="26"/>
      <c r="K2867" s="24">
        <f>IF((I2867*(Utgifter!$E$4+Utgifter!$E$5)/12)&gt;$S$4,(I2867*(Utgifter!$E$4+Utgifter!$E$5)/12),IF(I2867&gt; 0,$S$4,0))</f>
        <v>0</v>
      </c>
    </row>
    <row r="2868" spans="4:11" x14ac:dyDescent="0.35">
      <c r="D2868" s="28" t="str">
        <f t="shared" si="44"/>
        <v/>
      </c>
      <c r="E2868" s="27">
        <f>IF((E2867*(1+Utgifter!$E$5/12)-G2867)&gt;0,E2867*(1+Utgifter!$E$5/12)-G2867,0)</f>
        <v>0</v>
      </c>
      <c r="F2868" s="26"/>
      <c r="G2868" s="24">
        <f>IF((E2868*(Utgifter!$E$4+Utgifter!$E$5)/12)&gt;$S$4,(E2868*(Utgifter!$E$4+Utgifter!$E$5)/12),IF(E2868&gt; 0,$S$4,0))</f>
        <v>0</v>
      </c>
      <c r="I2868" s="27">
        <f>IF((I2867*(1+Utgifter!$E$5/12)-K2867)&gt;0,I2867*(1+Utgifter!$E$5/12)-K2867,0)</f>
        <v>0</v>
      </c>
      <c r="J2868" s="26"/>
      <c r="K2868" s="24">
        <f>IF((I2868*(Utgifter!$E$4+Utgifter!$E$5)/12)&gt;$S$4,(I2868*(Utgifter!$E$4+Utgifter!$E$5)/12),IF(I2868&gt; 0,$S$4,0))</f>
        <v>0</v>
      </c>
    </row>
    <row r="2869" spans="4:11" x14ac:dyDescent="0.35">
      <c r="D2869" s="28" t="str">
        <f t="shared" si="44"/>
        <v/>
      </c>
      <c r="E2869" s="27">
        <f>IF((E2868*(1+Utgifter!$E$5/12)-G2868)&gt;0,E2868*(1+Utgifter!$E$5/12)-G2868,0)</f>
        <v>0</v>
      </c>
      <c r="F2869" s="26"/>
      <c r="G2869" s="24">
        <f>IF((E2869*(Utgifter!$E$4+Utgifter!$E$5)/12)&gt;$S$4,(E2869*(Utgifter!$E$4+Utgifter!$E$5)/12),IF(E2869&gt; 0,$S$4,0))</f>
        <v>0</v>
      </c>
      <c r="I2869" s="27">
        <f>IF((I2868*(1+Utgifter!$E$5/12)-K2868)&gt;0,I2868*(1+Utgifter!$E$5/12)-K2868,0)</f>
        <v>0</v>
      </c>
      <c r="J2869" s="26"/>
      <c r="K2869" s="24">
        <f>IF((I2869*(Utgifter!$E$4+Utgifter!$E$5)/12)&gt;$S$4,(I2869*(Utgifter!$E$4+Utgifter!$E$5)/12),IF(I2869&gt; 0,$S$4,0))</f>
        <v>0</v>
      </c>
    </row>
    <row r="2870" spans="4:11" x14ac:dyDescent="0.35">
      <c r="D2870" s="28" t="str">
        <f t="shared" si="44"/>
        <v/>
      </c>
      <c r="E2870" s="27">
        <f>IF((E2869*(1+Utgifter!$E$5/12)-G2869)&gt;0,E2869*(1+Utgifter!$E$5/12)-G2869,0)</f>
        <v>0</v>
      </c>
      <c r="F2870" s="26"/>
      <c r="G2870" s="24">
        <f>IF((E2870*(Utgifter!$E$4+Utgifter!$E$5)/12)&gt;$S$4,(E2870*(Utgifter!$E$4+Utgifter!$E$5)/12),IF(E2870&gt; 0,$S$4,0))</f>
        <v>0</v>
      </c>
      <c r="I2870" s="27">
        <f>IF((I2869*(1+Utgifter!$E$5/12)-K2869)&gt;0,I2869*(1+Utgifter!$E$5/12)-K2869,0)</f>
        <v>0</v>
      </c>
      <c r="J2870" s="26"/>
      <c r="K2870" s="24">
        <f>IF((I2870*(Utgifter!$E$4+Utgifter!$E$5)/12)&gt;$S$4,(I2870*(Utgifter!$E$4+Utgifter!$E$5)/12),IF(I2870&gt; 0,$S$4,0))</f>
        <v>0</v>
      </c>
    </row>
    <row r="2871" spans="4:11" x14ac:dyDescent="0.35">
      <c r="D2871" s="28" t="str">
        <f t="shared" si="44"/>
        <v/>
      </c>
      <c r="E2871" s="27">
        <f>IF((E2870*(1+Utgifter!$E$5/12)-G2870)&gt;0,E2870*(1+Utgifter!$E$5/12)-G2870,0)</f>
        <v>0</v>
      </c>
      <c r="F2871" s="26"/>
      <c r="G2871" s="24">
        <f>IF((E2871*(Utgifter!$E$4+Utgifter!$E$5)/12)&gt;$S$4,(E2871*(Utgifter!$E$4+Utgifter!$E$5)/12),IF(E2871&gt; 0,$S$4,0))</f>
        <v>0</v>
      </c>
      <c r="I2871" s="27">
        <f>IF((I2870*(1+Utgifter!$E$5/12)-K2870)&gt;0,I2870*(1+Utgifter!$E$5/12)-K2870,0)</f>
        <v>0</v>
      </c>
      <c r="J2871" s="26"/>
      <c r="K2871" s="24">
        <f>IF((I2871*(Utgifter!$E$4+Utgifter!$E$5)/12)&gt;$S$4,(I2871*(Utgifter!$E$4+Utgifter!$E$5)/12),IF(I2871&gt; 0,$S$4,0))</f>
        <v>0</v>
      </c>
    </row>
    <row r="2872" spans="4:11" x14ac:dyDescent="0.35">
      <c r="D2872" s="28" t="str">
        <f t="shared" si="44"/>
        <v/>
      </c>
      <c r="E2872" s="27">
        <f>IF((E2871*(1+Utgifter!$E$5/12)-G2871)&gt;0,E2871*(1+Utgifter!$E$5/12)-G2871,0)</f>
        <v>0</v>
      </c>
      <c r="F2872" s="26"/>
      <c r="G2872" s="24">
        <f>IF((E2872*(Utgifter!$E$4+Utgifter!$E$5)/12)&gt;$S$4,(E2872*(Utgifter!$E$4+Utgifter!$E$5)/12),IF(E2872&gt; 0,$S$4,0))</f>
        <v>0</v>
      </c>
      <c r="I2872" s="27">
        <f>IF((I2871*(1+Utgifter!$E$5/12)-K2871)&gt;0,I2871*(1+Utgifter!$E$5/12)-K2871,0)</f>
        <v>0</v>
      </c>
      <c r="J2872" s="26"/>
      <c r="K2872" s="24">
        <f>IF((I2872*(Utgifter!$E$4+Utgifter!$E$5)/12)&gt;$S$4,(I2872*(Utgifter!$E$4+Utgifter!$E$5)/12),IF(I2872&gt; 0,$S$4,0))</f>
        <v>0</v>
      </c>
    </row>
    <row r="2873" spans="4:11" x14ac:dyDescent="0.35">
      <c r="D2873" s="28" t="str">
        <f t="shared" si="44"/>
        <v/>
      </c>
      <c r="E2873" s="27">
        <f>IF((E2872*(1+Utgifter!$E$5/12)-G2872)&gt;0,E2872*(1+Utgifter!$E$5/12)-G2872,0)</f>
        <v>0</v>
      </c>
      <c r="F2873" s="26"/>
      <c r="G2873" s="24">
        <f>IF((E2873*(Utgifter!$E$4+Utgifter!$E$5)/12)&gt;$S$4,(E2873*(Utgifter!$E$4+Utgifter!$E$5)/12),IF(E2873&gt; 0,$S$4,0))</f>
        <v>0</v>
      </c>
      <c r="I2873" s="27">
        <f>IF((I2872*(1+Utgifter!$E$5/12)-K2872)&gt;0,I2872*(1+Utgifter!$E$5/12)-K2872,0)</f>
        <v>0</v>
      </c>
      <c r="J2873" s="26"/>
      <c r="K2873" s="24">
        <f>IF((I2873*(Utgifter!$E$4+Utgifter!$E$5)/12)&gt;$S$4,(I2873*(Utgifter!$E$4+Utgifter!$E$5)/12),IF(I2873&gt; 0,$S$4,0))</f>
        <v>0</v>
      </c>
    </row>
    <row r="2874" spans="4:11" x14ac:dyDescent="0.35">
      <c r="D2874" s="28" t="str">
        <f t="shared" si="44"/>
        <v/>
      </c>
      <c r="E2874" s="27">
        <f>IF((E2873*(1+Utgifter!$E$5/12)-G2873)&gt;0,E2873*(1+Utgifter!$E$5/12)-G2873,0)</f>
        <v>0</v>
      </c>
      <c r="F2874" s="26"/>
      <c r="G2874" s="24">
        <f>IF((E2874*(Utgifter!$E$4+Utgifter!$E$5)/12)&gt;$S$4,(E2874*(Utgifter!$E$4+Utgifter!$E$5)/12),IF(E2874&gt; 0,$S$4,0))</f>
        <v>0</v>
      </c>
      <c r="I2874" s="27">
        <f>IF((I2873*(1+Utgifter!$E$5/12)-K2873)&gt;0,I2873*(1+Utgifter!$E$5/12)-K2873,0)</f>
        <v>0</v>
      </c>
      <c r="J2874" s="26"/>
      <c r="K2874" s="24">
        <f>IF((I2874*(Utgifter!$E$4+Utgifter!$E$5)/12)&gt;$S$4,(I2874*(Utgifter!$E$4+Utgifter!$E$5)/12),IF(I2874&gt; 0,$S$4,0))</f>
        <v>0</v>
      </c>
    </row>
    <row r="2875" spans="4:11" x14ac:dyDescent="0.35">
      <c r="D2875" s="28" t="str">
        <f t="shared" si="44"/>
        <v/>
      </c>
      <c r="E2875" s="27">
        <f>IF((E2874*(1+Utgifter!$E$5/12)-G2874)&gt;0,E2874*(1+Utgifter!$E$5/12)-G2874,0)</f>
        <v>0</v>
      </c>
      <c r="F2875" s="26"/>
      <c r="G2875" s="24">
        <f>IF((E2875*(Utgifter!$E$4+Utgifter!$E$5)/12)&gt;$S$4,(E2875*(Utgifter!$E$4+Utgifter!$E$5)/12),IF(E2875&gt; 0,$S$4,0))</f>
        <v>0</v>
      </c>
      <c r="I2875" s="27">
        <f>IF((I2874*(1+Utgifter!$E$5/12)-K2874)&gt;0,I2874*(1+Utgifter!$E$5/12)-K2874,0)</f>
        <v>0</v>
      </c>
      <c r="J2875" s="26"/>
      <c r="K2875" s="24">
        <f>IF((I2875*(Utgifter!$E$4+Utgifter!$E$5)/12)&gt;$S$4,(I2875*(Utgifter!$E$4+Utgifter!$E$5)/12),IF(I2875&gt; 0,$S$4,0))</f>
        <v>0</v>
      </c>
    </row>
    <row r="2876" spans="4:11" x14ac:dyDescent="0.35">
      <c r="D2876" s="28" t="str">
        <f t="shared" si="44"/>
        <v/>
      </c>
      <c r="E2876" s="27">
        <f>IF((E2875*(1+Utgifter!$E$5/12)-G2875)&gt;0,E2875*(1+Utgifter!$E$5/12)-G2875,0)</f>
        <v>0</v>
      </c>
      <c r="F2876" s="26"/>
      <c r="G2876" s="24">
        <f>IF((E2876*(Utgifter!$E$4+Utgifter!$E$5)/12)&gt;$S$4,(E2876*(Utgifter!$E$4+Utgifter!$E$5)/12),IF(E2876&gt; 0,$S$4,0))</f>
        <v>0</v>
      </c>
      <c r="I2876" s="27">
        <f>IF((I2875*(1+Utgifter!$E$5/12)-K2875)&gt;0,I2875*(1+Utgifter!$E$5/12)-K2875,0)</f>
        <v>0</v>
      </c>
      <c r="J2876" s="26"/>
      <c r="K2876" s="24">
        <f>IF((I2876*(Utgifter!$E$4+Utgifter!$E$5)/12)&gt;$S$4,(I2876*(Utgifter!$E$4+Utgifter!$E$5)/12),IF(I2876&gt; 0,$S$4,0))</f>
        <v>0</v>
      </c>
    </row>
    <row r="2877" spans="4:11" x14ac:dyDescent="0.35">
      <c r="D2877" s="28" t="str">
        <f t="shared" si="44"/>
        <v/>
      </c>
      <c r="E2877" s="27">
        <f>IF((E2876*(1+Utgifter!$E$5/12)-G2876)&gt;0,E2876*(1+Utgifter!$E$5/12)-G2876,0)</f>
        <v>0</v>
      </c>
      <c r="F2877" s="26"/>
      <c r="G2877" s="24">
        <f>IF((E2877*(Utgifter!$E$4+Utgifter!$E$5)/12)&gt;$S$4,(E2877*(Utgifter!$E$4+Utgifter!$E$5)/12),IF(E2877&gt; 0,$S$4,0))</f>
        <v>0</v>
      </c>
      <c r="I2877" s="27">
        <f>IF((I2876*(1+Utgifter!$E$5/12)-K2876)&gt;0,I2876*(1+Utgifter!$E$5/12)-K2876,0)</f>
        <v>0</v>
      </c>
      <c r="J2877" s="26"/>
      <c r="K2877" s="24">
        <f>IF((I2877*(Utgifter!$E$4+Utgifter!$E$5)/12)&gt;$S$4,(I2877*(Utgifter!$E$4+Utgifter!$E$5)/12),IF(I2877&gt; 0,$S$4,0))</f>
        <v>0</v>
      </c>
    </row>
    <row r="2878" spans="4:11" x14ac:dyDescent="0.35">
      <c r="D2878" s="28" t="str">
        <f t="shared" si="44"/>
        <v/>
      </c>
      <c r="E2878" s="27">
        <f>IF((E2877*(1+Utgifter!$E$5/12)-G2877)&gt;0,E2877*(1+Utgifter!$E$5/12)-G2877,0)</f>
        <v>0</v>
      </c>
      <c r="F2878" s="26"/>
      <c r="G2878" s="24">
        <f>IF((E2878*(Utgifter!$E$4+Utgifter!$E$5)/12)&gt;$S$4,(E2878*(Utgifter!$E$4+Utgifter!$E$5)/12),IF(E2878&gt; 0,$S$4,0))</f>
        <v>0</v>
      </c>
      <c r="I2878" s="27">
        <f>IF((I2877*(1+Utgifter!$E$5/12)-K2877)&gt;0,I2877*(1+Utgifter!$E$5/12)-K2877,0)</f>
        <v>0</v>
      </c>
      <c r="J2878" s="26"/>
      <c r="K2878" s="24">
        <f>IF((I2878*(Utgifter!$E$4+Utgifter!$E$5)/12)&gt;$S$4,(I2878*(Utgifter!$E$4+Utgifter!$E$5)/12),IF(I2878&gt; 0,$S$4,0))</f>
        <v>0</v>
      </c>
    </row>
    <row r="2879" spans="4:11" x14ac:dyDescent="0.35">
      <c r="D2879" s="28" t="str">
        <f t="shared" si="44"/>
        <v/>
      </c>
      <c r="E2879" s="27">
        <f>IF((E2878*(1+Utgifter!$E$5/12)-G2878)&gt;0,E2878*(1+Utgifter!$E$5/12)-G2878,0)</f>
        <v>0</v>
      </c>
      <c r="F2879" s="26"/>
      <c r="G2879" s="24">
        <f>IF((E2879*(Utgifter!$E$4+Utgifter!$E$5)/12)&gt;$S$4,(E2879*(Utgifter!$E$4+Utgifter!$E$5)/12),IF(E2879&gt; 0,$S$4,0))</f>
        <v>0</v>
      </c>
      <c r="I2879" s="27">
        <f>IF((I2878*(1+Utgifter!$E$5/12)-K2878)&gt;0,I2878*(1+Utgifter!$E$5/12)-K2878,0)</f>
        <v>0</v>
      </c>
      <c r="J2879" s="26"/>
      <c r="K2879" s="24">
        <f>IF((I2879*(Utgifter!$E$4+Utgifter!$E$5)/12)&gt;$S$4,(I2879*(Utgifter!$E$4+Utgifter!$E$5)/12),IF(I2879&gt; 0,$S$4,0))</f>
        <v>0</v>
      </c>
    </row>
    <row r="2880" spans="4:11" x14ac:dyDescent="0.35">
      <c r="D2880" s="28" t="str">
        <f t="shared" si="44"/>
        <v/>
      </c>
      <c r="E2880" s="27">
        <f>IF((E2879*(1+Utgifter!$E$5/12)-G2879)&gt;0,E2879*(1+Utgifter!$E$5/12)-G2879,0)</f>
        <v>0</v>
      </c>
      <c r="F2880" s="26"/>
      <c r="G2880" s="24">
        <f>IF((E2880*(Utgifter!$E$4+Utgifter!$E$5)/12)&gt;$S$4,(E2880*(Utgifter!$E$4+Utgifter!$E$5)/12),IF(E2880&gt; 0,$S$4,0))</f>
        <v>0</v>
      </c>
      <c r="I2880" s="27">
        <f>IF((I2879*(1+Utgifter!$E$5/12)-K2879)&gt;0,I2879*(1+Utgifter!$E$5/12)-K2879,0)</f>
        <v>0</v>
      </c>
      <c r="J2880" s="26"/>
      <c r="K2880" s="24">
        <f>IF((I2880*(Utgifter!$E$4+Utgifter!$E$5)/12)&gt;$S$4,(I2880*(Utgifter!$E$4+Utgifter!$E$5)/12),IF(I2880&gt; 0,$S$4,0))</f>
        <v>0</v>
      </c>
    </row>
    <row r="2881" spans="4:11" x14ac:dyDescent="0.35">
      <c r="D2881" s="28" t="str">
        <f t="shared" si="44"/>
        <v/>
      </c>
      <c r="E2881" s="27">
        <f>IF((E2880*(1+Utgifter!$E$5/12)-G2880)&gt;0,E2880*(1+Utgifter!$E$5/12)-G2880,0)</f>
        <v>0</v>
      </c>
      <c r="F2881" s="26"/>
      <c r="G2881" s="24">
        <f>IF((E2881*(Utgifter!$E$4+Utgifter!$E$5)/12)&gt;$S$4,(E2881*(Utgifter!$E$4+Utgifter!$E$5)/12),IF(E2881&gt; 0,$S$4,0))</f>
        <v>0</v>
      </c>
      <c r="I2881" s="27">
        <f>IF((I2880*(1+Utgifter!$E$5/12)-K2880)&gt;0,I2880*(1+Utgifter!$E$5/12)-K2880,0)</f>
        <v>0</v>
      </c>
      <c r="J2881" s="26"/>
      <c r="K2881" s="24">
        <f>IF((I2881*(Utgifter!$E$4+Utgifter!$E$5)/12)&gt;$S$4,(I2881*(Utgifter!$E$4+Utgifter!$E$5)/12),IF(I2881&gt; 0,$S$4,0))</f>
        <v>0</v>
      </c>
    </row>
    <row r="2882" spans="4:11" x14ac:dyDescent="0.35">
      <c r="D2882" s="28" t="str">
        <f t="shared" si="44"/>
        <v/>
      </c>
      <c r="E2882" s="27">
        <f>IF((E2881*(1+Utgifter!$E$5/12)-G2881)&gt;0,E2881*(1+Utgifter!$E$5/12)-G2881,0)</f>
        <v>0</v>
      </c>
      <c r="F2882" s="26"/>
      <c r="G2882" s="24">
        <f>IF((E2882*(Utgifter!$E$4+Utgifter!$E$5)/12)&gt;$S$4,(E2882*(Utgifter!$E$4+Utgifter!$E$5)/12),IF(E2882&gt; 0,$S$4,0))</f>
        <v>0</v>
      </c>
      <c r="I2882" s="27">
        <f>IF((I2881*(1+Utgifter!$E$5/12)-K2881)&gt;0,I2881*(1+Utgifter!$E$5/12)-K2881,0)</f>
        <v>0</v>
      </c>
      <c r="J2882" s="26"/>
      <c r="K2882" s="24">
        <f>IF((I2882*(Utgifter!$E$4+Utgifter!$E$5)/12)&gt;$S$4,(I2882*(Utgifter!$E$4+Utgifter!$E$5)/12),IF(I2882&gt; 0,$S$4,0))</f>
        <v>0</v>
      </c>
    </row>
    <row r="2883" spans="4:11" x14ac:dyDescent="0.35">
      <c r="D2883" s="28" t="str">
        <f t="shared" si="44"/>
        <v/>
      </c>
      <c r="E2883" s="27">
        <f>IF((E2882*(1+Utgifter!$E$5/12)-G2882)&gt;0,E2882*(1+Utgifter!$E$5/12)-G2882,0)</f>
        <v>0</v>
      </c>
      <c r="F2883" s="26"/>
      <c r="G2883" s="24">
        <f>IF((E2883*(Utgifter!$E$4+Utgifter!$E$5)/12)&gt;$S$4,(E2883*(Utgifter!$E$4+Utgifter!$E$5)/12),IF(E2883&gt; 0,$S$4,0))</f>
        <v>0</v>
      </c>
      <c r="I2883" s="27">
        <f>IF((I2882*(1+Utgifter!$E$5/12)-K2882)&gt;0,I2882*(1+Utgifter!$E$5/12)-K2882,0)</f>
        <v>0</v>
      </c>
      <c r="J2883" s="26"/>
      <c r="K2883" s="24">
        <f>IF((I2883*(Utgifter!$E$4+Utgifter!$E$5)/12)&gt;$S$4,(I2883*(Utgifter!$E$4+Utgifter!$E$5)/12),IF(I2883&gt; 0,$S$4,0))</f>
        <v>0</v>
      </c>
    </row>
    <row r="2884" spans="4:11" x14ac:dyDescent="0.35">
      <c r="D2884" s="28" t="str">
        <f t="shared" si="44"/>
        <v/>
      </c>
      <c r="E2884" s="27">
        <f>IF((E2883*(1+Utgifter!$E$5/12)-G2883)&gt;0,E2883*(1+Utgifter!$E$5/12)-G2883,0)</f>
        <v>0</v>
      </c>
      <c r="F2884" s="26"/>
      <c r="G2884" s="24">
        <f>IF((E2884*(Utgifter!$E$4+Utgifter!$E$5)/12)&gt;$S$4,(E2884*(Utgifter!$E$4+Utgifter!$E$5)/12),IF(E2884&gt; 0,$S$4,0))</f>
        <v>0</v>
      </c>
      <c r="I2884" s="27">
        <f>IF((I2883*(1+Utgifter!$E$5/12)-K2883)&gt;0,I2883*(1+Utgifter!$E$5/12)-K2883,0)</f>
        <v>0</v>
      </c>
      <c r="J2884" s="26"/>
      <c r="K2884" s="24">
        <f>IF((I2884*(Utgifter!$E$4+Utgifter!$E$5)/12)&gt;$S$4,(I2884*(Utgifter!$E$4+Utgifter!$E$5)/12),IF(I2884&gt; 0,$S$4,0))</f>
        <v>0</v>
      </c>
    </row>
    <row r="2885" spans="4:11" x14ac:dyDescent="0.35">
      <c r="D2885" s="28" t="str">
        <f t="shared" si="44"/>
        <v/>
      </c>
      <c r="E2885" s="27">
        <f>IF((E2884*(1+Utgifter!$E$5/12)-G2884)&gt;0,E2884*(1+Utgifter!$E$5/12)-G2884,0)</f>
        <v>0</v>
      </c>
      <c r="F2885" s="26"/>
      <c r="G2885" s="24">
        <f>IF((E2885*(Utgifter!$E$4+Utgifter!$E$5)/12)&gt;$S$4,(E2885*(Utgifter!$E$4+Utgifter!$E$5)/12),IF(E2885&gt; 0,$S$4,0))</f>
        <v>0</v>
      </c>
      <c r="I2885" s="27">
        <f>IF((I2884*(1+Utgifter!$E$5/12)-K2884)&gt;0,I2884*(1+Utgifter!$E$5/12)-K2884,0)</f>
        <v>0</v>
      </c>
      <c r="J2885" s="26"/>
      <c r="K2885" s="24">
        <f>IF((I2885*(Utgifter!$E$4+Utgifter!$E$5)/12)&gt;$S$4,(I2885*(Utgifter!$E$4+Utgifter!$E$5)/12),IF(I2885&gt; 0,$S$4,0))</f>
        <v>0</v>
      </c>
    </row>
    <row r="2886" spans="4:11" x14ac:dyDescent="0.35">
      <c r="D2886" s="28" t="str">
        <f t="shared" si="44"/>
        <v/>
      </c>
      <c r="E2886" s="27">
        <f>IF((E2885*(1+Utgifter!$E$5/12)-G2885)&gt;0,E2885*(1+Utgifter!$E$5/12)-G2885,0)</f>
        <v>0</v>
      </c>
      <c r="F2886" s="26"/>
      <c r="G2886" s="24">
        <f>IF((E2886*(Utgifter!$E$4+Utgifter!$E$5)/12)&gt;$S$4,(E2886*(Utgifter!$E$4+Utgifter!$E$5)/12),IF(E2886&gt; 0,$S$4,0))</f>
        <v>0</v>
      </c>
      <c r="I2886" s="27">
        <f>IF((I2885*(1+Utgifter!$E$5/12)-K2885)&gt;0,I2885*(1+Utgifter!$E$5/12)-K2885,0)</f>
        <v>0</v>
      </c>
      <c r="J2886" s="26"/>
      <c r="K2886" s="24">
        <f>IF((I2886*(Utgifter!$E$4+Utgifter!$E$5)/12)&gt;$S$4,(I2886*(Utgifter!$E$4+Utgifter!$E$5)/12),IF(I2886&gt; 0,$S$4,0))</f>
        <v>0</v>
      </c>
    </row>
    <row r="2887" spans="4:11" x14ac:dyDescent="0.35">
      <c r="D2887" s="28" t="str">
        <f t="shared" ref="D2887:D2950" si="45">IF(OR(E2887&gt;0, I2887&gt;0),D2886+1,"")</f>
        <v/>
      </c>
      <c r="E2887" s="27">
        <f>IF((E2886*(1+Utgifter!$E$5/12)-G2886)&gt;0,E2886*(1+Utgifter!$E$5/12)-G2886,0)</f>
        <v>0</v>
      </c>
      <c r="F2887" s="26"/>
      <c r="G2887" s="24">
        <f>IF((E2887*(Utgifter!$E$4+Utgifter!$E$5)/12)&gt;$S$4,(E2887*(Utgifter!$E$4+Utgifter!$E$5)/12),IF(E2887&gt; 0,$S$4,0))</f>
        <v>0</v>
      </c>
      <c r="I2887" s="27">
        <f>IF((I2886*(1+Utgifter!$E$5/12)-K2886)&gt;0,I2886*(1+Utgifter!$E$5/12)-K2886,0)</f>
        <v>0</v>
      </c>
      <c r="J2887" s="26"/>
      <c r="K2887" s="24">
        <f>IF((I2887*(Utgifter!$E$4+Utgifter!$E$5)/12)&gt;$S$4,(I2887*(Utgifter!$E$4+Utgifter!$E$5)/12),IF(I2887&gt; 0,$S$4,0))</f>
        <v>0</v>
      </c>
    </row>
    <row r="2888" spans="4:11" x14ac:dyDescent="0.35">
      <c r="D2888" s="28" t="str">
        <f t="shared" si="45"/>
        <v/>
      </c>
      <c r="E2888" s="27">
        <f>IF((E2887*(1+Utgifter!$E$5/12)-G2887)&gt;0,E2887*(1+Utgifter!$E$5/12)-G2887,0)</f>
        <v>0</v>
      </c>
      <c r="F2888" s="26"/>
      <c r="G2888" s="24">
        <f>IF((E2888*(Utgifter!$E$4+Utgifter!$E$5)/12)&gt;$S$4,(E2888*(Utgifter!$E$4+Utgifter!$E$5)/12),IF(E2888&gt; 0,$S$4,0))</f>
        <v>0</v>
      </c>
      <c r="I2888" s="27">
        <f>IF((I2887*(1+Utgifter!$E$5/12)-K2887)&gt;0,I2887*(1+Utgifter!$E$5/12)-K2887,0)</f>
        <v>0</v>
      </c>
      <c r="J2888" s="26"/>
      <c r="K2888" s="24">
        <f>IF((I2888*(Utgifter!$E$4+Utgifter!$E$5)/12)&gt;$S$4,(I2888*(Utgifter!$E$4+Utgifter!$E$5)/12),IF(I2888&gt; 0,$S$4,0))</f>
        <v>0</v>
      </c>
    </row>
    <row r="2889" spans="4:11" x14ac:dyDescent="0.35">
      <c r="D2889" s="28" t="str">
        <f t="shared" si="45"/>
        <v/>
      </c>
      <c r="E2889" s="27">
        <f>IF((E2888*(1+Utgifter!$E$5/12)-G2888)&gt;0,E2888*(1+Utgifter!$E$5/12)-G2888,0)</f>
        <v>0</v>
      </c>
      <c r="F2889" s="26"/>
      <c r="G2889" s="24">
        <f>IF((E2889*(Utgifter!$E$4+Utgifter!$E$5)/12)&gt;$S$4,(E2889*(Utgifter!$E$4+Utgifter!$E$5)/12),IF(E2889&gt; 0,$S$4,0))</f>
        <v>0</v>
      </c>
      <c r="I2889" s="27">
        <f>IF((I2888*(1+Utgifter!$E$5/12)-K2888)&gt;0,I2888*(1+Utgifter!$E$5/12)-K2888,0)</f>
        <v>0</v>
      </c>
      <c r="J2889" s="26"/>
      <c r="K2889" s="24">
        <f>IF((I2889*(Utgifter!$E$4+Utgifter!$E$5)/12)&gt;$S$4,(I2889*(Utgifter!$E$4+Utgifter!$E$5)/12),IF(I2889&gt; 0,$S$4,0))</f>
        <v>0</v>
      </c>
    </row>
    <row r="2890" spans="4:11" x14ac:dyDescent="0.35">
      <c r="D2890" s="28" t="str">
        <f t="shared" si="45"/>
        <v/>
      </c>
      <c r="E2890" s="27">
        <f>IF((E2889*(1+Utgifter!$E$5/12)-G2889)&gt;0,E2889*(1+Utgifter!$E$5/12)-G2889,0)</f>
        <v>0</v>
      </c>
      <c r="F2890" s="26"/>
      <c r="G2890" s="24">
        <f>IF((E2890*(Utgifter!$E$4+Utgifter!$E$5)/12)&gt;$S$4,(E2890*(Utgifter!$E$4+Utgifter!$E$5)/12),IF(E2890&gt; 0,$S$4,0))</f>
        <v>0</v>
      </c>
      <c r="I2890" s="27">
        <f>IF((I2889*(1+Utgifter!$E$5/12)-K2889)&gt;0,I2889*(1+Utgifter!$E$5/12)-K2889,0)</f>
        <v>0</v>
      </c>
      <c r="J2890" s="26"/>
      <c r="K2890" s="24">
        <f>IF((I2890*(Utgifter!$E$4+Utgifter!$E$5)/12)&gt;$S$4,(I2890*(Utgifter!$E$4+Utgifter!$E$5)/12),IF(I2890&gt; 0,$S$4,0))</f>
        <v>0</v>
      </c>
    </row>
    <row r="2891" spans="4:11" x14ac:dyDescent="0.35">
      <c r="D2891" s="28" t="str">
        <f t="shared" si="45"/>
        <v/>
      </c>
      <c r="E2891" s="27">
        <f>IF((E2890*(1+Utgifter!$E$5/12)-G2890)&gt;0,E2890*(1+Utgifter!$E$5/12)-G2890,0)</f>
        <v>0</v>
      </c>
      <c r="F2891" s="26"/>
      <c r="G2891" s="24">
        <f>IF((E2891*(Utgifter!$E$4+Utgifter!$E$5)/12)&gt;$S$4,(E2891*(Utgifter!$E$4+Utgifter!$E$5)/12),IF(E2891&gt; 0,$S$4,0))</f>
        <v>0</v>
      </c>
      <c r="I2891" s="27">
        <f>IF((I2890*(1+Utgifter!$E$5/12)-K2890)&gt;0,I2890*(1+Utgifter!$E$5/12)-K2890,0)</f>
        <v>0</v>
      </c>
      <c r="J2891" s="26"/>
      <c r="K2891" s="24">
        <f>IF((I2891*(Utgifter!$E$4+Utgifter!$E$5)/12)&gt;$S$4,(I2891*(Utgifter!$E$4+Utgifter!$E$5)/12),IF(I2891&gt; 0,$S$4,0))</f>
        <v>0</v>
      </c>
    </row>
    <row r="2892" spans="4:11" x14ac:dyDescent="0.35">
      <c r="D2892" s="28" t="str">
        <f t="shared" si="45"/>
        <v/>
      </c>
      <c r="E2892" s="27">
        <f>IF((E2891*(1+Utgifter!$E$5/12)-G2891)&gt;0,E2891*(1+Utgifter!$E$5/12)-G2891,0)</f>
        <v>0</v>
      </c>
      <c r="F2892" s="26"/>
      <c r="G2892" s="24">
        <f>IF((E2892*(Utgifter!$E$4+Utgifter!$E$5)/12)&gt;$S$4,(E2892*(Utgifter!$E$4+Utgifter!$E$5)/12),IF(E2892&gt; 0,$S$4,0))</f>
        <v>0</v>
      </c>
      <c r="I2892" s="27">
        <f>IF((I2891*(1+Utgifter!$E$5/12)-K2891)&gt;0,I2891*(1+Utgifter!$E$5/12)-K2891,0)</f>
        <v>0</v>
      </c>
      <c r="J2892" s="26"/>
      <c r="K2892" s="24">
        <f>IF((I2892*(Utgifter!$E$4+Utgifter!$E$5)/12)&gt;$S$4,(I2892*(Utgifter!$E$4+Utgifter!$E$5)/12),IF(I2892&gt; 0,$S$4,0))</f>
        <v>0</v>
      </c>
    </row>
    <row r="2893" spans="4:11" x14ac:dyDescent="0.35">
      <c r="D2893" s="28" t="str">
        <f t="shared" si="45"/>
        <v/>
      </c>
      <c r="E2893" s="27">
        <f>IF((E2892*(1+Utgifter!$E$5/12)-G2892)&gt;0,E2892*(1+Utgifter!$E$5/12)-G2892,0)</f>
        <v>0</v>
      </c>
      <c r="F2893" s="26"/>
      <c r="G2893" s="24">
        <f>IF((E2893*(Utgifter!$E$4+Utgifter!$E$5)/12)&gt;$S$4,(E2893*(Utgifter!$E$4+Utgifter!$E$5)/12),IF(E2893&gt; 0,$S$4,0))</f>
        <v>0</v>
      </c>
      <c r="I2893" s="27">
        <f>IF((I2892*(1+Utgifter!$E$5/12)-K2892)&gt;0,I2892*(1+Utgifter!$E$5/12)-K2892,0)</f>
        <v>0</v>
      </c>
      <c r="J2893" s="26"/>
      <c r="K2893" s="24">
        <f>IF((I2893*(Utgifter!$E$4+Utgifter!$E$5)/12)&gt;$S$4,(I2893*(Utgifter!$E$4+Utgifter!$E$5)/12),IF(I2893&gt; 0,$S$4,0))</f>
        <v>0</v>
      </c>
    </row>
    <row r="2894" spans="4:11" x14ac:dyDescent="0.35">
      <c r="D2894" s="28" t="str">
        <f t="shared" si="45"/>
        <v/>
      </c>
      <c r="E2894" s="27">
        <f>IF((E2893*(1+Utgifter!$E$5/12)-G2893)&gt;0,E2893*(1+Utgifter!$E$5/12)-G2893,0)</f>
        <v>0</v>
      </c>
      <c r="F2894" s="26"/>
      <c r="G2894" s="24">
        <f>IF((E2894*(Utgifter!$E$4+Utgifter!$E$5)/12)&gt;$S$4,(E2894*(Utgifter!$E$4+Utgifter!$E$5)/12),IF(E2894&gt; 0,$S$4,0))</f>
        <v>0</v>
      </c>
      <c r="I2894" s="27">
        <f>IF((I2893*(1+Utgifter!$E$5/12)-K2893)&gt;0,I2893*(1+Utgifter!$E$5/12)-K2893,0)</f>
        <v>0</v>
      </c>
      <c r="J2894" s="26"/>
      <c r="K2894" s="24">
        <f>IF((I2894*(Utgifter!$E$4+Utgifter!$E$5)/12)&gt;$S$4,(I2894*(Utgifter!$E$4+Utgifter!$E$5)/12),IF(I2894&gt; 0,$S$4,0))</f>
        <v>0</v>
      </c>
    </row>
    <row r="2895" spans="4:11" x14ac:dyDescent="0.35">
      <c r="D2895" s="28" t="str">
        <f t="shared" si="45"/>
        <v/>
      </c>
      <c r="E2895" s="27">
        <f>IF((E2894*(1+Utgifter!$E$5/12)-G2894)&gt;0,E2894*(1+Utgifter!$E$5/12)-G2894,0)</f>
        <v>0</v>
      </c>
      <c r="F2895" s="26"/>
      <c r="G2895" s="24">
        <f>IF((E2895*(Utgifter!$E$4+Utgifter!$E$5)/12)&gt;$S$4,(E2895*(Utgifter!$E$4+Utgifter!$E$5)/12),IF(E2895&gt; 0,$S$4,0))</f>
        <v>0</v>
      </c>
      <c r="I2895" s="27">
        <f>IF((I2894*(1+Utgifter!$E$5/12)-K2894)&gt;0,I2894*(1+Utgifter!$E$5/12)-K2894,0)</f>
        <v>0</v>
      </c>
      <c r="J2895" s="26"/>
      <c r="K2895" s="24">
        <f>IF((I2895*(Utgifter!$E$4+Utgifter!$E$5)/12)&gt;$S$4,(I2895*(Utgifter!$E$4+Utgifter!$E$5)/12),IF(I2895&gt; 0,$S$4,0))</f>
        <v>0</v>
      </c>
    </row>
    <row r="2896" spans="4:11" x14ac:dyDescent="0.35">
      <c r="D2896" s="28" t="str">
        <f t="shared" si="45"/>
        <v/>
      </c>
      <c r="E2896" s="27">
        <f>IF((E2895*(1+Utgifter!$E$5/12)-G2895)&gt;0,E2895*(1+Utgifter!$E$5/12)-G2895,0)</f>
        <v>0</v>
      </c>
      <c r="F2896" s="26"/>
      <c r="G2896" s="24">
        <f>IF((E2896*(Utgifter!$E$4+Utgifter!$E$5)/12)&gt;$S$4,(E2896*(Utgifter!$E$4+Utgifter!$E$5)/12),IF(E2896&gt; 0,$S$4,0))</f>
        <v>0</v>
      </c>
      <c r="I2896" s="27">
        <f>IF((I2895*(1+Utgifter!$E$5/12)-K2895)&gt;0,I2895*(1+Utgifter!$E$5/12)-K2895,0)</f>
        <v>0</v>
      </c>
      <c r="J2896" s="26"/>
      <c r="K2896" s="24">
        <f>IF((I2896*(Utgifter!$E$4+Utgifter!$E$5)/12)&gt;$S$4,(I2896*(Utgifter!$E$4+Utgifter!$E$5)/12),IF(I2896&gt; 0,$S$4,0))</f>
        <v>0</v>
      </c>
    </row>
    <row r="2897" spans="4:11" x14ac:dyDescent="0.35">
      <c r="D2897" s="28" t="str">
        <f t="shared" si="45"/>
        <v/>
      </c>
      <c r="E2897" s="27">
        <f>IF((E2896*(1+Utgifter!$E$5/12)-G2896)&gt;0,E2896*(1+Utgifter!$E$5/12)-G2896,0)</f>
        <v>0</v>
      </c>
      <c r="F2897" s="26"/>
      <c r="G2897" s="24">
        <f>IF((E2897*(Utgifter!$E$4+Utgifter!$E$5)/12)&gt;$S$4,(E2897*(Utgifter!$E$4+Utgifter!$E$5)/12),IF(E2897&gt; 0,$S$4,0))</f>
        <v>0</v>
      </c>
      <c r="I2897" s="27">
        <f>IF((I2896*(1+Utgifter!$E$5/12)-K2896)&gt;0,I2896*(1+Utgifter!$E$5/12)-K2896,0)</f>
        <v>0</v>
      </c>
      <c r="J2897" s="26"/>
      <c r="K2897" s="24">
        <f>IF((I2897*(Utgifter!$E$4+Utgifter!$E$5)/12)&gt;$S$4,(I2897*(Utgifter!$E$4+Utgifter!$E$5)/12),IF(I2897&gt; 0,$S$4,0))</f>
        <v>0</v>
      </c>
    </row>
    <row r="2898" spans="4:11" x14ac:dyDescent="0.35">
      <c r="D2898" s="28" t="str">
        <f t="shared" si="45"/>
        <v/>
      </c>
      <c r="E2898" s="27">
        <f>IF((E2897*(1+Utgifter!$E$5/12)-G2897)&gt;0,E2897*(1+Utgifter!$E$5/12)-G2897,0)</f>
        <v>0</v>
      </c>
      <c r="F2898" s="26"/>
      <c r="G2898" s="24">
        <f>IF((E2898*(Utgifter!$E$4+Utgifter!$E$5)/12)&gt;$S$4,(E2898*(Utgifter!$E$4+Utgifter!$E$5)/12),IF(E2898&gt; 0,$S$4,0))</f>
        <v>0</v>
      </c>
      <c r="I2898" s="27">
        <f>IF((I2897*(1+Utgifter!$E$5/12)-K2897)&gt;0,I2897*(1+Utgifter!$E$5/12)-K2897,0)</f>
        <v>0</v>
      </c>
      <c r="J2898" s="26"/>
      <c r="K2898" s="24">
        <f>IF((I2898*(Utgifter!$E$4+Utgifter!$E$5)/12)&gt;$S$4,(I2898*(Utgifter!$E$4+Utgifter!$E$5)/12),IF(I2898&gt; 0,$S$4,0))</f>
        <v>0</v>
      </c>
    </row>
    <row r="2899" spans="4:11" x14ac:dyDescent="0.35">
      <c r="D2899" s="28" t="str">
        <f t="shared" si="45"/>
        <v/>
      </c>
      <c r="E2899" s="27">
        <f>IF((E2898*(1+Utgifter!$E$5/12)-G2898)&gt;0,E2898*(1+Utgifter!$E$5/12)-G2898,0)</f>
        <v>0</v>
      </c>
      <c r="F2899" s="26"/>
      <c r="G2899" s="24">
        <f>IF((E2899*(Utgifter!$E$4+Utgifter!$E$5)/12)&gt;$S$4,(E2899*(Utgifter!$E$4+Utgifter!$E$5)/12),IF(E2899&gt; 0,$S$4,0))</f>
        <v>0</v>
      </c>
      <c r="I2899" s="27">
        <f>IF((I2898*(1+Utgifter!$E$5/12)-K2898)&gt;0,I2898*(1+Utgifter!$E$5/12)-K2898,0)</f>
        <v>0</v>
      </c>
      <c r="J2899" s="26"/>
      <c r="K2899" s="24">
        <f>IF((I2899*(Utgifter!$E$4+Utgifter!$E$5)/12)&gt;$S$4,(I2899*(Utgifter!$E$4+Utgifter!$E$5)/12),IF(I2899&gt; 0,$S$4,0))</f>
        <v>0</v>
      </c>
    </row>
    <row r="2900" spans="4:11" x14ac:dyDescent="0.35">
      <c r="D2900" s="28" t="str">
        <f t="shared" si="45"/>
        <v/>
      </c>
      <c r="E2900" s="27">
        <f>IF((E2899*(1+Utgifter!$E$5/12)-G2899)&gt;0,E2899*(1+Utgifter!$E$5/12)-G2899,0)</f>
        <v>0</v>
      </c>
      <c r="F2900" s="26"/>
      <c r="G2900" s="24">
        <f>IF((E2900*(Utgifter!$E$4+Utgifter!$E$5)/12)&gt;$S$4,(E2900*(Utgifter!$E$4+Utgifter!$E$5)/12),IF(E2900&gt; 0,$S$4,0))</f>
        <v>0</v>
      </c>
      <c r="I2900" s="27">
        <f>IF((I2899*(1+Utgifter!$E$5/12)-K2899)&gt;0,I2899*(1+Utgifter!$E$5/12)-K2899,0)</f>
        <v>0</v>
      </c>
      <c r="J2900" s="26"/>
      <c r="K2900" s="24">
        <f>IF((I2900*(Utgifter!$E$4+Utgifter!$E$5)/12)&gt;$S$4,(I2900*(Utgifter!$E$4+Utgifter!$E$5)/12),IF(I2900&gt; 0,$S$4,0))</f>
        <v>0</v>
      </c>
    </row>
    <row r="2901" spans="4:11" x14ac:dyDescent="0.35">
      <c r="D2901" s="28" t="str">
        <f t="shared" si="45"/>
        <v/>
      </c>
      <c r="E2901" s="27">
        <f>IF((E2900*(1+Utgifter!$E$5/12)-G2900)&gt;0,E2900*(1+Utgifter!$E$5/12)-G2900,0)</f>
        <v>0</v>
      </c>
      <c r="F2901" s="26"/>
      <c r="G2901" s="24">
        <f>IF((E2901*(Utgifter!$E$4+Utgifter!$E$5)/12)&gt;$S$4,(E2901*(Utgifter!$E$4+Utgifter!$E$5)/12),IF(E2901&gt; 0,$S$4,0))</f>
        <v>0</v>
      </c>
      <c r="I2901" s="27">
        <f>IF((I2900*(1+Utgifter!$E$5/12)-K2900)&gt;0,I2900*(1+Utgifter!$E$5/12)-K2900,0)</f>
        <v>0</v>
      </c>
      <c r="J2901" s="26"/>
      <c r="K2901" s="24">
        <f>IF((I2901*(Utgifter!$E$4+Utgifter!$E$5)/12)&gt;$S$4,(I2901*(Utgifter!$E$4+Utgifter!$E$5)/12),IF(I2901&gt; 0,$S$4,0))</f>
        <v>0</v>
      </c>
    </row>
    <row r="2902" spans="4:11" x14ac:dyDescent="0.35">
      <c r="D2902" s="28" t="str">
        <f t="shared" si="45"/>
        <v/>
      </c>
      <c r="E2902" s="27">
        <f>IF((E2901*(1+Utgifter!$E$5/12)-G2901)&gt;0,E2901*(1+Utgifter!$E$5/12)-G2901,0)</f>
        <v>0</v>
      </c>
      <c r="F2902" s="26"/>
      <c r="G2902" s="24">
        <f>IF((E2902*(Utgifter!$E$4+Utgifter!$E$5)/12)&gt;$S$4,(E2902*(Utgifter!$E$4+Utgifter!$E$5)/12),IF(E2902&gt; 0,$S$4,0))</f>
        <v>0</v>
      </c>
      <c r="I2902" s="27">
        <f>IF((I2901*(1+Utgifter!$E$5/12)-K2901)&gt;0,I2901*(1+Utgifter!$E$5/12)-K2901,0)</f>
        <v>0</v>
      </c>
      <c r="J2902" s="26"/>
      <c r="K2902" s="24">
        <f>IF((I2902*(Utgifter!$E$4+Utgifter!$E$5)/12)&gt;$S$4,(I2902*(Utgifter!$E$4+Utgifter!$E$5)/12),IF(I2902&gt; 0,$S$4,0))</f>
        <v>0</v>
      </c>
    </row>
    <row r="2903" spans="4:11" x14ac:dyDescent="0.35">
      <c r="D2903" s="28" t="str">
        <f t="shared" si="45"/>
        <v/>
      </c>
      <c r="E2903" s="27">
        <f>IF((E2902*(1+Utgifter!$E$5/12)-G2902)&gt;0,E2902*(1+Utgifter!$E$5/12)-G2902,0)</f>
        <v>0</v>
      </c>
      <c r="F2903" s="26"/>
      <c r="G2903" s="24">
        <f>IF((E2903*(Utgifter!$E$4+Utgifter!$E$5)/12)&gt;$S$4,(E2903*(Utgifter!$E$4+Utgifter!$E$5)/12),IF(E2903&gt; 0,$S$4,0))</f>
        <v>0</v>
      </c>
      <c r="I2903" s="27">
        <f>IF((I2902*(1+Utgifter!$E$5/12)-K2902)&gt;0,I2902*(1+Utgifter!$E$5/12)-K2902,0)</f>
        <v>0</v>
      </c>
      <c r="J2903" s="26"/>
      <c r="K2903" s="24">
        <f>IF((I2903*(Utgifter!$E$4+Utgifter!$E$5)/12)&gt;$S$4,(I2903*(Utgifter!$E$4+Utgifter!$E$5)/12),IF(I2903&gt; 0,$S$4,0))</f>
        <v>0</v>
      </c>
    </row>
    <row r="2904" spans="4:11" x14ac:dyDescent="0.35">
      <c r="D2904" s="28" t="str">
        <f t="shared" si="45"/>
        <v/>
      </c>
      <c r="E2904" s="27">
        <f>IF((E2903*(1+Utgifter!$E$5/12)-G2903)&gt;0,E2903*(1+Utgifter!$E$5/12)-G2903,0)</f>
        <v>0</v>
      </c>
      <c r="F2904" s="26"/>
      <c r="G2904" s="24">
        <f>IF((E2904*(Utgifter!$E$4+Utgifter!$E$5)/12)&gt;$S$4,(E2904*(Utgifter!$E$4+Utgifter!$E$5)/12),IF(E2904&gt; 0,$S$4,0))</f>
        <v>0</v>
      </c>
      <c r="I2904" s="27">
        <f>IF((I2903*(1+Utgifter!$E$5/12)-K2903)&gt;0,I2903*(1+Utgifter!$E$5/12)-K2903,0)</f>
        <v>0</v>
      </c>
      <c r="J2904" s="26"/>
      <c r="K2904" s="24">
        <f>IF((I2904*(Utgifter!$E$4+Utgifter!$E$5)/12)&gt;$S$4,(I2904*(Utgifter!$E$4+Utgifter!$E$5)/12),IF(I2904&gt; 0,$S$4,0))</f>
        <v>0</v>
      </c>
    </row>
    <row r="2905" spans="4:11" x14ac:dyDescent="0.35">
      <c r="D2905" s="28" t="str">
        <f t="shared" si="45"/>
        <v/>
      </c>
      <c r="E2905" s="27">
        <f>IF((E2904*(1+Utgifter!$E$5/12)-G2904)&gt;0,E2904*(1+Utgifter!$E$5/12)-G2904,0)</f>
        <v>0</v>
      </c>
      <c r="F2905" s="26"/>
      <c r="G2905" s="24">
        <f>IF((E2905*(Utgifter!$E$4+Utgifter!$E$5)/12)&gt;$S$4,(E2905*(Utgifter!$E$4+Utgifter!$E$5)/12),IF(E2905&gt; 0,$S$4,0))</f>
        <v>0</v>
      </c>
      <c r="I2905" s="27">
        <f>IF((I2904*(1+Utgifter!$E$5/12)-K2904)&gt;0,I2904*(1+Utgifter!$E$5/12)-K2904,0)</f>
        <v>0</v>
      </c>
      <c r="J2905" s="26"/>
      <c r="K2905" s="24">
        <f>IF((I2905*(Utgifter!$E$4+Utgifter!$E$5)/12)&gt;$S$4,(I2905*(Utgifter!$E$4+Utgifter!$E$5)/12),IF(I2905&gt; 0,$S$4,0))</f>
        <v>0</v>
      </c>
    </row>
    <row r="2906" spans="4:11" x14ac:dyDescent="0.35">
      <c r="D2906" s="28" t="str">
        <f t="shared" si="45"/>
        <v/>
      </c>
      <c r="E2906" s="27">
        <f>IF((E2905*(1+Utgifter!$E$5/12)-G2905)&gt;0,E2905*(1+Utgifter!$E$5/12)-G2905,0)</f>
        <v>0</v>
      </c>
      <c r="F2906" s="26"/>
      <c r="G2906" s="24">
        <f>IF((E2906*(Utgifter!$E$4+Utgifter!$E$5)/12)&gt;$S$4,(E2906*(Utgifter!$E$4+Utgifter!$E$5)/12),IF(E2906&gt; 0,$S$4,0))</f>
        <v>0</v>
      </c>
      <c r="I2906" s="27">
        <f>IF((I2905*(1+Utgifter!$E$5/12)-K2905)&gt;0,I2905*(1+Utgifter!$E$5/12)-K2905,0)</f>
        <v>0</v>
      </c>
      <c r="J2906" s="26"/>
      <c r="K2906" s="24">
        <f>IF((I2906*(Utgifter!$E$4+Utgifter!$E$5)/12)&gt;$S$4,(I2906*(Utgifter!$E$4+Utgifter!$E$5)/12),IF(I2906&gt; 0,$S$4,0))</f>
        <v>0</v>
      </c>
    </row>
    <row r="2907" spans="4:11" x14ac:dyDescent="0.35">
      <c r="D2907" s="28" t="str">
        <f t="shared" si="45"/>
        <v/>
      </c>
      <c r="E2907" s="27">
        <f>IF((E2906*(1+Utgifter!$E$5/12)-G2906)&gt;0,E2906*(1+Utgifter!$E$5/12)-G2906,0)</f>
        <v>0</v>
      </c>
      <c r="F2907" s="26"/>
      <c r="G2907" s="24">
        <f>IF((E2907*(Utgifter!$E$4+Utgifter!$E$5)/12)&gt;$S$4,(E2907*(Utgifter!$E$4+Utgifter!$E$5)/12),IF(E2907&gt; 0,$S$4,0))</f>
        <v>0</v>
      </c>
      <c r="I2907" s="27">
        <f>IF((I2906*(1+Utgifter!$E$5/12)-K2906)&gt;0,I2906*(1+Utgifter!$E$5/12)-K2906,0)</f>
        <v>0</v>
      </c>
      <c r="J2907" s="26"/>
      <c r="K2907" s="24">
        <f>IF((I2907*(Utgifter!$E$4+Utgifter!$E$5)/12)&gt;$S$4,(I2907*(Utgifter!$E$4+Utgifter!$E$5)/12),IF(I2907&gt; 0,$S$4,0))</f>
        <v>0</v>
      </c>
    </row>
    <row r="2908" spans="4:11" x14ac:dyDescent="0.35">
      <c r="D2908" s="28" t="str">
        <f t="shared" si="45"/>
        <v/>
      </c>
      <c r="E2908" s="27">
        <f>IF((E2907*(1+Utgifter!$E$5/12)-G2907)&gt;0,E2907*(1+Utgifter!$E$5/12)-G2907,0)</f>
        <v>0</v>
      </c>
      <c r="F2908" s="26"/>
      <c r="G2908" s="24">
        <f>IF((E2908*(Utgifter!$E$4+Utgifter!$E$5)/12)&gt;$S$4,(E2908*(Utgifter!$E$4+Utgifter!$E$5)/12),IF(E2908&gt; 0,$S$4,0))</f>
        <v>0</v>
      </c>
      <c r="I2908" s="27">
        <f>IF((I2907*(1+Utgifter!$E$5/12)-K2907)&gt;0,I2907*(1+Utgifter!$E$5/12)-K2907,0)</f>
        <v>0</v>
      </c>
      <c r="J2908" s="26"/>
      <c r="K2908" s="24">
        <f>IF((I2908*(Utgifter!$E$4+Utgifter!$E$5)/12)&gt;$S$4,(I2908*(Utgifter!$E$4+Utgifter!$E$5)/12),IF(I2908&gt; 0,$S$4,0))</f>
        <v>0</v>
      </c>
    </row>
    <row r="2909" spans="4:11" x14ac:dyDescent="0.35">
      <c r="D2909" s="28" t="str">
        <f t="shared" si="45"/>
        <v/>
      </c>
      <c r="E2909" s="27">
        <f>IF((E2908*(1+Utgifter!$E$5/12)-G2908)&gt;0,E2908*(1+Utgifter!$E$5/12)-G2908,0)</f>
        <v>0</v>
      </c>
      <c r="F2909" s="26"/>
      <c r="G2909" s="24">
        <f>IF((E2909*(Utgifter!$E$4+Utgifter!$E$5)/12)&gt;$S$4,(E2909*(Utgifter!$E$4+Utgifter!$E$5)/12),IF(E2909&gt; 0,$S$4,0))</f>
        <v>0</v>
      </c>
      <c r="I2909" s="27">
        <f>IF((I2908*(1+Utgifter!$E$5/12)-K2908)&gt;0,I2908*(1+Utgifter!$E$5/12)-K2908,0)</f>
        <v>0</v>
      </c>
      <c r="J2909" s="26"/>
      <c r="K2909" s="24">
        <f>IF((I2909*(Utgifter!$E$4+Utgifter!$E$5)/12)&gt;$S$4,(I2909*(Utgifter!$E$4+Utgifter!$E$5)/12),IF(I2909&gt; 0,$S$4,0))</f>
        <v>0</v>
      </c>
    </row>
    <row r="2910" spans="4:11" x14ac:dyDescent="0.35">
      <c r="D2910" s="28" t="str">
        <f t="shared" si="45"/>
        <v/>
      </c>
      <c r="E2910" s="27">
        <f>IF((E2909*(1+Utgifter!$E$5/12)-G2909)&gt;0,E2909*(1+Utgifter!$E$5/12)-G2909,0)</f>
        <v>0</v>
      </c>
      <c r="F2910" s="26"/>
      <c r="G2910" s="24">
        <f>IF((E2910*(Utgifter!$E$4+Utgifter!$E$5)/12)&gt;$S$4,(E2910*(Utgifter!$E$4+Utgifter!$E$5)/12),IF(E2910&gt; 0,$S$4,0))</f>
        <v>0</v>
      </c>
      <c r="I2910" s="27">
        <f>IF((I2909*(1+Utgifter!$E$5/12)-K2909)&gt;0,I2909*(1+Utgifter!$E$5/12)-K2909,0)</f>
        <v>0</v>
      </c>
      <c r="J2910" s="26"/>
      <c r="K2910" s="24">
        <f>IF((I2910*(Utgifter!$E$4+Utgifter!$E$5)/12)&gt;$S$4,(I2910*(Utgifter!$E$4+Utgifter!$E$5)/12),IF(I2910&gt; 0,$S$4,0))</f>
        <v>0</v>
      </c>
    </row>
    <row r="2911" spans="4:11" x14ac:dyDescent="0.35">
      <c r="D2911" s="28" t="str">
        <f t="shared" si="45"/>
        <v/>
      </c>
      <c r="E2911" s="27">
        <f>IF((E2910*(1+Utgifter!$E$5/12)-G2910)&gt;0,E2910*(1+Utgifter!$E$5/12)-G2910,0)</f>
        <v>0</v>
      </c>
      <c r="F2911" s="26"/>
      <c r="G2911" s="24">
        <f>IF((E2911*(Utgifter!$E$4+Utgifter!$E$5)/12)&gt;$S$4,(E2911*(Utgifter!$E$4+Utgifter!$E$5)/12),IF(E2911&gt; 0,$S$4,0))</f>
        <v>0</v>
      </c>
      <c r="I2911" s="27">
        <f>IF((I2910*(1+Utgifter!$E$5/12)-K2910)&gt;0,I2910*(1+Utgifter!$E$5/12)-K2910,0)</f>
        <v>0</v>
      </c>
      <c r="J2911" s="26"/>
      <c r="K2911" s="24">
        <f>IF((I2911*(Utgifter!$E$4+Utgifter!$E$5)/12)&gt;$S$4,(I2911*(Utgifter!$E$4+Utgifter!$E$5)/12),IF(I2911&gt; 0,$S$4,0))</f>
        <v>0</v>
      </c>
    </row>
    <row r="2912" spans="4:11" x14ac:dyDescent="0.35">
      <c r="D2912" s="28" t="str">
        <f t="shared" si="45"/>
        <v/>
      </c>
      <c r="E2912" s="27">
        <f>IF((E2911*(1+Utgifter!$E$5/12)-G2911)&gt;0,E2911*(1+Utgifter!$E$5/12)-G2911,0)</f>
        <v>0</v>
      </c>
      <c r="F2912" s="26"/>
      <c r="G2912" s="24">
        <f>IF((E2912*(Utgifter!$E$4+Utgifter!$E$5)/12)&gt;$S$4,(E2912*(Utgifter!$E$4+Utgifter!$E$5)/12),IF(E2912&gt; 0,$S$4,0))</f>
        <v>0</v>
      </c>
      <c r="I2912" s="27">
        <f>IF((I2911*(1+Utgifter!$E$5/12)-K2911)&gt;0,I2911*(1+Utgifter!$E$5/12)-K2911,0)</f>
        <v>0</v>
      </c>
      <c r="J2912" s="26"/>
      <c r="K2912" s="24">
        <f>IF((I2912*(Utgifter!$E$4+Utgifter!$E$5)/12)&gt;$S$4,(I2912*(Utgifter!$E$4+Utgifter!$E$5)/12),IF(I2912&gt; 0,$S$4,0))</f>
        <v>0</v>
      </c>
    </row>
    <row r="2913" spans="4:11" x14ac:dyDescent="0.35">
      <c r="D2913" s="28" t="str">
        <f t="shared" si="45"/>
        <v/>
      </c>
      <c r="E2913" s="27">
        <f>IF((E2912*(1+Utgifter!$E$5/12)-G2912)&gt;0,E2912*(1+Utgifter!$E$5/12)-G2912,0)</f>
        <v>0</v>
      </c>
      <c r="F2913" s="26"/>
      <c r="G2913" s="24">
        <f>IF((E2913*(Utgifter!$E$4+Utgifter!$E$5)/12)&gt;$S$4,(E2913*(Utgifter!$E$4+Utgifter!$E$5)/12),IF(E2913&gt; 0,$S$4,0))</f>
        <v>0</v>
      </c>
      <c r="I2913" s="27">
        <f>IF((I2912*(1+Utgifter!$E$5/12)-K2912)&gt;0,I2912*(1+Utgifter!$E$5/12)-K2912,0)</f>
        <v>0</v>
      </c>
      <c r="J2913" s="26"/>
      <c r="K2913" s="24">
        <f>IF((I2913*(Utgifter!$E$4+Utgifter!$E$5)/12)&gt;$S$4,(I2913*(Utgifter!$E$4+Utgifter!$E$5)/12),IF(I2913&gt; 0,$S$4,0))</f>
        <v>0</v>
      </c>
    </row>
    <row r="2914" spans="4:11" x14ac:dyDescent="0.35">
      <c r="D2914" s="28" t="str">
        <f t="shared" si="45"/>
        <v/>
      </c>
      <c r="E2914" s="27">
        <f>IF((E2913*(1+Utgifter!$E$5/12)-G2913)&gt;0,E2913*(1+Utgifter!$E$5/12)-G2913,0)</f>
        <v>0</v>
      </c>
      <c r="F2914" s="26"/>
      <c r="G2914" s="24">
        <f>IF((E2914*(Utgifter!$E$4+Utgifter!$E$5)/12)&gt;$S$4,(E2914*(Utgifter!$E$4+Utgifter!$E$5)/12),IF(E2914&gt; 0,$S$4,0))</f>
        <v>0</v>
      </c>
      <c r="I2914" s="27">
        <f>IF((I2913*(1+Utgifter!$E$5/12)-K2913)&gt;0,I2913*(1+Utgifter!$E$5/12)-K2913,0)</f>
        <v>0</v>
      </c>
      <c r="J2914" s="26"/>
      <c r="K2914" s="24">
        <f>IF((I2914*(Utgifter!$E$4+Utgifter!$E$5)/12)&gt;$S$4,(I2914*(Utgifter!$E$4+Utgifter!$E$5)/12),IF(I2914&gt; 0,$S$4,0))</f>
        <v>0</v>
      </c>
    </row>
    <row r="2915" spans="4:11" x14ac:dyDescent="0.35">
      <c r="D2915" s="28" t="str">
        <f t="shared" si="45"/>
        <v/>
      </c>
      <c r="E2915" s="27">
        <f>IF((E2914*(1+Utgifter!$E$5/12)-G2914)&gt;0,E2914*(1+Utgifter!$E$5/12)-G2914,0)</f>
        <v>0</v>
      </c>
      <c r="F2915" s="26"/>
      <c r="G2915" s="24">
        <f>IF((E2915*(Utgifter!$E$4+Utgifter!$E$5)/12)&gt;$S$4,(E2915*(Utgifter!$E$4+Utgifter!$E$5)/12),IF(E2915&gt; 0,$S$4,0))</f>
        <v>0</v>
      </c>
      <c r="I2915" s="27">
        <f>IF((I2914*(1+Utgifter!$E$5/12)-K2914)&gt;0,I2914*(1+Utgifter!$E$5/12)-K2914,0)</f>
        <v>0</v>
      </c>
      <c r="J2915" s="26"/>
      <c r="K2915" s="24">
        <f>IF((I2915*(Utgifter!$E$4+Utgifter!$E$5)/12)&gt;$S$4,(I2915*(Utgifter!$E$4+Utgifter!$E$5)/12),IF(I2915&gt; 0,$S$4,0))</f>
        <v>0</v>
      </c>
    </row>
    <row r="2916" spans="4:11" x14ac:dyDescent="0.35">
      <c r="D2916" s="28" t="str">
        <f t="shared" si="45"/>
        <v/>
      </c>
      <c r="E2916" s="27">
        <f>IF((E2915*(1+Utgifter!$E$5/12)-G2915)&gt;0,E2915*(1+Utgifter!$E$5/12)-G2915,0)</f>
        <v>0</v>
      </c>
      <c r="F2916" s="26"/>
      <c r="G2916" s="24">
        <f>IF((E2916*(Utgifter!$E$4+Utgifter!$E$5)/12)&gt;$S$4,(E2916*(Utgifter!$E$4+Utgifter!$E$5)/12),IF(E2916&gt; 0,$S$4,0))</f>
        <v>0</v>
      </c>
      <c r="I2916" s="27">
        <f>IF((I2915*(1+Utgifter!$E$5/12)-K2915)&gt;0,I2915*(1+Utgifter!$E$5/12)-K2915,0)</f>
        <v>0</v>
      </c>
      <c r="J2916" s="26"/>
      <c r="K2916" s="24">
        <f>IF((I2916*(Utgifter!$E$4+Utgifter!$E$5)/12)&gt;$S$4,(I2916*(Utgifter!$E$4+Utgifter!$E$5)/12),IF(I2916&gt; 0,$S$4,0))</f>
        <v>0</v>
      </c>
    </row>
    <row r="2917" spans="4:11" x14ac:dyDescent="0.35">
      <c r="D2917" s="28" t="str">
        <f t="shared" si="45"/>
        <v/>
      </c>
      <c r="E2917" s="27">
        <f>IF((E2916*(1+Utgifter!$E$5/12)-G2916)&gt;0,E2916*(1+Utgifter!$E$5/12)-G2916,0)</f>
        <v>0</v>
      </c>
      <c r="F2917" s="26"/>
      <c r="G2917" s="24">
        <f>IF((E2917*(Utgifter!$E$4+Utgifter!$E$5)/12)&gt;$S$4,(E2917*(Utgifter!$E$4+Utgifter!$E$5)/12),IF(E2917&gt; 0,$S$4,0))</f>
        <v>0</v>
      </c>
      <c r="I2917" s="27">
        <f>IF((I2916*(1+Utgifter!$E$5/12)-K2916)&gt;0,I2916*(1+Utgifter!$E$5/12)-K2916,0)</f>
        <v>0</v>
      </c>
      <c r="J2917" s="26"/>
      <c r="K2917" s="24">
        <f>IF((I2917*(Utgifter!$E$4+Utgifter!$E$5)/12)&gt;$S$4,(I2917*(Utgifter!$E$4+Utgifter!$E$5)/12),IF(I2917&gt; 0,$S$4,0))</f>
        <v>0</v>
      </c>
    </row>
    <row r="2918" spans="4:11" x14ac:dyDescent="0.35">
      <c r="D2918" s="28" t="str">
        <f t="shared" si="45"/>
        <v/>
      </c>
      <c r="E2918" s="27">
        <f>IF((E2917*(1+Utgifter!$E$5/12)-G2917)&gt;0,E2917*(1+Utgifter!$E$5/12)-G2917,0)</f>
        <v>0</v>
      </c>
      <c r="F2918" s="26"/>
      <c r="G2918" s="24">
        <f>IF((E2918*(Utgifter!$E$4+Utgifter!$E$5)/12)&gt;$S$4,(E2918*(Utgifter!$E$4+Utgifter!$E$5)/12),IF(E2918&gt; 0,$S$4,0))</f>
        <v>0</v>
      </c>
      <c r="I2918" s="27">
        <f>IF((I2917*(1+Utgifter!$E$5/12)-K2917)&gt;0,I2917*(1+Utgifter!$E$5/12)-K2917,0)</f>
        <v>0</v>
      </c>
      <c r="J2918" s="26"/>
      <c r="K2918" s="24">
        <f>IF((I2918*(Utgifter!$E$4+Utgifter!$E$5)/12)&gt;$S$4,(I2918*(Utgifter!$E$4+Utgifter!$E$5)/12),IF(I2918&gt; 0,$S$4,0))</f>
        <v>0</v>
      </c>
    </row>
    <row r="2919" spans="4:11" x14ac:dyDescent="0.35">
      <c r="D2919" s="28" t="str">
        <f t="shared" si="45"/>
        <v/>
      </c>
      <c r="E2919" s="27">
        <f>IF((E2918*(1+Utgifter!$E$5/12)-G2918)&gt;0,E2918*(1+Utgifter!$E$5/12)-G2918,0)</f>
        <v>0</v>
      </c>
      <c r="F2919" s="26"/>
      <c r="G2919" s="24">
        <f>IF((E2919*(Utgifter!$E$4+Utgifter!$E$5)/12)&gt;$S$4,(E2919*(Utgifter!$E$4+Utgifter!$E$5)/12),IF(E2919&gt; 0,$S$4,0))</f>
        <v>0</v>
      </c>
      <c r="I2919" s="27">
        <f>IF((I2918*(1+Utgifter!$E$5/12)-K2918)&gt;0,I2918*(1+Utgifter!$E$5/12)-K2918,0)</f>
        <v>0</v>
      </c>
      <c r="J2919" s="26"/>
      <c r="K2919" s="24">
        <f>IF((I2919*(Utgifter!$E$4+Utgifter!$E$5)/12)&gt;$S$4,(I2919*(Utgifter!$E$4+Utgifter!$E$5)/12),IF(I2919&gt; 0,$S$4,0))</f>
        <v>0</v>
      </c>
    </row>
    <row r="2920" spans="4:11" x14ac:dyDescent="0.35">
      <c r="D2920" s="28" t="str">
        <f t="shared" si="45"/>
        <v/>
      </c>
      <c r="E2920" s="27">
        <f>IF((E2919*(1+Utgifter!$E$5/12)-G2919)&gt;0,E2919*(1+Utgifter!$E$5/12)-G2919,0)</f>
        <v>0</v>
      </c>
      <c r="F2920" s="26"/>
      <c r="G2920" s="24">
        <f>IF((E2920*(Utgifter!$E$4+Utgifter!$E$5)/12)&gt;$S$4,(E2920*(Utgifter!$E$4+Utgifter!$E$5)/12),IF(E2920&gt; 0,$S$4,0))</f>
        <v>0</v>
      </c>
      <c r="I2920" s="27">
        <f>IF((I2919*(1+Utgifter!$E$5/12)-K2919)&gt;0,I2919*(1+Utgifter!$E$5/12)-K2919,0)</f>
        <v>0</v>
      </c>
      <c r="J2920" s="26"/>
      <c r="K2920" s="24">
        <f>IF((I2920*(Utgifter!$E$4+Utgifter!$E$5)/12)&gt;$S$4,(I2920*(Utgifter!$E$4+Utgifter!$E$5)/12),IF(I2920&gt; 0,$S$4,0))</f>
        <v>0</v>
      </c>
    </row>
    <row r="2921" spans="4:11" x14ac:dyDescent="0.35">
      <c r="D2921" s="28" t="str">
        <f t="shared" si="45"/>
        <v/>
      </c>
      <c r="E2921" s="27">
        <f>IF((E2920*(1+Utgifter!$E$5/12)-G2920)&gt;0,E2920*(1+Utgifter!$E$5/12)-G2920,0)</f>
        <v>0</v>
      </c>
      <c r="F2921" s="26"/>
      <c r="G2921" s="24">
        <f>IF((E2921*(Utgifter!$E$4+Utgifter!$E$5)/12)&gt;$S$4,(E2921*(Utgifter!$E$4+Utgifter!$E$5)/12),IF(E2921&gt; 0,$S$4,0))</f>
        <v>0</v>
      </c>
      <c r="I2921" s="27">
        <f>IF((I2920*(1+Utgifter!$E$5/12)-K2920)&gt;0,I2920*(1+Utgifter!$E$5/12)-K2920,0)</f>
        <v>0</v>
      </c>
      <c r="J2921" s="26"/>
      <c r="K2921" s="24">
        <f>IF((I2921*(Utgifter!$E$4+Utgifter!$E$5)/12)&gt;$S$4,(I2921*(Utgifter!$E$4+Utgifter!$E$5)/12),IF(I2921&gt; 0,$S$4,0))</f>
        <v>0</v>
      </c>
    </row>
    <row r="2922" spans="4:11" x14ac:dyDescent="0.35">
      <c r="D2922" s="28" t="str">
        <f t="shared" si="45"/>
        <v/>
      </c>
      <c r="E2922" s="27">
        <f>IF((E2921*(1+Utgifter!$E$5/12)-G2921)&gt;0,E2921*(1+Utgifter!$E$5/12)-G2921,0)</f>
        <v>0</v>
      </c>
      <c r="F2922" s="26"/>
      <c r="G2922" s="24">
        <f>IF((E2922*(Utgifter!$E$4+Utgifter!$E$5)/12)&gt;$S$4,(E2922*(Utgifter!$E$4+Utgifter!$E$5)/12),IF(E2922&gt; 0,$S$4,0))</f>
        <v>0</v>
      </c>
      <c r="I2922" s="27">
        <f>IF((I2921*(1+Utgifter!$E$5/12)-K2921)&gt;0,I2921*(1+Utgifter!$E$5/12)-K2921,0)</f>
        <v>0</v>
      </c>
      <c r="J2922" s="26"/>
      <c r="K2922" s="24">
        <f>IF((I2922*(Utgifter!$E$4+Utgifter!$E$5)/12)&gt;$S$4,(I2922*(Utgifter!$E$4+Utgifter!$E$5)/12),IF(I2922&gt; 0,$S$4,0))</f>
        <v>0</v>
      </c>
    </row>
    <row r="2923" spans="4:11" x14ac:dyDescent="0.35">
      <c r="D2923" s="28" t="str">
        <f t="shared" si="45"/>
        <v/>
      </c>
      <c r="E2923" s="27">
        <f>IF((E2922*(1+Utgifter!$E$5/12)-G2922)&gt;0,E2922*(1+Utgifter!$E$5/12)-G2922,0)</f>
        <v>0</v>
      </c>
      <c r="F2923" s="26"/>
      <c r="G2923" s="24">
        <f>IF((E2923*(Utgifter!$E$4+Utgifter!$E$5)/12)&gt;$S$4,(E2923*(Utgifter!$E$4+Utgifter!$E$5)/12),IF(E2923&gt; 0,$S$4,0))</f>
        <v>0</v>
      </c>
      <c r="I2923" s="27">
        <f>IF((I2922*(1+Utgifter!$E$5/12)-K2922)&gt;0,I2922*(1+Utgifter!$E$5/12)-K2922,0)</f>
        <v>0</v>
      </c>
      <c r="J2923" s="26"/>
      <c r="K2923" s="24">
        <f>IF((I2923*(Utgifter!$E$4+Utgifter!$E$5)/12)&gt;$S$4,(I2923*(Utgifter!$E$4+Utgifter!$E$5)/12),IF(I2923&gt; 0,$S$4,0))</f>
        <v>0</v>
      </c>
    </row>
    <row r="2924" spans="4:11" x14ac:dyDescent="0.35">
      <c r="D2924" s="28" t="str">
        <f t="shared" si="45"/>
        <v/>
      </c>
      <c r="E2924" s="27">
        <f>IF((E2923*(1+Utgifter!$E$5/12)-G2923)&gt;0,E2923*(1+Utgifter!$E$5/12)-G2923,0)</f>
        <v>0</v>
      </c>
      <c r="F2924" s="26"/>
      <c r="G2924" s="24">
        <f>IF((E2924*(Utgifter!$E$4+Utgifter!$E$5)/12)&gt;$S$4,(E2924*(Utgifter!$E$4+Utgifter!$E$5)/12),IF(E2924&gt; 0,$S$4,0))</f>
        <v>0</v>
      </c>
      <c r="I2924" s="27">
        <f>IF((I2923*(1+Utgifter!$E$5/12)-K2923)&gt;0,I2923*(1+Utgifter!$E$5/12)-K2923,0)</f>
        <v>0</v>
      </c>
      <c r="J2924" s="26"/>
      <c r="K2924" s="24">
        <f>IF((I2924*(Utgifter!$E$4+Utgifter!$E$5)/12)&gt;$S$4,(I2924*(Utgifter!$E$4+Utgifter!$E$5)/12),IF(I2924&gt; 0,$S$4,0))</f>
        <v>0</v>
      </c>
    </row>
    <row r="2925" spans="4:11" x14ac:dyDescent="0.35">
      <c r="D2925" s="28" t="str">
        <f t="shared" si="45"/>
        <v/>
      </c>
      <c r="E2925" s="27">
        <f>IF((E2924*(1+Utgifter!$E$5/12)-G2924)&gt;0,E2924*(1+Utgifter!$E$5/12)-G2924,0)</f>
        <v>0</v>
      </c>
      <c r="F2925" s="26"/>
      <c r="G2925" s="24">
        <f>IF((E2925*(Utgifter!$E$4+Utgifter!$E$5)/12)&gt;$S$4,(E2925*(Utgifter!$E$4+Utgifter!$E$5)/12),IF(E2925&gt; 0,$S$4,0))</f>
        <v>0</v>
      </c>
      <c r="I2925" s="27">
        <f>IF((I2924*(1+Utgifter!$E$5/12)-K2924)&gt;0,I2924*(1+Utgifter!$E$5/12)-K2924,0)</f>
        <v>0</v>
      </c>
      <c r="J2925" s="26"/>
      <c r="K2925" s="24">
        <f>IF((I2925*(Utgifter!$E$4+Utgifter!$E$5)/12)&gt;$S$4,(I2925*(Utgifter!$E$4+Utgifter!$E$5)/12),IF(I2925&gt; 0,$S$4,0))</f>
        <v>0</v>
      </c>
    </row>
    <row r="2926" spans="4:11" x14ac:dyDescent="0.35">
      <c r="D2926" s="28" t="str">
        <f t="shared" si="45"/>
        <v/>
      </c>
      <c r="E2926" s="27">
        <f>IF((E2925*(1+Utgifter!$E$5/12)-G2925)&gt;0,E2925*(1+Utgifter!$E$5/12)-G2925,0)</f>
        <v>0</v>
      </c>
      <c r="F2926" s="26"/>
      <c r="G2926" s="24">
        <f>IF((E2926*(Utgifter!$E$4+Utgifter!$E$5)/12)&gt;$S$4,(E2926*(Utgifter!$E$4+Utgifter!$E$5)/12),IF(E2926&gt; 0,$S$4,0))</f>
        <v>0</v>
      </c>
      <c r="I2926" s="27">
        <f>IF((I2925*(1+Utgifter!$E$5/12)-K2925)&gt;0,I2925*(1+Utgifter!$E$5/12)-K2925,0)</f>
        <v>0</v>
      </c>
      <c r="J2926" s="26"/>
      <c r="K2926" s="24">
        <f>IF((I2926*(Utgifter!$E$4+Utgifter!$E$5)/12)&gt;$S$4,(I2926*(Utgifter!$E$4+Utgifter!$E$5)/12),IF(I2926&gt; 0,$S$4,0))</f>
        <v>0</v>
      </c>
    </row>
    <row r="2927" spans="4:11" x14ac:dyDescent="0.35">
      <c r="D2927" s="28" t="str">
        <f t="shared" si="45"/>
        <v/>
      </c>
      <c r="E2927" s="27">
        <f>IF((E2926*(1+Utgifter!$E$5/12)-G2926)&gt;0,E2926*(1+Utgifter!$E$5/12)-G2926,0)</f>
        <v>0</v>
      </c>
      <c r="F2927" s="26"/>
      <c r="G2927" s="24">
        <f>IF((E2927*(Utgifter!$E$4+Utgifter!$E$5)/12)&gt;$S$4,(E2927*(Utgifter!$E$4+Utgifter!$E$5)/12),IF(E2927&gt; 0,$S$4,0))</f>
        <v>0</v>
      </c>
      <c r="I2927" s="27">
        <f>IF((I2926*(1+Utgifter!$E$5/12)-K2926)&gt;0,I2926*(1+Utgifter!$E$5/12)-K2926,0)</f>
        <v>0</v>
      </c>
      <c r="J2927" s="26"/>
      <c r="K2927" s="24">
        <f>IF((I2927*(Utgifter!$E$4+Utgifter!$E$5)/12)&gt;$S$4,(I2927*(Utgifter!$E$4+Utgifter!$E$5)/12),IF(I2927&gt; 0,$S$4,0))</f>
        <v>0</v>
      </c>
    </row>
    <row r="2928" spans="4:11" x14ac:dyDescent="0.35">
      <c r="D2928" s="28" t="str">
        <f t="shared" si="45"/>
        <v/>
      </c>
      <c r="E2928" s="27">
        <f>IF((E2927*(1+Utgifter!$E$5/12)-G2927)&gt;0,E2927*(1+Utgifter!$E$5/12)-G2927,0)</f>
        <v>0</v>
      </c>
      <c r="F2928" s="26"/>
      <c r="G2928" s="24">
        <f>IF((E2928*(Utgifter!$E$4+Utgifter!$E$5)/12)&gt;$S$4,(E2928*(Utgifter!$E$4+Utgifter!$E$5)/12),IF(E2928&gt; 0,$S$4,0))</f>
        <v>0</v>
      </c>
      <c r="I2928" s="27">
        <f>IF((I2927*(1+Utgifter!$E$5/12)-K2927)&gt;0,I2927*(1+Utgifter!$E$5/12)-K2927,0)</f>
        <v>0</v>
      </c>
      <c r="J2928" s="26"/>
      <c r="K2928" s="24">
        <f>IF((I2928*(Utgifter!$E$4+Utgifter!$E$5)/12)&gt;$S$4,(I2928*(Utgifter!$E$4+Utgifter!$E$5)/12),IF(I2928&gt; 0,$S$4,0))</f>
        <v>0</v>
      </c>
    </row>
    <row r="2929" spans="4:11" x14ac:dyDescent="0.35">
      <c r="D2929" s="28" t="str">
        <f t="shared" si="45"/>
        <v/>
      </c>
      <c r="E2929" s="27">
        <f>IF((E2928*(1+Utgifter!$E$5/12)-G2928)&gt;0,E2928*(1+Utgifter!$E$5/12)-G2928,0)</f>
        <v>0</v>
      </c>
      <c r="F2929" s="26"/>
      <c r="G2929" s="24">
        <f>IF((E2929*(Utgifter!$E$4+Utgifter!$E$5)/12)&gt;$S$4,(E2929*(Utgifter!$E$4+Utgifter!$E$5)/12),IF(E2929&gt; 0,$S$4,0))</f>
        <v>0</v>
      </c>
      <c r="I2929" s="27">
        <f>IF((I2928*(1+Utgifter!$E$5/12)-K2928)&gt;0,I2928*(1+Utgifter!$E$5/12)-K2928,0)</f>
        <v>0</v>
      </c>
      <c r="J2929" s="26"/>
      <c r="K2929" s="24">
        <f>IF((I2929*(Utgifter!$E$4+Utgifter!$E$5)/12)&gt;$S$4,(I2929*(Utgifter!$E$4+Utgifter!$E$5)/12),IF(I2929&gt; 0,$S$4,0))</f>
        <v>0</v>
      </c>
    </row>
    <row r="2930" spans="4:11" x14ac:dyDescent="0.35">
      <c r="D2930" s="28" t="str">
        <f t="shared" si="45"/>
        <v/>
      </c>
      <c r="E2930" s="27">
        <f>IF((E2929*(1+Utgifter!$E$5/12)-G2929)&gt;0,E2929*(1+Utgifter!$E$5/12)-G2929,0)</f>
        <v>0</v>
      </c>
      <c r="F2930" s="26"/>
      <c r="G2930" s="24">
        <f>IF((E2930*(Utgifter!$E$4+Utgifter!$E$5)/12)&gt;$S$4,(E2930*(Utgifter!$E$4+Utgifter!$E$5)/12),IF(E2930&gt; 0,$S$4,0))</f>
        <v>0</v>
      </c>
      <c r="I2930" s="27">
        <f>IF((I2929*(1+Utgifter!$E$5/12)-K2929)&gt;0,I2929*(1+Utgifter!$E$5/12)-K2929,0)</f>
        <v>0</v>
      </c>
      <c r="J2930" s="26"/>
      <c r="K2930" s="24">
        <f>IF((I2930*(Utgifter!$E$4+Utgifter!$E$5)/12)&gt;$S$4,(I2930*(Utgifter!$E$4+Utgifter!$E$5)/12),IF(I2930&gt; 0,$S$4,0))</f>
        <v>0</v>
      </c>
    </row>
    <row r="2931" spans="4:11" x14ac:dyDescent="0.35">
      <c r="D2931" s="28" t="str">
        <f t="shared" si="45"/>
        <v/>
      </c>
      <c r="E2931" s="27">
        <f>IF((E2930*(1+Utgifter!$E$5/12)-G2930)&gt;0,E2930*(1+Utgifter!$E$5/12)-G2930,0)</f>
        <v>0</v>
      </c>
      <c r="F2931" s="26"/>
      <c r="G2931" s="24">
        <f>IF((E2931*(Utgifter!$E$4+Utgifter!$E$5)/12)&gt;$S$4,(E2931*(Utgifter!$E$4+Utgifter!$E$5)/12),IF(E2931&gt; 0,$S$4,0))</f>
        <v>0</v>
      </c>
      <c r="I2931" s="27">
        <f>IF((I2930*(1+Utgifter!$E$5/12)-K2930)&gt;0,I2930*(1+Utgifter!$E$5/12)-K2930,0)</f>
        <v>0</v>
      </c>
      <c r="J2931" s="26"/>
      <c r="K2931" s="24">
        <f>IF((I2931*(Utgifter!$E$4+Utgifter!$E$5)/12)&gt;$S$4,(I2931*(Utgifter!$E$4+Utgifter!$E$5)/12),IF(I2931&gt; 0,$S$4,0))</f>
        <v>0</v>
      </c>
    </row>
    <row r="2932" spans="4:11" x14ac:dyDescent="0.35">
      <c r="D2932" s="28" t="str">
        <f t="shared" si="45"/>
        <v/>
      </c>
      <c r="E2932" s="27">
        <f>IF((E2931*(1+Utgifter!$E$5/12)-G2931)&gt;0,E2931*(1+Utgifter!$E$5/12)-G2931,0)</f>
        <v>0</v>
      </c>
      <c r="F2932" s="26"/>
      <c r="G2932" s="24">
        <f>IF((E2932*(Utgifter!$E$4+Utgifter!$E$5)/12)&gt;$S$4,(E2932*(Utgifter!$E$4+Utgifter!$E$5)/12),IF(E2932&gt; 0,$S$4,0))</f>
        <v>0</v>
      </c>
      <c r="I2932" s="27">
        <f>IF((I2931*(1+Utgifter!$E$5/12)-K2931)&gt;0,I2931*(1+Utgifter!$E$5/12)-K2931,0)</f>
        <v>0</v>
      </c>
      <c r="J2932" s="26"/>
      <c r="K2932" s="24">
        <f>IF((I2932*(Utgifter!$E$4+Utgifter!$E$5)/12)&gt;$S$4,(I2932*(Utgifter!$E$4+Utgifter!$E$5)/12),IF(I2932&gt; 0,$S$4,0))</f>
        <v>0</v>
      </c>
    </row>
    <row r="2933" spans="4:11" x14ac:dyDescent="0.35">
      <c r="D2933" s="28" t="str">
        <f t="shared" si="45"/>
        <v/>
      </c>
      <c r="E2933" s="27">
        <f>IF((E2932*(1+Utgifter!$E$5/12)-G2932)&gt;0,E2932*(1+Utgifter!$E$5/12)-G2932,0)</f>
        <v>0</v>
      </c>
      <c r="F2933" s="26"/>
      <c r="G2933" s="24">
        <f>IF((E2933*(Utgifter!$E$4+Utgifter!$E$5)/12)&gt;$S$4,(E2933*(Utgifter!$E$4+Utgifter!$E$5)/12),IF(E2933&gt; 0,$S$4,0))</f>
        <v>0</v>
      </c>
      <c r="I2933" s="27">
        <f>IF((I2932*(1+Utgifter!$E$5/12)-K2932)&gt;0,I2932*(1+Utgifter!$E$5/12)-K2932,0)</f>
        <v>0</v>
      </c>
      <c r="J2933" s="26"/>
      <c r="K2933" s="24">
        <f>IF((I2933*(Utgifter!$E$4+Utgifter!$E$5)/12)&gt;$S$4,(I2933*(Utgifter!$E$4+Utgifter!$E$5)/12),IF(I2933&gt; 0,$S$4,0))</f>
        <v>0</v>
      </c>
    </row>
    <row r="2934" spans="4:11" x14ac:dyDescent="0.35">
      <c r="D2934" s="28" t="str">
        <f t="shared" si="45"/>
        <v/>
      </c>
      <c r="E2934" s="27">
        <f>IF((E2933*(1+Utgifter!$E$5/12)-G2933)&gt;0,E2933*(1+Utgifter!$E$5/12)-G2933,0)</f>
        <v>0</v>
      </c>
      <c r="F2934" s="26"/>
      <c r="G2934" s="24">
        <f>IF((E2934*(Utgifter!$E$4+Utgifter!$E$5)/12)&gt;$S$4,(E2934*(Utgifter!$E$4+Utgifter!$E$5)/12),IF(E2934&gt; 0,$S$4,0))</f>
        <v>0</v>
      </c>
      <c r="I2934" s="27">
        <f>IF((I2933*(1+Utgifter!$E$5/12)-K2933)&gt;0,I2933*(1+Utgifter!$E$5/12)-K2933,0)</f>
        <v>0</v>
      </c>
      <c r="J2934" s="26"/>
      <c r="K2934" s="24">
        <f>IF((I2934*(Utgifter!$E$4+Utgifter!$E$5)/12)&gt;$S$4,(I2934*(Utgifter!$E$4+Utgifter!$E$5)/12),IF(I2934&gt; 0,$S$4,0))</f>
        <v>0</v>
      </c>
    </row>
    <row r="2935" spans="4:11" x14ac:dyDescent="0.35">
      <c r="D2935" s="28" t="str">
        <f t="shared" si="45"/>
        <v/>
      </c>
      <c r="E2935" s="27">
        <f>IF((E2934*(1+Utgifter!$E$5/12)-G2934)&gt;0,E2934*(1+Utgifter!$E$5/12)-G2934,0)</f>
        <v>0</v>
      </c>
      <c r="F2935" s="26"/>
      <c r="G2935" s="24">
        <f>IF((E2935*(Utgifter!$E$4+Utgifter!$E$5)/12)&gt;$S$4,(E2935*(Utgifter!$E$4+Utgifter!$E$5)/12),IF(E2935&gt; 0,$S$4,0))</f>
        <v>0</v>
      </c>
      <c r="I2935" s="27">
        <f>IF((I2934*(1+Utgifter!$E$5/12)-K2934)&gt;0,I2934*(1+Utgifter!$E$5/12)-K2934,0)</f>
        <v>0</v>
      </c>
      <c r="J2935" s="26"/>
      <c r="K2935" s="24">
        <f>IF((I2935*(Utgifter!$E$4+Utgifter!$E$5)/12)&gt;$S$4,(I2935*(Utgifter!$E$4+Utgifter!$E$5)/12),IF(I2935&gt; 0,$S$4,0))</f>
        <v>0</v>
      </c>
    </row>
    <row r="2936" spans="4:11" x14ac:dyDescent="0.35">
      <c r="D2936" s="28" t="str">
        <f t="shared" si="45"/>
        <v/>
      </c>
      <c r="E2936" s="27">
        <f>IF((E2935*(1+Utgifter!$E$5/12)-G2935)&gt;0,E2935*(1+Utgifter!$E$5/12)-G2935,0)</f>
        <v>0</v>
      </c>
      <c r="F2936" s="26"/>
      <c r="G2936" s="24">
        <f>IF((E2936*(Utgifter!$E$4+Utgifter!$E$5)/12)&gt;$S$4,(E2936*(Utgifter!$E$4+Utgifter!$E$5)/12),IF(E2936&gt; 0,$S$4,0))</f>
        <v>0</v>
      </c>
      <c r="I2936" s="27">
        <f>IF((I2935*(1+Utgifter!$E$5/12)-K2935)&gt;0,I2935*(1+Utgifter!$E$5/12)-K2935,0)</f>
        <v>0</v>
      </c>
      <c r="J2936" s="26"/>
      <c r="K2936" s="24">
        <f>IF((I2936*(Utgifter!$E$4+Utgifter!$E$5)/12)&gt;$S$4,(I2936*(Utgifter!$E$4+Utgifter!$E$5)/12),IF(I2936&gt; 0,$S$4,0))</f>
        <v>0</v>
      </c>
    </row>
    <row r="2937" spans="4:11" x14ac:dyDescent="0.35">
      <c r="D2937" s="28" t="str">
        <f t="shared" si="45"/>
        <v/>
      </c>
      <c r="E2937" s="27">
        <f>IF((E2936*(1+Utgifter!$E$5/12)-G2936)&gt;0,E2936*(1+Utgifter!$E$5/12)-G2936,0)</f>
        <v>0</v>
      </c>
      <c r="F2937" s="26"/>
      <c r="G2937" s="24">
        <f>IF((E2937*(Utgifter!$E$4+Utgifter!$E$5)/12)&gt;$S$4,(E2937*(Utgifter!$E$4+Utgifter!$E$5)/12),IF(E2937&gt; 0,$S$4,0))</f>
        <v>0</v>
      </c>
      <c r="I2937" s="27">
        <f>IF((I2936*(1+Utgifter!$E$5/12)-K2936)&gt;0,I2936*(1+Utgifter!$E$5/12)-K2936,0)</f>
        <v>0</v>
      </c>
      <c r="J2937" s="26"/>
      <c r="K2937" s="24">
        <f>IF((I2937*(Utgifter!$E$4+Utgifter!$E$5)/12)&gt;$S$4,(I2937*(Utgifter!$E$4+Utgifter!$E$5)/12),IF(I2937&gt; 0,$S$4,0))</f>
        <v>0</v>
      </c>
    </row>
    <row r="2938" spans="4:11" x14ac:dyDescent="0.35">
      <c r="D2938" s="28" t="str">
        <f t="shared" si="45"/>
        <v/>
      </c>
      <c r="E2938" s="27">
        <f>IF((E2937*(1+Utgifter!$E$5/12)-G2937)&gt;0,E2937*(1+Utgifter!$E$5/12)-G2937,0)</f>
        <v>0</v>
      </c>
      <c r="F2938" s="26"/>
      <c r="G2938" s="24">
        <f>IF((E2938*(Utgifter!$E$4+Utgifter!$E$5)/12)&gt;$S$4,(E2938*(Utgifter!$E$4+Utgifter!$E$5)/12),IF(E2938&gt; 0,$S$4,0))</f>
        <v>0</v>
      </c>
      <c r="I2938" s="27">
        <f>IF((I2937*(1+Utgifter!$E$5/12)-K2937)&gt;0,I2937*(1+Utgifter!$E$5/12)-K2937,0)</f>
        <v>0</v>
      </c>
      <c r="J2938" s="26"/>
      <c r="K2938" s="24">
        <f>IF((I2938*(Utgifter!$E$4+Utgifter!$E$5)/12)&gt;$S$4,(I2938*(Utgifter!$E$4+Utgifter!$E$5)/12),IF(I2938&gt; 0,$S$4,0))</f>
        <v>0</v>
      </c>
    </row>
    <row r="2939" spans="4:11" x14ac:dyDescent="0.35">
      <c r="D2939" s="28" t="str">
        <f t="shared" si="45"/>
        <v/>
      </c>
      <c r="E2939" s="27">
        <f>IF((E2938*(1+Utgifter!$E$5/12)-G2938)&gt;0,E2938*(1+Utgifter!$E$5/12)-G2938,0)</f>
        <v>0</v>
      </c>
      <c r="F2939" s="26"/>
      <c r="G2939" s="24">
        <f>IF((E2939*(Utgifter!$E$4+Utgifter!$E$5)/12)&gt;$S$4,(E2939*(Utgifter!$E$4+Utgifter!$E$5)/12),IF(E2939&gt; 0,$S$4,0))</f>
        <v>0</v>
      </c>
      <c r="I2939" s="27">
        <f>IF((I2938*(1+Utgifter!$E$5/12)-K2938)&gt;0,I2938*(1+Utgifter!$E$5/12)-K2938,0)</f>
        <v>0</v>
      </c>
      <c r="J2939" s="26"/>
      <c r="K2939" s="24">
        <f>IF((I2939*(Utgifter!$E$4+Utgifter!$E$5)/12)&gt;$S$4,(I2939*(Utgifter!$E$4+Utgifter!$E$5)/12),IF(I2939&gt; 0,$S$4,0))</f>
        <v>0</v>
      </c>
    </row>
    <row r="2940" spans="4:11" x14ac:dyDescent="0.35">
      <c r="D2940" s="28" t="str">
        <f t="shared" si="45"/>
        <v/>
      </c>
      <c r="E2940" s="27">
        <f>IF((E2939*(1+Utgifter!$E$5/12)-G2939)&gt;0,E2939*(1+Utgifter!$E$5/12)-G2939,0)</f>
        <v>0</v>
      </c>
      <c r="F2940" s="26"/>
      <c r="G2940" s="24">
        <f>IF((E2940*(Utgifter!$E$4+Utgifter!$E$5)/12)&gt;$S$4,(E2940*(Utgifter!$E$4+Utgifter!$E$5)/12),IF(E2940&gt; 0,$S$4,0))</f>
        <v>0</v>
      </c>
      <c r="I2940" s="27">
        <f>IF((I2939*(1+Utgifter!$E$5/12)-K2939)&gt;0,I2939*(1+Utgifter!$E$5/12)-K2939,0)</f>
        <v>0</v>
      </c>
      <c r="J2940" s="26"/>
      <c r="K2940" s="24">
        <f>IF((I2940*(Utgifter!$E$4+Utgifter!$E$5)/12)&gt;$S$4,(I2940*(Utgifter!$E$4+Utgifter!$E$5)/12),IF(I2940&gt; 0,$S$4,0))</f>
        <v>0</v>
      </c>
    </row>
    <row r="2941" spans="4:11" x14ac:dyDescent="0.35">
      <c r="D2941" s="28" t="str">
        <f t="shared" si="45"/>
        <v/>
      </c>
      <c r="E2941" s="27">
        <f>IF((E2940*(1+Utgifter!$E$5/12)-G2940)&gt;0,E2940*(1+Utgifter!$E$5/12)-G2940,0)</f>
        <v>0</v>
      </c>
      <c r="F2941" s="26"/>
      <c r="G2941" s="24">
        <f>IF((E2941*(Utgifter!$E$4+Utgifter!$E$5)/12)&gt;$S$4,(E2941*(Utgifter!$E$4+Utgifter!$E$5)/12),IF(E2941&gt; 0,$S$4,0))</f>
        <v>0</v>
      </c>
      <c r="I2941" s="27">
        <f>IF((I2940*(1+Utgifter!$E$5/12)-K2940)&gt;0,I2940*(1+Utgifter!$E$5/12)-K2940,0)</f>
        <v>0</v>
      </c>
      <c r="J2941" s="26"/>
      <c r="K2941" s="24">
        <f>IF((I2941*(Utgifter!$E$4+Utgifter!$E$5)/12)&gt;$S$4,(I2941*(Utgifter!$E$4+Utgifter!$E$5)/12),IF(I2941&gt; 0,$S$4,0))</f>
        <v>0</v>
      </c>
    </row>
    <row r="2942" spans="4:11" x14ac:dyDescent="0.35">
      <c r="D2942" s="28" t="str">
        <f t="shared" si="45"/>
        <v/>
      </c>
      <c r="E2942" s="27">
        <f>IF((E2941*(1+Utgifter!$E$5/12)-G2941)&gt;0,E2941*(1+Utgifter!$E$5/12)-G2941,0)</f>
        <v>0</v>
      </c>
      <c r="F2942" s="26"/>
      <c r="G2942" s="24">
        <f>IF((E2942*(Utgifter!$E$4+Utgifter!$E$5)/12)&gt;$S$4,(E2942*(Utgifter!$E$4+Utgifter!$E$5)/12),IF(E2942&gt; 0,$S$4,0))</f>
        <v>0</v>
      </c>
      <c r="I2942" s="27">
        <f>IF((I2941*(1+Utgifter!$E$5/12)-K2941)&gt;0,I2941*(1+Utgifter!$E$5/12)-K2941,0)</f>
        <v>0</v>
      </c>
      <c r="J2942" s="26"/>
      <c r="K2942" s="24">
        <f>IF((I2942*(Utgifter!$E$4+Utgifter!$E$5)/12)&gt;$S$4,(I2942*(Utgifter!$E$4+Utgifter!$E$5)/12),IF(I2942&gt; 0,$S$4,0))</f>
        <v>0</v>
      </c>
    </row>
    <row r="2943" spans="4:11" x14ac:dyDescent="0.35">
      <c r="D2943" s="28" t="str">
        <f t="shared" si="45"/>
        <v/>
      </c>
      <c r="E2943" s="27">
        <f>IF((E2942*(1+Utgifter!$E$5/12)-G2942)&gt;0,E2942*(1+Utgifter!$E$5/12)-G2942,0)</f>
        <v>0</v>
      </c>
      <c r="F2943" s="26"/>
      <c r="G2943" s="24">
        <f>IF((E2943*(Utgifter!$E$4+Utgifter!$E$5)/12)&gt;$S$4,(E2943*(Utgifter!$E$4+Utgifter!$E$5)/12),IF(E2943&gt; 0,$S$4,0))</f>
        <v>0</v>
      </c>
      <c r="I2943" s="27">
        <f>IF((I2942*(1+Utgifter!$E$5/12)-K2942)&gt;0,I2942*(1+Utgifter!$E$5/12)-K2942,0)</f>
        <v>0</v>
      </c>
      <c r="J2943" s="26"/>
      <c r="K2943" s="24">
        <f>IF((I2943*(Utgifter!$E$4+Utgifter!$E$5)/12)&gt;$S$4,(I2943*(Utgifter!$E$4+Utgifter!$E$5)/12),IF(I2943&gt; 0,$S$4,0))</f>
        <v>0</v>
      </c>
    </row>
    <row r="2944" spans="4:11" x14ac:dyDescent="0.35">
      <c r="D2944" s="28" t="str">
        <f t="shared" si="45"/>
        <v/>
      </c>
      <c r="E2944" s="27">
        <f>IF((E2943*(1+Utgifter!$E$5/12)-G2943)&gt;0,E2943*(1+Utgifter!$E$5/12)-G2943,0)</f>
        <v>0</v>
      </c>
      <c r="F2944" s="26"/>
      <c r="G2944" s="24">
        <f>IF((E2944*(Utgifter!$E$4+Utgifter!$E$5)/12)&gt;$S$4,(E2944*(Utgifter!$E$4+Utgifter!$E$5)/12),IF(E2944&gt; 0,$S$4,0))</f>
        <v>0</v>
      </c>
      <c r="I2944" s="27">
        <f>IF((I2943*(1+Utgifter!$E$5/12)-K2943)&gt;0,I2943*(1+Utgifter!$E$5/12)-K2943,0)</f>
        <v>0</v>
      </c>
      <c r="J2944" s="26"/>
      <c r="K2944" s="24">
        <f>IF((I2944*(Utgifter!$E$4+Utgifter!$E$5)/12)&gt;$S$4,(I2944*(Utgifter!$E$4+Utgifter!$E$5)/12),IF(I2944&gt; 0,$S$4,0))</f>
        <v>0</v>
      </c>
    </row>
    <row r="2945" spans="4:11" x14ac:dyDescent="0.35">
      <c r="D2945" s="28" t="str">
        <f t="shared" si="45"/>
        <v/>
      </c>
      <c r="E2945" s="27">
        <f>IF((E2944*(1+Utgifter!$E$5/12)-G2944)&gt;0,E2944*(1+Utgifter!$E$5/12)-G2944,0)</f>
        <v>0</v>
      </c>
      <c r="F2945" s="26"/>
      <c r="G2945" s="24">
        <f>IF((E2945*(Utgifter!$E$4+Utgifter!$E$5)/12)&gt;$S$4,(E2945*(Utgifter!$E$4+Utgifter!$E$5)/12),IF(E2945&gt; 0,$S$4,0))</f>
        <v>0</v>
      </c>
      <c r="I2945" s="27">
        <f>IF((I2944*(1+Utgifter!$E$5/12)-K2944)&gt;0,I2944*(1+Utgifter!$E$5/12)-K2944,0)</f>
        <v>0</v>
      </c>
      <c r="J2945" s="26"/>
      <c r="K2945" s="24">
        <f>IF((I2945*(Utgifter!$E$4+Utgifter!$E$5)/12)&gt;$S$4,(I2945*(Utgifter!$E$4+Utgifter!$E$5)/12),IF(I2945&gt; 0,$S$4,0))</f>
        <v>0</v>
      </c>
    </row>
    <row r="2946" spans="4:11" x14ac:dyDescent="0.35">
      <c r="D2946" s="28" t="str">
        <f t="shared" si="45"/>
        <v/>
      </c>
      <c r="E2946" s="27">
        <f>IF((E2945*(1+Utgifter!$E$5/12)-G2945)&gt;0,E2945*(1+Utgifter!$E$5/12)-G2945,0)</f>
        <v>0</v>
      </c>
      <c r="F2946" s="26"/>
      <c r="G2946" s="24">
        <f>IF((E2946*(Utgifter!$E$4+Utgifter!$E$5)/12)&gt;$S$4,(E2946*(Utgifter!$E$4+Utgifter!$E$5)/12),IF(E2946&gt; 0,$S$4,0))</f>
        <v>0</v>
      </c>
      <c r="I2946" s="27">
        <f>IF((I2945*(1+Utgifter!$E$5/12)-K2945)&gt;0,I2945*(1+Utgifter!$E$5/12)-K2945,0)</f>
        <v>0</v>
      </c>
      <c r="J2946" s="26"/>
      <c r="K2946" s="24">
        <f>IF((I2946*(Utgifter!$E$4+Utgifter!$E$5)/12)&gt;$S$4,(I2946*(Utgifter!$E$4+Utgifter!$E$5)/12),IF(I2946&gt; 0,$S$4,0))</f>
        <v>0</v>
      </c>
    </row>
    <row r="2947" spans="4:11" x14ac:dyDescent="0.35">
      <c r="D2947" s="28" t="str">
        <f t="shared" si="45"/>
        <v/>
      </c>
      <c r="E2947" s="27">
        <f>IF((E2946*(1+Utgifter!$E$5/12)-G2946)&gt;0,E2946*(1+Utgifter!$E$5/12)-G2946,0)</f>
        <v>0</v>
      </c>
      <c r="F2947" s="26"/>
      <c r="G2947" s="24">
        <f>IF((E2947*(Utgifter!$E$4+Utgifter!$E$5)/12)&gt;$S$4,(E2947*(Utgifter!$E$4+Utgifter!$E$5)/12),IF(E2947&gt; 0,$S$4,0))</f>
        <v>0</v>
      </c>
      <c r="I2947" s="27">
        <f>IF((I2946*(1+Utgifter!$E$5/12)-K2946)&gt;0,I2946*(1+Utgifter!$E$5/12)-K2946,0)</f>
        <v>0</v>
      </c>
      <c r="J2947" s="26"/>
      <c r="K2947" s="24">
        <f>IF((I2947*(Utgifter!$E$4+Utgifter!$E$5)/12)&gt;$S$4,(I2947*(Utgifter!$E$4+Utgifter!$E$5)/12),IF(I2947&gt; 0,$S$4,0))</f>
        <v>0</v>
      </c>
    </row>
    <row r="2948" spans="4:11" x14ac:dyDescent="0.35">
      <c r="D2948" s="28" t="str">
        <f t="shared" si="45"/>
        <v/>
      </c>
      <c r="E2948" s="27">
        <f>IF((E2947*(1+Utgifter!$E$5/12)-G2947)&gt;0,E2947*(1+Utgifter!$E$5/12)-G2947,0)</f>
        <v>0</v>
      </c>
      <c r="F2948" s="26"/>
      <c r="G2948" s="24">
        <f>IF((E2948*(Utgifter!$E$4+Utgifter!$E$5)/12)&gt;$S$4,(E2948*(Utgifter!$E$4+Utgifter!$E$5)/12),IF(E2948&gt; 0,$S$4,0))</f>
        <v>0</v>
      </c>
      <c r="I2948" s="27">
        <f>IF((I2947*(1+Utgifter!$E$5/12)-K2947)&gt;0,I2947*(1+Utgifter!$E$5/12)-K2947,0)</f>
        <v>0</v>
      </c>
      <c r="J2948" s="26"/>
      <c r="K2948" s="24">
        <f>IF((I2948*(Utgifter!$E$4+Utgifter!$E$5)/12)&gt;$S$4,(I2948*(Utgifter!$E$4+Utgifter!$E$5)/12),IF(I2948&gt; 0,$S$4,0))</f>
        <v>0</v>
      </c>
    </row>
    <row r="2949" spans="4:11" x14ac:dyDescent="0.35">
      <c r="D2949" s="28" t="str">
        <f t="shared" si="45"/>
        <v/>
      </c>
      <c r="E2949" s="27">
        <f>IF((E2948*(1+Utgifter!$E$5/12)-G2948)&gt;0,E2948*(1+Utgifter!$E$5/12)-G2948,0)</f>
        <v>0</v>
      </c>
      <c r="F2949" s="26"/>
      <c r="G2949" s="24">
        <f>IF((E2949*(Utgifter!$E$4+Utgifter!$E$5)/12)&gt;$S$4,(E2949*(Utgifter!$E$4+Utgifter!$E$5)/12),IF(E2949&gt; 0,$S$4,0))</f>
        <v>0</v>
      </c>
      <c r="I2949" s="27">
        <f>IF((I2948*(1+Utgifter!$E$5/12)-K2948)&gt;0,I2948*(1+Utgifter!$E$5/12)-K2948,0)</f>
        <v>0</v>
      </c>
      <c r="J2949" s="26"/>
      <c r="K2949" s="24">
        <f>IF((I2949*(Utgifter!$E$4+Utgifter!$E$5)/12)&gt;$S$4,(I2949*(Utgifter!$E$4+Utgifter!$E$5)/12),IF(I2949&gt; 0,$S$4,0))</f>
        <v>0</v>
      </c>
    </row>
    <row r="2950" spans="4:11" x14ac:dyDescent="0.35">
      <c r="D2950" s="28" t="str">
        <f t="shared" si="45"/>
        <v/>
      </c>
      <c r="E2950" s="27">
        <f>IF((E2949*(1+Utgifter!$E$5/12)-G2949)&gt;0,E2949*(1+Utgifter!$E$5/12)-G2949,0)</f>
        <v>0</v>
      </c>
      <c r="F2950" s="26"/>
      <c r="G2950" s="24">
        <f>IF((E2950*(Utgifter!$E$4+Utgifter!$E$5)/12)&gt;$S$4,(E2950*(Utgifter!$E$4+Utgifter!$E$5)/12),IF(E2950&gt; 0,$S$4,0))</f>
        <v>0</v>
      </c>
      <c r="I2950" s="27">
        <f>IF((I2949*(1+Utgifter!$E$5/12)-K2949)&gt;0,I2949*(1+Utgifter!$E$5/12)-K2949,0)</f>
        <v>0</v>
      </c>
      <c r="J2950" s="26"/>
      <c r="K2950" s="24">
        <f>IF((I2950*(Utgifter!$E$4+Utgifter!$E$5)/12)&gt;$S$4,(I2950*(Utgifter!$E$4+Utgifter!$E$5)/12),IF(I2950&gt; 0,$S$4,0))</f>
        <v>0</v>
      </c>
    </row>
    <row r="2951" spans="4:11" x14ac:dyDescent="0.35">
      <c r="D2951" s="28" t="str">
        <f t="shared" ref="D2951:D3014" si="46">IF(OR(E2951&gt;0, I2951&gt;0),D2950+1,"")</f>
        <v/>
      </c>
      <c r="E2951" s="27">
        <f>IF((E2950*(1+Utgifter!$E$5/12)-G2950)&gt;0,E2950*(1+Utgifter!$E$5/12)-G2950,0)</f>
        <v>0</v>
      </c>
      <c r="F2951" s="26"/>
      <c r="G2951" s="24">
        <f>IF((E2951*(Utgifter!$E$4+Utgifter!$E$5)/12)&gt;$S$4,(E2951*(Utgifter!$E$4+Utgifter!$E$5)/12),IF(E2951&gt; 0,$S$4,0))</f>
        <v>0</v>
      </c>
      <c r="I2951" s="27">
        <f>IF((I2950*(1+Utgifter!$E$5/12)-K2950)&gt;0,I2950*(1+Utgifter!$E$5/12)-K2950,0)</f>
        <v>0</v>
      </c>
      <c r="J2951" s="26"/>
      <c r="K2951" s="24">
        <f>IF((I2951*(Utgifter!$E$4+Utgifter!$E$5)/12)&gt;$S$4,(I2951*(Utgifter!$E$4+Utgifter!$E$5)/12),IF(I2951&gt; 0,$S$4,0))</f>
        <v>0</v>
      </c>
    </row>
    <row r="2952" spans="4:11" x14ac:dyDescent="0.35">
      <c r="D2952" s="28" t="str">
        <f t="shared" si="46"/>
        <v/>
      </c>
      <c r="E2952" s="27">
        <f>IF((E2951*(1+Utgifter!$E$5/12)-G2951)&gt;0,E2951*(1+Utgifter!$E$5/12)-G2951,0)</f>
        <v>0</v>
      </c>
      <c r="F2952" s="26"/>
      <c r="G2952" s="24">
        <f>IF((E2952*(Utgifter!$E$4+Utgifter!$E$5)/12)&gt;$S$4,(E2952*(Utgifter!$E$4+Utgifter!$E$5)/12),IF(E2952&gt; 0,$S$4,0))</f>
        <v>0</v>
      </c>
      <c r="I2952" s="27">
        <f>IF((I2951*(1+Utgifter!$E$5/12)-K2951)&gt;0,I2951*(1+Utgifter!$E$5/12)-K2951,0)</f>
        <v>0</v>
      </c>
      <c r="J2952" s="26"/>
      <c r="K2952" s="24">
        <f>IF((I2952*(Utgifter!$E$4+Utgifter!$E$5)/12)&gt;$S$4,(I2952*(Utgifter!$E$4+Utgifter!$E$5)/12),IF(I2952&gt; 0,$S$4,0))</f>
        <v>0</v>
      </c>
    </row>
    <row r="2953" spans="4:11" x14ac:dyDescent="0.35">
      <c r="D2953" s="28" t="str">
        <f t="shared" si="46"/>
        <v/>
      </c>
      <c r="E2953" s="27">
        <f>IF((E2952*(1+Utgifter!$E$5/12)-G2952)&gt;0,E2952*(1+Utgifter!$E$5/12)-G2952,0)</f>
        <v>0</v>
      </c>
      <c r="F2953" s="26"/>
      <c r="G2953" s="24">
        <f>IF((E2953*(Utgifter!$E$4+Utgifter!$E$5)/12)&gt;$S$4,(E2953*(Utgifter!$E$4+Utgifter!$E$5)/12),IF(E2953&gt; 0,$S$4,0))</f>
        <v>0</v>
      </c>
      <c r="I2953" s="27">
        <f>IF((I2952*(1+Utgifter!$E$5/12)-K2952)&gt;0,I2952*(1+Utgifter!$E$5/12)-K2952,0)</f>
        <v>0</v>
      </c>
      <c r="J2953" s="26"/>
      <c r="K2953" s="24">
        <f>IF((I2953*(Utgifter!$E$4+Utgifter!$E$5)/12)&gt;$S$4,(I2953*(Utgifter!$E$4+Utgifter!$E$5)/12),IF(I2953&gt; 0,$S$4,0))</f>
        <v>0</v>
      </c>
    </row>
    <row r="2954" spans="4:11" x14ac:dyDescent="0.35">
      <c r="D2954" s="28" t="str">
        <f t="shared" si="46"/>
        <v/>
      </c>
      <c r="E2954" s="27">
        <f>IF((E2953*(1+Utgifter!$E$5/12)-G2953)&gt;0,E2953*(1+Utgifter!$E$5/12)-G2953,0)</f>
        <v>0</v>
      </c>
      <c r="F2954" s="26"/>
      <c r="G2954" s="24">
        <f>IF((E2954*(Utgifter!$E$4+Utgifter!$E$5)/12)&gt;$S$4,(E2954*(Utgifter!$E$4+Utgifter!$E$5)/12),IF(E2954&gt; 0,$S$4,0))</f>
        <v>0</v>
      </c>
      <c r="I2954" s="27">
        <f>IF((I2953*(1+Utgifter!$E$5/12)-K2953)&gt;0,I2953*(1+Utgifter!$E$5/12)-K2953,0)</f>
        <v>0</v>
      </c>
      <c r="J2954" s="26"/>
      <c r="K2954" s="24">
        <f>IF((I2954*(Utgifter!$E$4+Utgifter!$E$5)/12)&gt;$S$4,(I2954*(Utgifter!$E$4+Utgifter!$E$5)/12),IF(I2954&gt; 0,$S$4,0))</f>
        <v>0</v>
      </c>
    </row>
    <row r="2955" spans="4:11" x14ac:dyDescent="0.35">
      <c r="D2955" s="28" t="str">
        <f t="shared" si="46"/>
        <v/>
      </c>
      <c r="E2955" s="27">
        <f>IF((E2954*(1+Utgifter!$E$5/12)-G2954)&gt;0,E2954*(1+Utgifter!$E$5/12)-G2954,0)</f>
        <v>0</v>
      </c>
      <c r="F2955" s="26"/>
      <c r="G2955" s="24">
        <f>IF((E2955*(Utgifter!$E$4+Utgifter!$E$5)/12)&gt;$S$4,(E2955*(Utgifter!$E$4+Utgifter!$E$5)/12),IF(E2955&gt; 0,$S$4,0))</f>
        <v>0</v>
      </c>
      <c r="I2955" s="27">
        <f>IF((I2954*(1+Utgifter!$E$5/12)-K2954)&gt;0,I2954*(1+Utgifter!$E$5/12)-K2954,0)</f>
        <v>0</v>
      </c>
      <c r="J2955" s="26"/>
      <c r="K2955" s="24">
        <f>IF((I2955*(Utgifter!$E$4+Utgifter!$E$5)/12)&gt;$S$4,(I2955*(Utgifter!$E$4+Utgifter!$E$5)/12),IF(I2955&gt; 0,$S$4,0))</f>
        <v>0</v>
      </c>
    </row>
    <row r="2956" spans="4:11" x14ac:dyDescent="0.35">
      <c r="D2956" s="28" t="str">
        <f t="shared" si="46"/>
        <v/>
      </c>
      <c r="E2956" s="27">
        <f>IF((E2955*(1+Utgifter!$E$5/12)-G2955)&gt;0,E2955*(1+Utgifter!$E$5/12)-G2955,0)</f>
        <v>0</v>
      </c>
      <c r="F2956" s="26"/>
      <c r="G2956" s="24">
        <f>IF((E2956*(Utgifter!$E$4+Utgifter!$E$5)/12)&gt;$S$4,(E2956*(Utgifter!$E$4+Utgifter!$E$5)/12),IF(E2956&gt; 0,$S$4,0))</f>
        <v>0</v>
      </c>
      <c r="I2956" s="27">
        <f>IF((I2955*(1+Utgifter!$E$5/12)-K2955)&gt;0,I2955*(1+Utgifter!$E$5/12)-K2955,0)</f>
        <v>0</v>
      </c>
      <c r="J2956" s="26"/>
      <c r="K2956" s="24">
        <f>IF((I2956*(Utgifter!$E$4+Utgifter!$E$5)/12)&gt;$S$4,(I2956*(Utgifter!$E$4+Utgifter!$E$5)/12),IF(I2956&gt; 0,$S$4,0))</f>
        <v>0</v>
      </c>
    </row>
    <row r="2957" spans="4:11" x14ac:dyDescent="0.35">
      <c r="D2957" s="28" t="str">
        <f t="shared" si="46"/>
        <v/>
      </c>
      <c r="E2957" s="27">
        <f>IF((E2956*(1+Utgifter!$E$5/12)-G2956)&gt;0,E2956*(1+Utgifter!$E$5/12)-G2956,0)</f>
        <v>0</v>
      </c>
      <c r="F2957" s="26"/>
      <c r="G2957" s="24">
        <f>IF((E2957*(Utgifter!$E$4+Utgifter!$E$5)/12)&gt;$S$4,(E2957*(Utgifter!$E$4+Utgifter!$E$5)/12),IF(E2957&gt; 0,$S$4,0))</f>
        <v>0</v>
      </c>
      <c r="I2957" s="27">
        <f>IF((I2956*(1+Utgifter!$E$5/12)-K2956)&gt;0,I2956*(1+Utgifter!$E$5/12)-K2956,0)</f>
        <v>0</v>
      </c>
      <c r="J2957" s="26"/>
      <c r="K2957" s="24">
        <f>IF((I2957*(Utgifter!$E$4+Utgifter!$E$5)/12)&gt;$S$4,(I2957*(Utgifter!$E$4+Utgifter!$E$5)/12),IF(I2957&gt; 0,$S$4,0))</f>
        <v>0</v>
      </c>
    </row>
    <row r="2958" spans="4:11" x14ac:dyDescent="0.35">
      <c r="D2958" s="28" t="str">
        <f t="shared" si="46"/>
        <v/>
      </c>
      <c r="E2958" s="27">
        <f>IF((E2957*(1+Utgifter!$E$5/12)-G2957)&gt;0,E2957*(1+Utgifter!$E$5/12)-G2957,0)</f>
        <v>0</v>
      </c>
      <c r="F2958" s="26"/>
      <c r="G2958" s="24">
        <f>IF((E2958*(Utgifter!$E$4+Utgifter!$E$5)/12)&gt;$S$4,(E2958*(Utgifter!$E$4+Utgifter!$E$5)/12),IF(E2958&gt; 0,$S$4,0))</f>
        <v>0</v>
      </c>
      <c r="I2958" s="27">
        <f>IF((I2957*(1+Utgifter!$E$5/12)-K2957)&gt;0,I2957*(1+Utgifter!$E$5/12)-K2957,0)</f>
        <v>0</v>
      </c>
      <c r="J2958" s="26"/>
      <c r="K2958" s="24">
        <f>IF((I2958*(Utgifter!$E$4+Utgifter!$E$5)/12)&gt;$S$4,(I2958*(Utgifter!$E$4+Utgifter!$E$5)/12),IF(I2958&gt; 0,$S$4,0))</f>
        <v>0</v>
      </c>
    </row>
    <row r="2959" spans="4:11" x14ac:dyDescent="0.35">
      <c r="D2959" s="28" t="str">
        <f t="shared" si="46"/>
        <v/>
      </c>
      <c r="E2959" s="27">
        <f>IF((E2958*(1+Utgifter!$E$5/12)-G2958)&gt;0,E2958*(1+Utgifter!$E$5/12)-G2958,0)</f>
        <v>0</v>
      </c>
      <c r="F2959" s="26"/>
      <c r="G2959" s="24">
        <f>IF((E2959*(Utgifter!$E$4+Utgifter!$E$5)/12)&gt;$S$4,(E2959*(Utgifter!$E$4+Utgifter!$E$5)/12),IF(E2959&gt; 0,$S$4,0))</f>
        <v>0</v>
      </c>
      <c r="I2959" s="27">
        <f>IF((I2958*(1+Utgifter!$E$5/12)-K2958)&gt;0,I2958*(1+Utgifter!$E$5/12)-K2958,0)</f>
        <v>0</v>
      </c>
      <c r="J2959" s="26"/>
      <c r="K2959" s="24">
        <f>IF((I2959*(Utgifter!$E$4+Utgifter!$E$5)/12)&gt;$S$4,(I2959*(Utgifter!$E$4+Utgifter!$E$5)/12),IF(I2959&gt; 0,$S$4,0))</f>
        <v>0</v>
      </c>
    </row>
    <row r="2960" spans="4:11" x14ac:dyDescent="0.35">
      <c r="D2960" s="28" t="str">
        <f t="shared" si="46"/>
        <v/>
      </c>
      <c r="E2960" s="27">
        <f>IF((E2959*(1+Utgifter!$E$5/12)-G2959)&gt;0,E2959*(1+Utgifter!$E$5/12)-G2959,0)</f>
        <v>0</v>
      </c>
      <c r="F2960" s="26"/>
      <c r="G2960" s="24">
        <f>IF((E2960*(Utgifter!$E$4+Utgifter!$E$5)/12)&gt;$S$4,(E2960*(Utgifter!$E$4+Utgifter!$E$5)/12),IF(E2960&gt; 0,$S$4,0))</f>
        <v>0</v>
      </c>
      <c r="I2960" s="27">
        <f>IF((I2959*(1+Utgifter!$E$5/12)-K2959)&gt;0,I2959*(1+Utgifter!$E$5/12)-K2959,0)</f>
        <v>0</v>
      </c>
      <c r="J2960" s="26"/>
      <c r="K2960" s="24">
        <f>IF((I2960*(Utgifter!$E$4+Utgifter!$E$5)/12)&gt;$S$4,(I2960*(Utgifter!$E$4+Utgifter!$E$5)/12),IF(I2960&gt; 0,$S$4,0))</f>
        <v>0</v>
      </c>
    </row>
    <row r="2961" spans="4:11" x14ac:dyDescent="0.35">
      <c r="D2961" s="28" t="str">
        <f t="shared" si="46"/>
        <v/>
      </c>
      <c r="E2961" s="27">
        <f>IF((E2960*(1+Utgifter!$E$5/12)-G2960)&gt;0,E2960*(1+Utgifter!$E$5/12)-G2960,0)</f>
        <v>0</v>
      </c>
      <c r="F2961" s="26"/>
      <c r="G2961" s="24">
        <f>IF((E2961*(Utgifter!$E$4+Utgifter!$E$5)/12)&gt;$S$4,(E2961*(Utgifter!$E$4+Utgifter!$E$5)/12),IF(E2961&gt; 0,$S$4,0))</f>
        <v>0</v>
      </c>
      <c r="I2961" s="27">
        <f>IF((I2960*(1+Utgifter!$E$5/12)-K2960)&gt;0,I2960*(1+Utgifter!$E$5/12)-K2960,0)</f>
        <v>0</v>
      </c>
      <c r="J2961" s="26"/>
      <c r="K2961" s="24">
        <f>IF((I2961*(Utgifter!$E$4+Utgifter!$E$5)/12)&gt;$S$4,(I2961*(Utgifter!$E$4+Utgifter!$E$5)/12),IF(I2961&gt; 0,$S$4,0))</f>
        <v>0</v>
      </c>
    </row>
    <row r="2962" spans="4:11" x14ac:dyDescent="0.35">
      <c r="D2962" s="28" t="str">
        <f t="shared" si="46"/>
        <v/>
      </c>
      <c r="E2962" s="27">
        <f>IF((E2961*(1+Utgifter!$E$5/12)-G2961)&gt;0,E2961*(1+Utgifter!$E$5/12)-G2961,0)</f>
        <v>0</v>
      </c>
      <c r="F2962" s="26"/>
      <c r="G2962" s="24">
        <f>IF((E2962*(Utgifter!$E$4+Utgifter!$E$5)/12)&gt;$S$4,(E2962*(Utgifter!$E$4+Utgifter!$E$5)/12),IF(E2962&gt; 0,$S$4,0))</f>
        <v>0</v>
      </c>
      <c r="I2962" s="27">
        <f>IF((I2961*(1+Utgifter!$E$5/12)-K2961)&gt;0,I2961*(1+Utgifter!$E$5/12)-K2961,0)</f>
        <v>0</v>
      </c>
      <c r="J2962" s="26"/>
      <c r="K2962" s="24">
        <f>IF((I2962*(Utgifter!$E$4+Utgifter!$E$5)/12)&gt;$S$4,(I2962*(Utgifter!$E$4+Utgifter!$E$5)/12),IF(I2962&gt; 0,$S$4,0))</f>
        <v>0</v>
      </c>
    </row>
    <row r="2963" spans="4:11" x14ac:dyDescent="0.35">
      <c r="D2963" s="28" t="str">
        <f t="shared" si="46"/>
        <v/>
      </c>
      <c r="E2963" s="27">
        <f>IF((E2962*(1+Utgifter!$E$5/12)-G2962)&gt;0,E2962*(1+Utgifter!$E$5/12)-G2962,0)</f>
        <v>0</v>
      </c>
      <c r="F2963" s="26"/>
      <c r="G2963" s="24">
        <f>IF((E2963*(Utgifter!$E$4+Utgifter!$E$5)/12)&gt;$S$4,(E2963*(Utgifter!$E$4+Utgifter!$E$5)/12),IF(E2963&gt; 0,$S$4,0))</f>
        <v>0</v>
      </c>
      <c r="I2963" s="27">
        <f>IF((I2962*(1+Utgifter!$E$5/12)-K2962)&gt;0,I2962*(1+Utgifter!$E$5/12)-K2962,0)</f>
        <v>0</v>
      </c>
      <c r="J2963" s="26"/>
      <c r="K2963" s="24">
        <f>IF((I2963*(Utgifter!$E$4+Utgifter!$E$5)/12)&gt;$S$4,(I2963*(Utgifter!$E$4+Utgifter!$E$5)/12),IF(I2963&gt; 0,$S$4,0))</f>
        <v>0</v>
      </c>
    </row>
    <row r="2964" spans="4:11" x14ac:dyDescent="0.35">
      <c r="D2964" s="28" t="str">
        <f t="shared" si="46"/>
        <v/>
      </c>
      <c r="E2964" s="27">
        <f>IF((E2963*(1+Utgifter!$E$5/12)-G2963)&gt;0,E2963*(1+Utgifter!$E$5/12)-G2963,0)</f>
        <v>0</v>
      </c>
      <c r="F2964" s="26"/>
      <c r="G2964" s="24">
        <f>IF((E2964*(Utgifter!$E$4+Utgifter!$E$5)/12)&gt;$S$4,(E2964*(Utgifter!$E$4+Utgifter!$E$5)/12),IF(E2964&gt; 0,$S$4,0))</f>
        <v>0</v>
      </c>
      <c r="I2964" s="27">
        <f>IF((I2963*(1+Utgifter!$E$5/12)-K2963)&gt;0,I2963*(1+Utgifter!$E$5/12)-K2963,0)</f>
        <v>0</v>
      </c>
      <c r="J2964" s="26"/>
      <c r="K2964" s="24">
        <f>IF((I2964*(Utgifter!$E$4+Utgifter!$E$5)/12)&gt;$S$4,(I2964*(Utgifter!$E$4+Utgifter!$E$5)/12),IF(I2964&gt; 0,$S$4,0))</f>
        <v>0</v>
      </c>
    </row>
    <row r="2965" spans="4:11" x14ac:dyDescent="0.35">
      <c r="D2965" s="28" t="str">
        <f t="shared" si="46"/>
        <v/>
      </c>
      <c r="E2965" s="27">
        <f>IF((E2964*(1+Utgifter!$E$5/12)-G2964)&gt;0,E2964*(1+Utgifter!$E$5/12)-G2964,0)</f>
        <v>0</v>
      </c>
      <c r="F2965" s="26"/>
      <c r="G2965" s="24">
        <f>IF((E2965*(Utgifter!$E$4+Utgifter!$E$5)/12)&gt;$S$4,(E2965*(Utgifter!$E$4+Utgifter!$E$5)/12),IF(E2965&gt; 0,$S$4,0))</f>
        <v>0</v>
      </c>
      <c r="I2965" s="27">
        <f>IF((I2964*(1+Utgifter!$E$5/12)-K2964)&gt;0,I2964*(1+Utgifter!$E$5/12)-K2964,0)</f>
        <v>0</v>
      </c>
      <c r="J2965" s="26"/>
      <c r="K2965" s="24">
        <f>IF((I2965*(Utgifter!$E$4+Utgifter!$E$5)/12)&gt;$S$4,(I2965*(Utgifter!$E$4+Utgifter!$E$5)/12),IF(I2965&gt; 0,$S$4,0))</f>
        <v>0</v>
      </c>
    </row>
    <row r="2966" spans="4:11" x14ac:dyDescent="0.35">
      <c r="D2966" s="28" t="str">
        <f t="shared" si="46"/>
        <v/>
      </c>
      <c r="E2966" s="27">
        <f>IF((E2965*(1+Utgifter!$E$5/12)-G2965)&gt;0,E2965*(1+Utgifter!$E$5/12)-G2965,0)</f>
        <v>0</v>
      </c>
      <c r="F2966" s="26"/>
      <c r="G2966" s="24">
        <f>IF((E2966*(Utgifter!$E$4+Utgifter!$E$5)/12)&gt;$S$4,(E2966*(Utgifter!$E$4+Utgifter!$E$5)/12),IF(E2966&gt; 0,$S$4,0))</f>
        <v>0</v>
      </c>
      <c r="I2966" s="27">
        <f>IF((I2965*(1+Utgifter!$E$5/12)-K2965)&gt;0,I2965*(1+Utgifter!$E$5/12)-K2965,0)</f>
        <v>0</v>
      </c>
      <c r="J2966" s="26"/>
      <c r="K2966" s="24">
        <f>IF((I2966*(Utgifter!$E$4+Utgifter!$E$5)/12)&gt;$S$4,(I2966*(Utgifter!$E$4+Utgifter!$E$5)/12),IF(I2966&gt; 0,$S$4,0))</f>
        <v>0</v>
      </c>
    </row>
    <row r="2967" spans="4:11" x14ac:dyDescent="0.35">
      <c r="D2967" s="28" t="str">
        <f t="shared" si="46"/>
        <v/>
      </c>
      <c r="E2967" s="27">
        <f>IF((E2966*(1+Utgifter!$E$5/12)-G2966)&gt;0,E2966*(1+Utgifter!$E$5/12)-G2966,0)</f>
        <v>0</v>
      </c>
      <c r="F2967" s="26"/>
      <c r="G2967" s="24">
        <f>IF((E2967*(Utgifter!$E$4+Utgifter!$E$5)/12)&gt;$S$4,(E2967*(Utgifter!$E$4+Utgifter!$E$5)/12),IF(E2967&gt; 0,$S$4,0))</f>
        <v>0</v>
      </c>
      <c r="I2967" s="27">
        <f>IF((I2966*(1+Utgifter!$E$5/12)-K2966)&gt;0,I2966*(1+Utgifter!$E$5/12)-K2966,0)</f>
        <v>0</v>
      </c>
      <c r="J2967" s="26"/>
      <c r="K2967" s="24">
        <f>IF((I2967*(Utgifter!$E$4+Utgifter!$E$5)/12)&gt;$S$4,(I2967*(Utgifter!$E$4+Utgifter!$E$5)/12),IF(I2967&gt; 0,$S$4,0))</f>
        <v>0</v>
      </c>
    </row>
    <row r="2968" spans="4:11" x14ac:dyDescent="0.35">
      <c r="D2968" s="28" t="str">
        <f t="shared" si="46"/>
        <v/>
      </c>
      <c r="E2968" s="27">
        <f>IF((E2967*(1+Utgifter!$E$5/12)-G2967)&gt;0,E2967*(1+Utgifter!$E$5/12)-G2967,0)</f>
        <v>0</v>
      </c>
      <c r="F2968" s="26"/>
      <c r="G2968" s="24">
        <f>IF((E2968*(Utgifter!$E$4+Utgifter!$E$5)/12)&gt;$S$4,(E2968*(Utgifter!$E$4+Utgifter!$E$5)/12),IF(E2968&gt; 0,$S$4,0))</f>
        <v>0</v>
      </c>
      <c r="I2968" s="27">
        <f>IF((I2967*(1+Utgifter!$E$5/12)-K2967)&gt;0,I2967*(1+Utgifter!$E$5/12)-K2967,0)</f>
        <v>0</v>
      </c>
      <c r="J2968" s="26"/>
      <c r="K2968" s="24">
        <f>IF((I2968*(Utgifter!$E$4+Utgifter!$E$5)/12)&gt;$S$4,(I2968*(Utgifter!$E$4+Utgifter!$E$5)/12),IF(I2968&gt; 0,$S$4,0))</f>
        <v>0</v>
      </c>
    </row>
    <row r="2969" spans="4:11" x14ac:dyDescent="0.35">
      <c r="D2969" s="28" t="str">
        <f t="shared" si="46"/>
        <v/>
      </c>
      <c r="E2969" s="27">
        <f>IF((E2968*(1+Utgifter!$E$5/12)-G2968)&gt;0,E2968*(1+Utgifter!$E$5/12)-G2968,0)</f>
        <v>0</v>
      </c>
      <c r="F2969" s="26"/>
      <c r="G2969" s="24">
        <f>IF((E2969*(Utgifter!$E$4+Utgifter!$E$5)/12)&gt;$S$4,(E2969*(Utgifter!$E$4+Utgifter!$E$5)/12),IF(E2969&gt; 0,$S$4,0))</f>
        <v>0</v>
      </c>
      <c r="I2969" s="27">
        <f>IF((I2968*(1+Utgifter!$E$5/12)-K2968)&gt;0,I2968*(1+Utgifter!$E$5/12)-K2968,0)</f>
        <v>0</v>
      </c>
      <c r="J2969" s="26"/>
      <c r="K2969" s="24">
        <f>IF((I2969*(Utgifter!$E$4+Utgifter!$E$5)/12)&gt;$S$4,(I2969*(Utgifter!$E$4+Utgifter!$E$5)/12),IF(I2969&gt; 0,$S$4,0))</f>
        <v>0</v>
      </c>
    </row>
    <row r="2970" spans="4:11" x14ac:dyDescent="0.35">
      <c r="D2970" s="28" t="str">
        <f t="shared" si="46"/>
        <v/>
      </c>
      <c r="E2970" s="27">
        <f>IF((E2969*(1+Utgifter!$E$5/12)-G2969)&gt;0,E2969*(1+Utgifter!$E$5/12)-G2969,0)</f>
        <v>0</v>
      </c>
      <c r="F2970" s="26"/>
      <c r="G2970" s="24">
        <f>IF((E2970*(Utgifter!$E$4+Utgifter!$E$5)/12)&gt;$S$4,(E2970*(Utgifter!$E$4+Utgifter!$E$5)/12),IF(E2970&gt; 0,$S$4,0))</f>
        <v>0</v>
      </c>
      <c r="I2970" s="27">
        <f>IF((I2969*(1+Utgifter!$E$5/12)-K2969)&gt;0,I2969*(1+Utgifter!$E$5/12)-K2969,0)</f>
        <v>0</v>
      </c>
      <c r="J2970" s="26"/>
      <c r="K2970" s="24">
        <f>IF((I2970*(Utgifter!$E$4+Utgifter!$E$5)/12)&gt;$S$4,(I2970*(Utgifter!$E$4+Utgifter!$E$5)/12),IF(I2970&gt; 0,$S$4,0))</f>
        <v>0</v>
      </c>
    </row>
    <row r="2971" spans="4:11" x14ac:dyDescent="0.35">
      <c r="D2971" s="28" t="str">
        <f t="shared" si="46"/>
        <v/>
      </c>
      <c r="E2971" s="27">
        <f>IF((E2970*(1+Utgifter!$E$5/12)-G2970)&gt;0,E2970*(1+Utgifter!$E$5/12)-G2970,0)</f>
        <v>0</v>
      </c>
      <c r="F2971" s="26"/>
      <c r="G2971" s="24">
        <f>IF((E2971*(Utgifter!$E$4+Utgifter!$E$5)/12)&gt;$S$4,(E2971*(Utgifter!$E$4+Utgifter!$E$5)/12),IF(E2971&gt; 0,$S$4,0))</f>
        <v>0</v>
      </c>
      <c r="I2971" s="27">
        <f>IF((I2970*(1+Utgifter!$E$5/12)-K2970)&gt;0,I2970*(1+Utgifter!$E$5/12)-K2970,0)</f>
        <v>0</v>
      </c>
      <c r="J2971" s="26"/>
      <c r="K2971" s="24">
        <f>IF((I2971*(Utgifter!$E$4+Utgifter!$E$5)/12)&gt;$S$4,(I2971*(Utgifter!$E$4+Utgifter!$E$5)/12),IF(I2971&gt; 0,$S$4,0))</f>
        <v>0</v>
      </c>
    </row>
    <row r="2972" spans="4:11" x14ac:dyDescent="0.35">
      <c r="D2972" s="28" t="str">
        <f t="shared" si="46"/>
        <v/>
      </c>
      <c r="E2972" s="27">
        <f>IF((E2971*(1+Utgifter!$E$5/12)-G2971)&gt;0,E2971*(1+Utgifter!$E$5/12)-G2971,0)</f>
        <v>0</v>
      </c>
      <c r="F2972" s="26"/>
      <c r="G2972" s="24">
        <f>IF((E2972*(Utgifter!$E$4+Utgifter!$E$5)/12)&gt;$S$4,(E2972*(Utgifter!$E$4+Utgifter!$E$5)/12),IF(E2972&gt; 0,$S$4,0))</f>
        <v>0</v>
      </c>
      <c r="I2972" s="27">
        <f>IF((I2971*(1+Utgifter!$E$5/12)-K2971)&gt;0,I2971*(1+Utgifter!$E$5/12)-K2971,0)</f>
        <v>0</v>
      </c>
      <c r="J2972" s="26"/>
      <c r="K2972" s="24">
        <f>IF((I2972*(Utgifter!$E$4+Utgifter!$E$5)/12)&gt;$S$4,(I2972*(Utgifter!$E$4+Utgifter!$E$5)/12),IF(I2972&gt; 0,$S$4,0))</f>
        <v>0</v>
      </c>
    </row>
    <row r="2973" spans="4:11" x14ac:dyDescent="0.35">
      <c r="D2973" s="28" t="str">
        <f t="shared" si="46"/>
        <v/>
      </c>
      <c r="E2973" s="27">
        <f>IF((E2972*(1+Utgifter!$E$5/12)-G2972)&gt;0,E2972*(1+Utgifter!$E$5/12)-G2972,0)</f>
        <v>0</v>
      </c>
      <c r="F2973" s="26"/>
      <c r="G2973" s="24">
        <f>IF((E2973*(Utgifter!$E$4+Utgifter!$E$5)/12)&gt;$S$4,(E2973*(Utgifter!$E$4+Utgifter!$E$5)/12),IF(E2973&gt; 0,$S$4,0))</f>
        <v>0</v>
      </c>
      <c r="I2973" s="27">
        <f>IF((I2972*(1+Utgifter!$E$5/12)-K2972)&gt;0,I2972*(1+Utgifter!$E$5/12)-K2972,0)</f>
        <v>0</v>
      </c>
      <c r="J2973" s="26"/>
      <c r="K2973" s="24">
        <f>IF((I2973*(Utgifter!$E$4+Utgifter!$E$5)/12)&gt;$S$4,(I2973*(Utgifter!$E$4+Utgifter!$E$5)/12),IF(I2973&gt; 0,$S$4,0))</f>
        <v>0</v>
      </c>
    </row>
    <row r="2974" spans="4:11" x14ac:dyDescent="0.35">
      <c r="D2974" s="28" t="str">
        <f t="shared" si="46"/>
        <v/>
      </c>
      <c r="E2974" s="27">
        <f>IF((E2973*(1+Utgifter!$E$5/12)-G2973)&gt;0,E2973*(1+Utgifter!$E$5/12)-G2973,0)</f>
        <v>0</v>
      </c>
      <c r="F2974" s="26"/>
      <c r="G2974" s="24">
        <f>IF((E2974*(Utgifter!$E$4+Utgifter!$E$5)/12)&gt;$S$4,(E2974*(Utgifter!$E$4+Utgifter!$E$5)/12),IF(E2974&gt; 0,$S$4,0))</f>
        <v>0</v>
      </c>
      <c r="I2974" s="27">
        <f>IF((I2973*(1+Utgifter!$E$5/12)-K2973)&gt;0,I2973*(1+Utgifter!$E$5/12)-K2973,0)</f>
        <v>0</v>
      </c>
      <c r="J2974" s="26"/>
      <c r="K2974" s="24">
        <f>IF((I2974*(Utgifter!$E$4+Utgifter!$E$5)/12)&gt;$S$4,(I2974*(Utgifter!$E$4+Utgifter!$E$5)/12),IF(I2974&gt; 0,$S$4,0))</f>
        <v>0</v>
      </c>
    </row>
    <row r="2975" spans="4:11" x14ac:dyDescent="0.35">
      <c r="D2975" s="28" t="str">
        <f t="shared" si="46"/>
        <v/>
      </c>
      <c r="E2975" s="27">
        <f>IF((E2974*(1+Utgifter!$E$5/12)-G2974)&gt;0,E2974*(1+Utgifter!$E$5/12)-G2974,0)</f>
        <v>0</v>
      </c>
      <c r="F2975" s="26"/>
      <c r="G2975" s="24">
        <f>IF((E2975*(Utgifter!$E$4+Utgifter!$E$5)/12)&gt;$S$4,(E2975*(Utgifter!$E$4+Utgifter!$E$5)/12),IF(E2975&gt; 0,$S$4,0))</f>
        <v>0</v>
      </c>
      <c r="I2975" s="27">
        <f>IF((I2974*(1+Utgifter!$E$5/12)-K2974)&gt;0,I2974*(1+Utgifter!$E$5/12)-K2974,0)</f>
        <v>0</v>
      </c>
      <c r="J2975" s="26"/>
      <c r="K2975" s="24">
        <f>IF((I2975*(Utgifter!$E$4+Utgifter!$E$5)/12)&gt;$S$4,(I2975*(Utgifter!$E$4+Utgifter!$E$5)/12),IF(I2975&gt; 0,$S$4,0))</f>
        <v>0</v>
      </c>
    </row>
    <row r="2976" spans="4:11" x14ac:dyDescent="0.35">
      <c r="D2976" s="28" t="str">
        <f t="shared" si="46"/>
        <v/>
      </c>
      <c r="E2976" s="27">
        <f>IF((E2975*(1+Utgifter!$E$5/12)-G2975)&gt;0,E2975*(1+Utgifter!$E$5/12)-G2975,0)</f>
        <v>0</v>
      </c>
      <c r="F2976" s="26"/>
      <c r="G2976" s="24">
        <f>IF((E2976*(Utgifter!$E$4+Utgifter!$E$5)/12)&gt;$S$4,(E2976*(Utgifter!$E$4+Utgifter!$E$5)/12),IF(E2976&gt; 0,$S$4,0))</f>
        <v>0</v>
      </c>
      <c r="I2976" s="27">
        <f>IF((I2975*(1+Utgifter!$E$5/12)-K2975)&gt;0,I2975*(1+Utgifter!$E$5/12)-K2975,0)</f>
        <v>0</v>
      </c>
      <c r="J2976" s="26"/>
      <c r="K2976" s="24">
        <f>IF((I2976*(Utgifter!$E$4+Utgifter!$E$5)/12)&gt;$S$4,(I2976*(Utgifter!$E$4+Utgifter!$E$5)/12),IF(I2976&gt; 0,$S$4,0))</f>
        <v>0</v>
      </c>
    </row>
    <row r="2977" spans="4:11" x14ac:dyDescent="0.35">
      <c r="D2977" s="28" t="str">
        <f t="shared" si="46"/>
        <v/>
      </c>
      <c r="E2977" s="27">
        <f>IF((E2976*(1+Utgifter!$E$5/12)-G2976)&gt;0,E2976*(1+Utgifter!$E$5/12)-G2976,0)</f>
        <v>0</v>
      </c>
      <c r="F2977" s="26"/>
      <c r="G2977" s="24">
        <f>IF((E2977*(Utgifter!$E$4+Utgifter!$E$5)/12)&gt;$S$4,(E2977*(Utgifter!$E$4+Utgifter!$E$5)/12),IF(E2977&gt; 0,$S$4,0))</f>
        <v>0</v>
      </c>
      <c r="I2977" s="27">
        <f>IF((I2976*(1+Utgifter!$E$5/12)-K2976)&gt;0,I2976*(1+Utgifter!$E$5/12)-K2976,0)</f>
        <v>0</v>
      </c>
      <c r="J2977" s="26"/>
      <c r="K2977" s="24">
        <f>IF((I2977*(Utgifter!$E$4+Utgifter!$E$5)/12)&gt;$S$4,(I2977*(Utgifter!$E$4+Utgifter!$E$5)/12),IF(I2977&gt; 0,$S$4,0))</f>
        <v>0</v>
      </c>
    </row>
    <row r="2978" spans="4:11" x14ac:dyDescent="0.35">
      <c r="D2978" s="28" t="str">
        <f t="shared" si="46"/>
        <v/>
      </c>
      <c r="E2978" s="27">
        <f>IF((E2977*(1+Utgifter!$E$5/12)-G2977)&gt;0,E2977*(1+Utgifter!$E$5/12)-G2977,0)</f>
        <v>0</v>
      </c>
      <c r="F2978" s="26"/>
      <c r="G2978" s="24">
        <f>IF((E2978*(Utgifter!$E$4+Utgifter!$E$5)/12)&gt;$S$4,(E2978*(Utgifter!$E$4+Utgifter!$E$5)/12),IF(E2978&gt; 0,$S$4,0))</f>
        <v>0</v>
      </c>
      <c r="I2978" s="27">
        <f>IF((I2977*(1+Utgifter!$E$5/12)-K2977)&gt;0,I2977*(1+Utgifter!$E$5/12)-K2977,0)</f>
        <v>0</v>
      </c>
      <c r="J2978" s="26"/>
      <c r="K2978" s="24">
        <f>IF((I2978*(Utgifter!$E$4+Utgifter!$E$5)/12)&gt;$S$4,(I2978*(Utgifter!$E$4+Utgifter!$E$5)/12),IF(I2978&gt; 0,$S$4,0))</f>
        <v>0</v>
      </c>
    </row>
    <row r="2979" spans="4:11" x14ac:dyDescent="0.35">
      <c r="D2979" s="28" t="str">
        <f t="shared" si="46"/>
        <v/>
      </c>
      <c r="E2979" s="27">
        <f>IF((E2978*(1+Utgifter!$E$5/12)-G2978)&gt;0,E2978*(1+Utgifter!$E$5/12)-G2978,0)</f>
        <v>0</v>
      </c>
      <c r="F2979" s="26"/>
      <c r="G2979" s="24">
        <f>IF((E2979*(Utgifter!$E$4+Utgifter!$E$5)/12)&gt;$S$4,(E2979*(Utgifter!$E$4+Utgifter!$E$5)/12),IF(E2979&gt; 0,$S$4,0))</f>
        <v>0</v>
      </c>
      <c r="I2979" s="27">
        <f>IF((I2978*(1+Utgifter!$E$5/12)-K2978)&gt;0,I2978*(1+Utgifter!$E$5/12)-K2978,0)</f>
        <v>0</v>
      </c>
      <c r="J2979" s="26"/>
      <c r="K2979" s="24">
        <f>IF((I2979*(Utgifter!$E$4+Utgifter!$E$5)/12)&gt;$S$4,(I2979*(Utgifter!$E$4+Utgifter!$E$5)/12),IF(I2979&gt; 0,$S$4,0))</f>
        <v>0</v>
      </c>
    </row>
    <row r="2980" spans="4:11" x14ac:dyDescent="0.35">
      <c r="D2980" s="28" t="str">
        <f t="shared" si="46"/>
        <v/>
      </c>
      <c r="E2980" s="27">
        <f>IF((E2979*(1+Utgifter!$E$5/12)-G2979)&gt;0,E2979*(1+Utgifter!$E$5/12)-G2979,0)</f>
        <v>0</v>
      </c>
      <c r="F2980" s="26"/>
      <c r="G2980" s="24">
        <f>IF((E2980*(Utgifter!$E$4+Utgifter!$E$5)/12)&gt;$S$4,(E2980*(Utgifter!$E$4+Utgifter!$E$5)/12),IF(E2980&gt; 0,$S$4,0))</f>
        <v>0</v>
      </c>
      <c r="I2980" s="27">
        <f>IF((I2979*(1+Utgifter!$E$5/12)-K2979)&gt;0,I2979*(1+Utgifter!$E$5/12)-K2979,0)</f>
        <v>0</v>
      </c>
      <c r="J2980" s="26"/>
      <c r="K2980" s="24">
        <f>IF((I2980*(Utgifter!$E$4+Utgifter!$E$5)/12)&gt;$S$4,(I2980*(Utgifter!$E$4+Utgifter!$E$5)/12),IF(I2980&gt; 0,$S$4,0))</f>
        <v>0</v>
      </c>
    </row>
    <row r="2981" spans="4:11" x14ac:dyDescent="0.35">
      <c r="D2981" s="28" t="str">
        <f t="shared" si="46"/>
        <v/>
      </c>
      <c r="E2981" s="27">
        <f>IF((E2980*(1+Utgifter!$E$5/12)-G2980)&gt;0,E2980*(1+Utgifter!$E$5/12)-G2980,0)</f>
        <v>0</v>
      </c>
      <c r="F2981" s="26"/>
      <c r="G2981" s="24">
        <f>IF((E2981*(Utgifter!$E$4+Utgifter!$E$5)/12)&gt;$S$4,(E2981*(Utgifter!$E$4+Utgifter!$E$5)/12),IF(E2981&gt; 0,$S$4,0))</f>
        <v>0</v>
      </c>
      <c r="I2981" s="27">
        <f>IF((I2980*(1+Utgifter!$E$5/12)-K2980)&gt;0,I2980*(1+Utgifter!$E$5/12)-K2980,0)</f>
        <v>0</v>
      </c>
      <c r="J2981" s="26"/>
      <c r="K2981" s="24">
        <f>IF((I2981*(Utgifter!$E$4+Utgifter!$E$5)/12)&gt;$S$4,(I2981*(Utgifter!$E$4+Utgifter!$E$5)/12),IF(I2981&gt; 0,$S$4,0))</f>
        <v>0</v>
      </c>
    </row>
    <row r="2982" spans="4:11" x14ac:dyDescent="0.35">
      <c r="D2982" s="28" t="str">
        <f t="shared" si="46"/>
        <v/>
      </c>
      <c r="E2982" s="27">
        <f>IF((E2981*(1+Utgifter!$E$5/12)-G2981)&gt;0,E2981*(1+Utgifter!$E$5/12)-G2981,0)</f>
        <v>0</v>
      </c>
      <c r="F2982" s="26"/>
      <c r="G2982" s="24">
        <f>IF((E2982*(Utgifter!$E$4+Utgifter!$E$5)/12)&gt;$S$4,(E2982*(Utgifter!$E$4+Utgifter!$E$5)/12),IF(E2982&gt; 0,$S$4,0))</f>
        <v>0</v>
      </c>
      <c r="I2982" s="27">
        <f>IF((I2981*(1+Utgifter!$E$5/12)-K2981)&gt;0,I2981*(1+Utgifter!$E$5/12)-K2981,0)</f>
        <v>0</v>
      </c>
      <c r="J2982" s="26"/>
      <c r="K2982" s="24">
        <f>IF((I2982*(Utgifter!$E$4+Utgifter!$E$5)/12)&gt;$S$4,(I2982*(Utgifter!$E$4+Utgifter!$E$5)/12),IF(I2982&gt; 0,$S$4,0))</f>
        <v>0</v>
      </c>
    </row>
    <row r="2983" spans="4:11" x14ac:dyDescent="0.35">
      <c r="D2983" s="28" t="str">
        <f t="shared" si="46"/>
        <v/>
      </c>
      <c r="E2983" s="27">
        <f>IF((E2982*(1+Utgifter!$E$5/12)-G2982)&gt;0,E2982*(1+Utgifter!$E$5/12)-G2982,0)</f>
        <v>0</v>
      </c>
      <c r="F2983" s="26"/>
      <c r="G2983" s="24">
        <f>IF((E2983*(Utgifter!$E$4+Utgifter!$E$5)/12)&gt;$S$4,(E2983*(Utgifter!$E$4+Utgifter!$E$5)/12),IF(E2983&gt; 0,$S$4,0))</f>
        <v>0</v>
      </c>
      <c r="I2983" s="27">
        <f>IF((I2982*(1+Utgifter!$E$5/12)-K2982)&gt;0,I2982*(1+Utgifter!$E$5/12)-K2982,0)</f>
        <v>0</v>
      </c>
      <c r="J2983" s="26"/>
      <c r="K2983" s="24">
        <f>IF((I2983*(Utgifter!$E$4+Utgifter!$E$5)/12)&gt;$S$4,(I2983*(Utgifter!$E$4+Utgifter!$E$5)/12),IF(I2983&gt; 0,$S$4,0))</f>
        <v>0</v>
      </c>
    </row>
    <row r="2984" spans="4:11" x14ac:dyDescent="0.35">
      <c r="D2984" s="28" t="str">
        <f t="shared" si="46"/>
        <v/>
      </c>
      <c r="E2984" s="27">
        <f>IF((E2983*(1+Utgifter!$E$5/12)-G2983)&gt;0,E2983*(1+Utgifter!$E$5/12)-G2983,0)</f>
        <v>0</v>
      </c>
      <c r="F2984" s="26"/>
      <c r="G2984" s="24">
        <f>IF((E2984*(Utgifter!$E$4+Utgifter!$E$5)/12)&gt;$S$4,(E2984*(Utgifter!$E$4+Utgifter!$E$5)/12),IF(E2984&gt; 0,$S$4,0))</f>
        <v>0</v>
      </c>
      <c r="I2984" s="27">
        <f>IF((I2983*(1+Utgifter!$E$5/12)-K2983)&gt;0,I2983*(1+Utgifter!$E$5/12)-K2983,0)</f>
        <v>0</v>
      </c>
      <c r="J2984" s="26"/>
      <c r="K2984" s="24">
        <f>IF((I2984*(Utgifter!$E$4+Utgifter!$E$5)/12)&gt;$S$4,(I2984*(Utgifter!$E$4+Utgifter!$E$5)/12),IF(I2984&gt; 0,$S$4,0))</f>
        <v>0</v>
      </c>
    </row>
    <row r="2985" spans="4:11" x14ac:dyDescent="0.35">
      <c r="D2985" s="28" t="str">
        <f t="shared" si="46"/>
        <v/>
      </c>
      <c r="E2985" s="27">
        <f>IF((E2984*(1+Utgifter!$E$5/12)-G2984)&gt;0,E2984*(1+Utgifter!$E$5/12)-G2984,0)</f>
        <v>0</v>
      </c>
      <c r="F2985" s="26"/>
      <c r="G2985" s="24">
        <f>IF((E2985*(Utgifter!$E$4+Utgifter!$E$5)/12)&gt;$S$4,(E2985*(Utgifter!$E$4+Utgifter!$E$5)/12),IF(E2985&gt; 0,$S$4,0))</f>
        <v>0</v>
      </c>
      <c r="I2985" s="27">
        <f>IF((I2984*(1+Utgifter!$E$5/12)-K2984)&gt;0,I2984*(1+Utgifter!$E$5/12)-K2984,0)</f>
        <v>0</v>
      </c>
      <c r="J2985" s="26"/>
      <c r="K2985" s="24">
        <f>IF((I2985*(Utgifter!$E$4+Utgifter!$E$5)/12)&gt;$S$4,(I2985*(Utgifter!$E$4+Utgifter!$E$5)/12),IF(I2985&gt; 0,$S$4,0))</f>
        <v>0</v>
      </c>
    </row>
    <row r="2986" spans="4:11" x14ac:dyDescent="0.35">
      <c r="D2986" s="28" t="str">
        <f t="shared" si="46"/>
        <v/>
      </c>
      <c r="E2986" s="27">
        <f>IF((E2985*(1+Utgifter!$E$5/12)-G2985)&gt;0,E2985*(1+Utgifter!$E$5/12)-G2985,0)</f>
        <v>0</v>
      </c>
      <c r="F2986" s="26"/>
      <c r="G2986" s="24">
        <f>IF((E2986*(Utgifter!$E$4+Utgifter!$E$5)/12)&gt;$S$4,(E2986*(Utgifter!$E$4+Utgifter!$E$5)/12),IF(E2986&gt; 0,$S$4,0))</f>
        <v>0</v>
      </c>
      <c r="I2986" s="27">
        <f>IF((I2985*(1+Utgifter!$E$5/12)-K2985)&gt;0,I2985*(1+Utgifter!$E$5/12)-K2985,0)</f>
        <v>0</v>
      </c>
      <c r="J2986" s="26"/>
      <c r="K2986" s="24">
        <f>IF((I2986*(Utgifter!$E$4+Utgifter!$E$5)/12)&gt;$S$4,(I2986*(Utgifter!$E$4+Utgifter!$E$5)/12),IF(I2986&gt; 0,$S$4,0))</f>
        <v>0</v>
      </c>
    </row>
    <row r="2987" spans="4:11" x14ac:dyDescent="0.35">
      <c r="D2987" s="28" t="str">
        <f t="shared" si="46"/>
        <v/>
      </c>
      <c r="E2987" s="27">
        <f>IF((E2986*(1+Utgifter!$E$5/12)-G2986)&gt;0,E2986*(1+Utgifter!$E$5/12)-G2986,0)</f>
        <v>0</v>
      </c>
      <c r="F2987" s="26"/>
      <c r="G2987" s="24">
        <f>IF((E2987*(Utgifter!$E$4+Utgifter!$E$5)/12)&gt;$S$4,(E2987*(Utgifter!$E$4+Utgifter!$E$5)/12),IF(E2987&gt; 0,$S$4,0))</f>
        <v>0</v>
      </c>
      <c r="I2987" s="27">
        <f>IF((I2986*(1+Utgifter!$E$5/12)-K2986)&gt;0,I2986*(1+Utgifter!$E$5/12)-K2986,0)</f>
        <v>0</v>
      </c>
      <c r="J2987" s="26"/>
      <c r="K2987" s="24">
        <f>IF((I2987*(Utgifter!$E$4+Utgifter!$E$5)/12)&gt;$S$4,(I2987*(Utgifter!$E$4+Utgifter!$E$5)/12),IF(I2987&gt; 0,$S$4,0))</f>
        <v>0</v>
      </c>
    </row>
    <row r="2988" spans="4:11" x14ac:dyDescent="0.35">
      <c r="D2988" s="28" t="str">
        <f t="shared" si="46"/>
        <v/>
      </c>
      <c r="E2988" s="27">
        <f>IF((E2987*(1+Utgifter!$E$5/12)-G2987)&gt;0,E2987*(1+Utgifter!$E$5/12)-G2987,0)</f>
        <v>0</v>
      </c>
      <c r="F2988" s="26"/>
      <c r="G2988" s="24">
        <f>IF((E2988*(Utgifter!$E$4+Utgifter!$E$5)/12)&gt;$S$4,(E2988*(Utgifter!$E$4+Utgifter!$E$5)/12),IF(E2988&gt; 0,$S$4,0))</f>
        <v>0</v>
      </c>
      <c r="I2988" s="27">
        <f>IF((I2987*(1+Utgifter!$E$5/12)-K2987)&gt;0,I2987*(1+Utgifter!$E$5/12)-K2987,0)</f>
        <v>0</v>
      </c>
      <c r="J2988" s="26"/>
      <c r="K2988" s="24">
        <f>IF((I2988*(Utgifter!$E$4+Utgifter!$E$5)/12)&gt;$S$4,(I2988*(Utgifter!$E$4+Utgifter!$E$5)/12),IF(I2988&gt; 0,$S$4,0))</f>
        <v>0</v>
      </c>
    </row>
    <row r="2989" spans="4:11" x14ac:dyDescent="0.35">
      <c r="D2989" s="28" t="str">
        <f t="shared" si="46"/>
        <v/>
      </c>
      <c r="E2989" s="27">
        <f>IF((E2988*(1+Utgifter!$E$5/12)-G2988)&gt;0,E2988*(1+Utgifter!$E$5/12)-G2988,0)</f>
        <v>0</v>
      </c>
      <c r="F2989" s="26"/>
      <c r="G2989" s="24">
        <f>IF((E2989*(Utgifter!$E$4+Utgifter!$E$5)/12)&gt;$S$4,(E2989*(Utgifter!$E$4+Utgifter!$E$5)/12),IF(E2989&gt; 0,$S$4,0))</f>
        <v>0</v>
      </c>
      <c r="I2989" s="27">
        <f>IF((I2988*(1+Utgifter!$E$5/12)-K2988)&gt;0,I2988*(1+Utgifter!$E$5/12)-K2988,0)</f>
        <v>0</v>
      </c>
      <c r="J2989" s="26"/>
      <c r="K2989" s="24">
        <f>IF((I2989*(Utgifter!$E$4+Utgifter!$E$5)/12)&gt;$S$4,(I2989*(Utgifter!$E$4+Utgifter!$E$5)/12),IF(I2989&gt; 0,$S$4,0))</f>
        <v>0</v>
      </c>
    </row>
    <row r="2990" spans="4:11" x14ac:dyDescent="0.35">
      <c r="D2990" s="28" t="str">
        <f t="shared" si="46"/>
        <v/>
      </c>
      <c r="E2990" s="27">
        <f>IF((E2989*(1+Utgifter!$E$5/12)-G2989)&gt;0,E2989*(1+Utgifter!$E$5/12)-G2989,0)</f>
        <v>0</v>
      </c>
      <c r="F2990" s="26"/>
      <c r="G2990" s="24">
        <f>IF((E2990*(Utgifter!$E$4+Utgifter!$E$5)/12)&gt;$S$4,(E2990*(Utgifter!$E$4+Utgifter!$E$5)/12),IF(E2990&gt; 0,$S$4,0))</f>
        <v>0</v>
      </c>
      <c r="I2990" s="27">
        <f>IF((I2989*(1+Utgifter!$E$5/12)-K2989)&gt;0,I2989*(1+Utgifter!$E$5/12)-K2989,0)</f>
        <v>0</v>
      </c>
      <c r="J2990" s="26"/>
      <c r="K2990" s="24">
        <f>IF((I2990*(Utgifter!$E$4+Utgifter!$E$5)/12)&gt;$S$4,(I2990*(Utgifter!$E$4+Utgifter!$E$5)/12),IF(I2990&gt; 0,$S$4,0))</f>
        <v>0</v>
      </c>
    </row>
    <row r="2991" spans="4:11" x14ac:dyDescent="0.35">
      <c r="D2991" s="28" t="str">
        <f t="shared" si="46"/>
        <v/>
      </c>
      <c r="E2991" s="27">
        <f>IF((E2990*(1+Utgifter!$E$5/12)-G2990)&gt;0,E2990*(1+Utgifter!$E$5/12)-G2990,0)</f>
        <v>0</v>
      </c>
      <c r="F2991" s="26"/>
      <c r="G2991" s="24">
        <f>IF((E2991*(Utgifter!$E$4+Utgifter!$E$5)/12)&gt;$S$4,(E2991*(Utgifter!$E$4+Utgifter!$E$5)/12),IF(E2991&gt; 0,$S$4,0))</f>
        <v>0</v>
      </c>
      <c r="I2991" s="27">
        <f>IF((I2990*(1+Utgifter!$E$5/12)-K2990)&gt;0,I2990*(1+Utgifter!$E$5/12)-K2990,0)</f>
        <v>0</v>
      </c>
      <c r="J2991" s="26"/>
      <c r="K2991" s="24">
        <f>IF((I2991*(Utgifter!$E$4+Utgifter!$E$5)/12)&gt;$S$4,(I2991*(Utgifter!$E$4+Utgifter!$E$5)/12),IF(I2991&gt; 0,$S$4,0))</f>
        <v>0</v>
      </c>
    </row>
    <row r="2992" spans="4:11" x14ac:dyDescent="0.35">
      <c r="D2992" s="28" t="str">
        <f t="shared" si="46"/>
        <v/>
      </c>
      <c r="E2992" s="27">
        <f>IF((E2991*(1+Utgifter!$E$5/12)-G2991)&gt;0,E2991*(1+Utgifter!$E$5/12)-G2991,0)</f>
        <v>0</v>
      </c>
      <c r="F2992" s="26"/>
      <c r="G2992" s="24">
        <f>IF((E2992*(Utgifter!$E$4+Utgifter!$E$5)/12)&gt;$S$4,(E2992*(Utgifter!$E$4+Utgifter!$E$5)/12),IF(E2992&gt; 0,$S$4,0))</f>
        <v>0</v>
      </c>
      <c r="I2992" s="27">
        <f>IF((I2991*(1+Utgifter!$E$5/12)-K2991)&gt;0,I2991*(1+Utgifter!$E$5/12)-K2991,0)</f>
        <v>0</v>
      </c>
      <c r="J2992" s="26"/>
      <c r="K2992" s="24">
        <f>IF((I2992*(Utgifter!$E$4+Utgifter!$E$5)/12)&gt;$S$4,(I2992*(Utgifter!$E$4+Utgifter!$E$5)/12),IF(I2992&gt; 0,$S$4,0))</f>
        <v>0</v>
      </c>
    </row>
    <row r="2993" spans="4:11" x14ac:dyDescent="0.35">
      <c r="D2993" s="28" t="str">
        <f t="shared" si="46"/>
        <v/>
      </c>
      <c r="E2993" s="27">
        <f>IF((E2992*(1+Utgifter!$E$5/12)-G2992)&gt;0,E2992*(1+Utgifter!$E$5/12)-G2992,0)</f>
        <v>0</v>
      </c>
      <c r="F2993" s="26"/>
      <c r="G2993" s="24">
        <f>IF((E2993*(Utgifter!$E$4+Utgifter!$E$5)/12)&gt;$S$4,(E2993*(Utgifter!$E$4+Utgifter!$E$5)/12),IF(E2993&gt; 0,$S$4,0))</f>
        <v>0</v>
      </c>
      <c r="I2993" s="27">
        <f>IF((I2992*(1+Utgifter!$E$5/12)-K2992)&gt;0,I2992*(1+Utgifter!$E$5/12)-K2992,0)</f>
        <v>0</v>
      </c>
      <c r="J2993" s="26"/>
      <c r="K2993" s="24">
        <f>IF((I2993*(Utgifter!$E$4+Utgifter!$E$5)/12)&gt;$S$4,(I2993*(Utgifter!$E$4+Utgifter!$E$5)/12),IF(I2993&gt; 0,$S$4,0))</f>
        <v>0</v>
      </c>
    </row>
    <row r="2994" spans="4:11" x14ac:dyDescent="0.35">
      <c r="D2994" s="28" t="str">
        <f t="shared" si="46"/>
        <v/>
      </c>
      <c r="E2994" s="27">
        <f>IF((E2993*(1+Utgifter!$E$5/12)-G2993)&gt;0,E2993*(1+Utgifter!$E$5/12)-G2993,0)</f>
        <v>0</v>
      </c>
      <c r="F2994" s="26"/>
      <c r="G2994" s="24">
        <f>IF((E2994*(Utgifter!$E$4+Utgifter!$E$5)/12)&gt;$S$4,(E2994*(Utgifter!$E$4+Utgifter!$E$5)/12),IF(E2994&gt; 0,$S$4,0))</f>
        <v>0</v>
      </c>
      <c r="I2994" s="27">
        <f>IF((I2993*(1+Utgifter!$E$5/12)-K2993)&gt;0,I2993*(1+Utgifter!$E$5/12)-K2993,0)</f>
        <v>0</v>
      </c>
      <c r="J2994" s="26"/>
      <c r="K2994" s="24">
        <f>IF((I2994*(Utgifter!$E$4+Utgifter!$E$5)/12)&gt;$S$4,(I2994*(Utgifter!$E$4+Utgifter!$E$5)/12),IF(I2994&gt; 0,$S$4,0))</f>
        <v>0</v>
      </c>
    </row>
    <row r="2995" spans="4:11" x14ac:dyDescent="0.35">
      <c r="D2995" s="28" t="str">
        <f t="shared" si="46"/>
        <v/>
      </c>
      <c r="E2995" s="27">
        <f>IF((E2994*(1+Utgifter!$E$5/12)-G2994)&gt;0,E2994*(1+Utgifter!$E$5/12)-G2994,0)</f>
        <v>0</v>
      </c>
      <c r="F2995" s="26"/>
      <c r="G2995" s="24">
        <f>IF((E2995*(Utgifter!$E$4+Utgifter!$E$5)/12)&gt;$S$4,(E2995*(Utgifter!$E$4+Utgifter!$E$5)/12),IF(E2995&gt; 0,$S$4,0))</f>
        <v>0</v>
      </c>
      <c r="I2995" s="27">
        <f>IF((I2994*(1+Utgifter!$E$5/12)-K2994)&gt;0,I2994*(1+Utgifter!$E$5/12)-K2994,0)</f>
        <v>0</v>
      </c>
      <c r="J2995" s="26"/>
      <c r="K2995" s="24">
        <f>IF((I2995*(Utgifter!$E$4+Utgifter!$E$5)/12)&gt;$S$4,(I2995*(Utgifter!$E$4+Utgifter!$E$5)/12),IF(I2995&gt; 0,$S$4,0))</f>
        <v>0</v>
      </c>
    </row>
    <row r="2996" spans="4:11" x14ac:dyDescent="0.35">
      <c r="D2996" s="28" t="str">
        <f t="shared" si="46"/>
        <v/>
      </c>
      <c r="E2996" s="27">
        <f>IF((E2995*(1+Utgifter!$E$5/12)-G2995)&gt;0,E2995*(1+Utgifter!$E$5/12)-G2995,0)</f>
        <v>0</v>
      </c>
      <c r="F2996" s="26"/>
      <c r="G2996" s="24">
        <f>IF((E2996*(Utgifter!$E$4+Utgifter!$E$5)/12)&gt;$S$4,(E2996*(Utgifter!$E$4+Utgifter!$E$5)/12),IF(E2996&gt; 0,$S$4,0))</f>
        <v>0</v>
      </c>
      <c r="I2996" s="27">
        <f>IF((I2995*(1+Utgifter!$E$5/12)-K2995)&gt;0,I2995*(1+Utgifter!$E$5/12)-K2995,0)</f>
        <v>0</v>
      </c>
      <c r="J2996" s="26"/>
      <c r="K2996" s="24">
        <f>IF((I2996*(Utgifter!$E$4+Utgifter!$E$5)/12)&gt;$S$4,(I2996*(Utgifter!$E$4+Utgifter!$E$5)/12),IF(I2996&gt; 0,$S$4,0))</f>
        <v>0</v>
      </c>
    </row>
    <row r="2997" spans="4:11" x14ac:dyDescent="0.35">
      <c r="D2997" s="28" t="str">
        <f t="shared" si="46"/>
        <v/>
      </c>
      <c r="E2997" s="27">
        <f>IF((E2996*(1+Utgifter!$E$5/12)-G2996)&gt;0,E2996*(1+Utgifter!$E$5/12)-G2996,0)</f>
        <v>0</v>
      </c>
      <c r="F2997" s="26"/>
      <c r="G2997" s="24">
        <f>IF((E2997*(Utgifter!$E$4+Utgifter!$E$5)/12)&gt;$S$4,(E2997*(Utgifter!$E$4+Utgifter!$E$5)/12),IF(E2997&gt; 0,$S$4,0))</f>
        <v>0</v>
      </c>
      <c r="I2997" s="27">
        <f>IF((I2996*(1+Utgifter!$E$5/12)-K2996)&gt;0,I2996*(1+Utgifter!$E$5/12)-K2996,0)</f>
        <v>0</v>
      </c>
      <c r="J2997" s="26"/>
      <c r="K2997" s="24">
        <f>IF((I2997*(Utgifter!$E$4+Utgifter!$E$5)/12)&gt;$S$4,(I2997*(Utgifter!$E$4+Utgifter!$E$5)/12),IF(I2997&gt; 0,$S$4,0))</f>
        <v>0</v>
      </c>
    </row>
    <row r="2998" spans="4:11" x14ac:dyDescent="0.35">
      <c r="D2998" s="28" t="str">
        <f t="shared" si="46"/>
        <v/>
      </c>
      <c r="E2998" s="27">
        <f>IF((E2997*(1+Utgifter!$E$5/12)-G2997)&gt;0,E2997*(1+Utgifter!$E$5/12)-G2997,0)</f>
        <v>0</v>
      </c>
      <c r="F2998" s="26"/>
      <c r="G2998" s="24">
        <f>IF((E2998*(Utgifter!$E$4+Utgifter!$E$5)/12)&gt;$S$4,(E2998*(Utgifter!$E$4+Utgifter!$E$5)/12),IF(E2998&gt; 0,$S$4,0))</f>
        <v>0</v>
      </c>
      <c r="I2998" s="27">
        <f>IF((I2997*(1+Utgifter!$E$5/12)-K2997)&gt;0,I2997*(1+Utgifter!$E$5/12)-K2997,0)</f>
        <v>0</v>
      </c>
      <c r="J2998" s="26"/>
      <c r="K2998" s="24">
        <f>IF((I2998*(Utgifter!$E$4+Utgifter!$E$5)/12)&gt;$S$4,(I2998*(Utgifter!$E$4+Utgifter!$E$5)/12),IF(I2998&gt; 0,$S$4,0))</f>
        <v>0</v>
      </c>
    </row>
    <row r="2999" spans="4:11" x14ac:dyDescent="0.35">
      <c r="D2999" s="28" t="str">
        <f t="shared" si="46"/>
        <v/>
      </c>
      <c r="E2999" s="27">
        <f>IF((E2998*(1+Utgifter!$E$5/12)-G2998)&gt;0,E2998*(1+Utgifter!$E$5/12)-G2998,0)</f>
        <v>0</v>
      </c>
      <c r="F2999" s="26"/>
      <c r="G2999" s="24">
        <f>IF((E2999*(Utgifter!$E$4+Utgifter!$E$5)/12)&gt;$S$4,(E2999*(Utgifter!$E$4+Utgifter!$E$5)/12),IF(E2999&gt; 0,$S$4,0))</f>
        <v>0</v>
      </c>
      <c r="I2999" s="27">
        <f>IF((I2998*(1+Utgifter!$E$5/12)-K2998)&gt;0,I2998*(1+Utgifter!$E$5/12)-K2998,0)</f>
        <v>0</v>
      </c>
      <c r="J2999" s="26"/>
      <c r="K2999" s="24">
        <f>IF((I2999*(Utgifter!$E$4+Utgifter!$E$5)/12)&gt;$S$4,(I2999*(Utgifter!$E$4+Utgifter!$E$5)/12),IF(I2999&gt; 0,$S$4,0))</f>
        <v>0</v>
      </c>
    </row>
    <row r="3000" spans="4:11" x14ac:dyDescent="0.35">
      <c r="D3000" s="28" t="str">
        <f t="shared" si="46"/>
        <v/>
      </c>
      <c r="E3000" s="27">
        <f>IF((E2999*(1+Utgifter!$E$5/12)-G2999)&gt;0,E2999*(1+Utgifter!$E$5/12)-G2999,0)</f>
        <v>0</v>
      </c>
      <c r="F3000" s="26"/>
      <c r="G3000" s="24">
        <f>IF((E3000*(Utgifter!$E$4+Utgifter!$E$5)/12)&gt;$S$4,(E3000*(Utgifter!$E$4+Utgifter!$E$5)/12),IF(E3000&gt; 0,$S$4,0))</f>
        <v>0</v>
      </c>
      <c r="I3000" s="27">
        <f>IF((I2999*(1+Utgifter!$E$5/12)-K2999)&gt;0,I2999*(1+Utgifter!$E$5/12)-K2999,0)</f>
        <v>0</v>
      </c>
      <c r="J3000" s="26"/>
      <c r="K3000" s="24">
        <f>IF((I3000*(Utgifter!$E$4+Utgifter!$E$5)/12)&gt;$S$4,(I3000*(Utgifter!$E$4+Utgifter!$E$5)/12),IF(I3000&gt; 0,$S$4,0))</f>
        <v>0</v>
      </c>
    </row>
    <row r="3001" spans="4:11" x14ac:dyDescent="0.35">
      <c r="D3001" s="28" t="str">
        <f t="shared" si="46"/>
        <v/>
      </c>
      <c r="E3001" s="27">
        <f>IF((E3000*(1+Utgifter!$E$5/12)-G3000)&gt;0,E3000*(1+Utgifter!$E$5/12)-G3000,0)</f>
        <v>0</v>
      </c>
      <c r="F3001" s="26"/>
      <c r="G3001" s="24">
        <f>IF((E3001*(Utgifter!$E$4+Utgifter!$E$5)/12)&gt;$S$4,(E3001*(Utgifter!$E$4+Utgifter!$E$5)/12),IF(E3001&gt; 0,$S$4,0))</f>
        <v>0</v>
      </c>
      <c r="I3001" s="27">
        <f>IF((I3000*(1+Utgifter!$E$5/12)-K3000)&gt;0,I3000*(1+Utgifter!$E$5/12)-K3000,0)</f>
        <v>0</v>
      </c>
      <c r="J3001" s="26"/>
      <c r="K3001" s="24">
        <f>IF((I3001*(Utgifter!$E$4+Utgifter!$E$5)/12)&gt;$S$4,(I3001*(Utgifter!$E$4+Utgifter!$E$5)/12),IF(I3001&gt; 0,$S$4,0))</f>
        <v>0</v>
      </c>
    </row>
    <row r="3002" spans="4:11" x14ac:dyDescent="0.35">
      <c r="D3002" s="28" t="str">
        <f t="shared" si="46"/>
        <v/>
      </c>
      <c r="E3002" s="27">
        <f>IF((E3001*(1+Utgifter!$E$5/12)-G3001)&gt;0,E3001*(1+Utgifter!$E$5/12)-G3001,0)</f>
        <v>0</v>
      </c>
      <c r="F3002" s="26"/>
      <c r="G3002" s="24">
        <f>IF((E3002*(Utgifter!$E$4+Utgifter!$E$5)/12)&gt;$S$4,(E3002*(Utgifter!$E$4+Utgifter!$E$5)/12),IF(E3002&gt; 0,$S$4,0))</f>
        <v>0</v>
      </c>
      <c r="I3002" s="27">
        <f>IF((I3001*(1+Utgifter!$E$5/12)-K3001)&gt;0,I3001*(1+Utgifter!$E$5/12)-K3001,0)</f>
        <v>0</v>
      </c>
      <c r="J3002" s="26"/>
      <c r="K3002" s="24">
        <f>IF((I3002*(Utgifter!$E$4+Utgifter!$E$5)/12)&gt;$S$4,(I3002*(Utgifter!$E$4+Utgifter!$E$5)/12),IF(I3002&gt; 0,$S$4,0))</f>
        <v>0</v>
      </c>
    </row>
    <row r="3003" spans="4:11" x14ac:dyDescent="0.35">
      <c r="D3003" s="28" t="str">
        <f t="shared" si="46"/>
        <v/>
      </c>
      <c r="E3003" s="27">
        <f>IF((E3002*(1+Utgifter!$E$5/12)-G3002)&gt;0,E3002*(1+Utgifter!$E$5/12)-G3002,0)</f>
        <v>0</v>
      </c>
      <c r="F3003" s="26"/>
      <c r="G3003" s="24">
        <f>IF((E3003*(Utgifter!$E$4+Utgifter!$E$5)/12)&gt;$S$4,(E3003*(Utgifter!$E$4+Utgifter!$E$5)/12),IF(E3003&gt; 0,$S$4,0))</f>
        <v>0</v>
      </c>
      <c r="I3003" s="27">
        <f>IF((I3002*(1+Utgifter!$E$5/12)-K3002)&gt;0,I3002*(1+Utgifter!$E$5/12)-K3002,0)</f>
        <v>0</v>
      </c>
      <c r="J3003" s="26"/>
      <c r="K3003" s="24">
        <f>IF((I3003*(Utgifter!$E$4+Utgifter!$E$5)/12)&gt;$S$4,(I3003*(Utgifter!$E$4+Utgifter!$E$5)/12),IF(I3003&gt; 0,$S$4,0))</f>
        <v>0</v>
      </c>
    </row>
    <row r="3004" spans="4:11" x14ac:dyDescent="0.35">
      <c r="D3004" s="28" t="str">
        <f t="shared" si="46"/>
        <v/>
      </c>
      <c r="E3004" s="27">
        <f>IF((E3003*(1+Utgifter!$E$5/12)-G3003)&gt;0,E3003*(1+Utgifter!$E$5/12)-G3003,0)</f>
        <v>0</v>
      </c>
      <c r="F3004" s="26"/>
      <c r="G3004" s="24">
        <f>IF((E3004*(Utgifter!$E$4+Utgifter!$E$5)/12)&gt;$S$4,(E3004*(Utgifter!$E$4+Utgifter!$E$5)/12),IF(E3004&gt; 0,$S$4,0))</f>
        <v>0</v>
      </c>
      <c r="I3004" s="27">
        <f>IF((I3003*(1+Utgifter!$E$5/12)-K3003)&gt;0,I3003*(1+Utgifter!$E$5/12)-K3003,0)</f>
        <v>0</v>
      </c>
      <c r="J3004" s="26"/>
      <c r="K3004" s="24">
        <f>IF((I3004*(Utgifter!$E$4+Utgifter!$E$5)/12)&gt;$S$4,(I3004*(Utgifter!$E$4+Utgifter!$E$5)/12),IF(I3004&gt; 0,$S$4,0))</f>
        <v>0</v>
      </c>
    </row>
    <row r="3005" spans="4:11" x14ac:dyDescent="0.35">
      <c r="D3005" s="28" t="str">
        <f t="shared" si="46"/>
        <v/>
      </c>
      <c r="E3005" s="27">
        <f>IF((E3004*(1+Utgifter!$E$5/12)-G3004)&gt;0,E3004*(1+Utgifter!$E$5/12)-G3004,0)</f>
        <v>0</v>
      </c>
      <c r="F3005" s="26"/>
      <c r="G3005" s="24">
        <f>IF((E3005*(Utgifter!$E$4+Utgifter!$E$5)/12)&gt;$S$4,(E3005*(Utgifter!$E$4+Utgifter!$E$5)/12),IF(E3005&gt; 0,$S$4,0))</f>
        <v>0</v>
      </c>
      <c r="I3005" s="27">
        <f>IF((I3004*(1+Utgifter!$E$5/12)-K3004)&gt;0,I3004*(1+Utgifter!$E$5/12)-K3004,0)</f>
        <v>0</v>
      </c>
      <c r="J3005" s="26"/>
      <c r="K3005" s="24">
        <f>IF((I3005*(Utgifter!$E$4+Utgifter!$E$5)/12)&gt;$S$4,(I3005*(Utgifter!$E$4+Utgifter!$E$5)/12),IF(I3005&gt; 0,$S$4,0))</f>
        <v>0</v>
      </c>
    </row>
    <row r="3006" spans="4:11" x14ac:dyDescent="0.35">
      <c r="D3006" s="28" t="str">
        <f t="shared" si="46"/>
        <v/>
      </c>
      <c r="E3006" s="27">
        <f>IF((E3005*(1+Utgifter!$E$5/12)-G3005)&gt;0,E3005*(1+Utgifter!$E$5/12)-G3005,0)</f>
        <v>0</v>
      </c>
      <c r="F3006" s="26"/>
      <c r="G3006" s="24">
        <f>IF((E3006*(Utgifter!$E$4+Utgifter!$E$5)/12)&gt;$S$4,(E3006*(Utgifter!$E$4+Utgifter!$E$5)/12),IF(E3006&gt; 0,$S$4,0))</f>
        <v>0</v>
      </c>
      <c r="I3006" s="27">
        <f>IF((I3005*(1+Utgifter!$E$5/12)-K3005)&gt;0,I3005*(1+Utgifter!$E$5/12)-K3005,0)</f>
        <v>0</v>
      </c>
      <c r="J3006" s="26"/>
      <c r="K3006" s="24">
        <f>IF((I3006*(Utgifter!$E$4+Utgifter!$E$5)/12)&gt;$S$4,(I3006*(Utgifter!$E$4+Utgifter!$E$5)/12),IF(I3006&gt; 0,$S$4,0))</f>
        <v>0</v>
      </c>
    </row>
    <row r="3007" spans="4:11" x14ac:dyDescent="0.35">
      <c r="D3007" s="28" t="str">
        <f t="shared" si="46"/>
        <v/>
      </c>
      <c r="E3007" s="27">
        <f>IF((E3006*(1+Utgifter!$E$5/12)-G3006)&gt;0,E3006*(1+Utgifter!$E$5/12)-G3006,0)</f>
        <v>0</v>
      </c>
      <c r="F3007" s="26"/>
      <c r="G3007" s="24">
        <f>IF((E3007*(Utgifter!$E$4+Utgifter!$E$5)/12)&gt;$S$4,(E3007*(Utgifter!$E$4+Utgifter!$E$5)/12),IF(E3007&gt; 0,$S$4,0))</f>
        <v>0</v>
      </c>
      <c r="I3007" s="27">
        <f>IF((I3006*(1+Utgifter!$E$5/12)-K3006)&gt;0,I3006*(1+Utgifter!$E$5/12)-K3006,0)</f>
        <v>0</v>
      </c>
      <c r="J3007" s="26"/>
      <c r="K3007" s="24">
        <f>IF((I3007*(Utgifter!$E$4+Utgifter!$E$5)/12)&gt;$S$4,(I3007*(Utgifter!$E$4+Utgifter!$E$5)/12),IF(I3007&gt; 0,$S$4,0))</f>
        <v>0</v>
      </c>
    </row>
    <row r="3008" spans="4:11" x14ac:dyDescent="0.35">
      <c r="D3008" s="28" t="str">
        <f t="shared" si="46"/>
        <v/>
      </c>
      <c r="E3008" s="27">
        <f>IF((E3007*(1+Utgifter!$E$5/12)-G3007)&gt;0,E3007*(1+Utgifter!$E$5/12)-G3007,0)</f>
        <v>0</v>
      </c>
      <c r="F3008" s="26"/>
      <c r="G3008" s="24">
        <f>IF((E3008*(Utgifter!$E$4+Utgifter!$E$5)/12)&gt;$S$4,(E3008*(Utgifter!$E$4+Utgifter!$E$5)/12),IF(E3008&gt; 0,$S$4,0))</f>
        <v>0</v>
      </c>
      <c r="I3008" s="27">
        <f>IF((I3007*(1+Utgifter!$E$5/12)-K3007)&gt;0,I3007*(1+Utgifter!$E$5/12)-K3007,0)</f>
        <v>0</v>
      </c>
      <c r="J3008" s="26"/>
      <c r="K3008" s="24">
        <f>IF((I3008*(Utgifter!$E$4+Utgifter!$E$5)/12)&gt;$S$4,(I3008*(Utgifter!$E$4+Utgifter!$E$5)/12),IF(I3008&gt; 0,$S$4,0))</f>
        <v>0</v>
      </c>
    </row>
    <row r="3009" spans="4:11" x14ac:dyDescent="0.35">
      <c r="D3009" s="28" t="str">
        <f t="shared" si="46"/>
        <v/>
      </c>
      <c r="E3009" s="27">
        <f>IF((E3008*(1+Utgifter!$E$5/12)-G3008)&gt;0,E3008*(1+Utgifter!$E$5/12)-G3008,0)</f>
        <v>0</v>
      </c>
      <c r="F3009" s="26"/>
      <c r="G3009" s="24">
        <f>IF((E3009*(Utgifter!$E$4+Utgifter!$E$5)/12)&gt;$S$4,(E3009*(Utgifter!$E$4+Utgifter!$E$5)/12),IF(E3009&gt; 0,$S$4,0))</f>
        <v>0</v>
      </c>
      <c r="I3009" s="27">
        <f>IF((I3008*(1+Utgifter!$E$5/12)-K3008)&gt;0,I3008*(1+Utgifter!$E$5/12)-K3008,0)</f>
        <v>0</v>
      </c>
      <c r="J3009" s="26"/>
      <c r="K3009" s="24">
        <f>IF((I3009*(Utgifter!$E$4+Utgifter!$E$5)/12)&gt;$S$4,(I3009*(Utgifter!$E$4+Utgifter!$E$5)/12),IF(I3009&gt; 0,$S$4,0))</f>
        <v>0</v>
      </c>
    </row>
    <row r="3010" spans="4:11" x14ac:dyDescent="0.35">
      <c r="D3010" s="28" t="str">
        <f t="shared" si="46"/>
        <v/>
      </c>
      <c r="E3010" s="27">
        <f>IF((E3009*(1+Utgifter!$E$5/12)-G3009)&gt;0,E3009*(1+Utgifter!$E$5/12)-G3009,0)</f>
        <v>0</v>
      </c>
      <c r="F3010" s="26"/>
      <c r="G3010" s="24">
        <f>IF((E3010*(Utgifter!$E$4+Utgifter!$E$5)/12)&gt;$S$4,(E3010*(Utgifter!$E$4+Utgifter!$E$5)/12),IF(E3010&gt; 0,$S$4,0))</f>
        <v>0</v>
      </c>
      <c r="I3010" s="27">
        <f>IF((I3009*(1+Utgifter!$E$5/12)-K3009)&gt;0,I3009*(1+Utgifter!$E$5/12)-K3009,0)</f>
        <v>0</v>
      </c>
      <c r="J3010" s="26"/>
      <c r="K3010" s="24">
        <f>IF((I3010*(Utgifter!$E$4+Utgifter!$E$5)/12)&gt;$S$4,(I3010*(Utgifter!$E$4+Utgifter!$E$5)/12),IF(I3010&gt; 0,$S$4,0))</f>
        <v>0</v>
      </c>
    </row>
    <row r="3011" spans="4:11" x14ac:dyDescent="0.35">
      <c r="D3011" s="28" t="str">
        <f t="shared" si="46"/>
        <v/>
      </c>
      <c r="E3011" s="27">
        <f>IF((E3010*(1+Utgifter!$E$5/12)-G3010)&gt;0,E3010*(1+Utgifter!$E$5/12)-G3010,0)</f>
        <v>0</v>
      </c>
      <c r="F3011" s="26"/>
      <c r="G3011" s="24">
        <f>IF((E3011*(Utgifter!$E$4+Utgifter!$E$5)/12)&gt;$S$4,(E3011*(Utgifter!$E$4+Utgifter!$E$5)/12),IF(E3011&gt; 0,$S$4,0))</f>
        <v>0</v>
      </c>
      <c r="I3011" s="27">
        <f>IF((I3010*(1+Utgifter!$E$5/12)-K3010)&gt;0,I3010*(1+Utgifter!$E$5/12)-K3010,0)</f>
        <v>0</v>
      </c>
      <c r="J3011" s="26"/>
      <c r="K3011" s="24">
        <f>IF((I3011*(Utgifter!$E$4+Utgifter!$E$5)/12)&gt;$S$4,(I3011*(Utgifter!$E$4+Utgifter!$E$5)/12),IF(I3011&gt; 0,$S$4,0))</f>
        <v>0</v>
      </c>
    </row>
    <row r="3012" spans="4:11" x14ac:dyDescent="0.35">
      <c r="D3012" s="28" t="str">
        <f t="shared" si="46"/>
        <v/>
      </c>
      <c r="E3012" s="27">
        <f>IF((E3011*(1+Utgifter!$E$5/12)-G3011)&gt;0,E3011*(1+Utgifter!$E$5/12)-G3011,0)</f>
        <v>0</v>
      </c>
      <c r="F3012" s="26"/>
      <c r="G3012" s="24">
        <f>IF((E3012*(Utgifter!$E$4+Utgifter!$E$5)/12)&gt;$S$4,(E3012*(Utgifter!$E$4+Utgifter!$E$5)/12),IF(E3012&gt; 0,$S$4,0))</f>
        <v>0</v>
      </c>
      <c r="I3012" s="27">
        <f>IF((I3011*(1+Utgifter!$E$5/12)-K3011)&gt;0,I3011*(1+Utgifter!$E$5/12)-K3011,0)</f>
        <v>0</v>
      </c>
      <c r="J3012" s="26"/>
      <c r="K3012" s="24">
        <f>IF((I3012*(Utgifter!$E$4+Utgifter!$E$5)/12)&gt;$S$4,(I3012*(Utgifter!$E$4+Utgifter!$E$5)/12),IF(I3012&gt; 0,$S$4,0))</f>
        <v>0</v>
      </c>
    </row>
    <row r="3013" spans="4:11" x14ac:dyDescent="0.35">
      <c r="D3013" s="28" t="str">
        <f t="shared" si="46"/>
        <v/>
      </c>
      <c r="E3013" s="27">
        <f>IF((E3012*(1+Utgifter!$E$5/12)-G3012)&gt;0,E3012*(1+Utgifter!$E$5/12)-G3012,0)</f>
        <v>0</v>
      </c>
      <c r="F3013" s="26"/>
      <c r="G3013" s="24">
        <f>IF((E3013*(Utgifter!$E$4+Utgifter!$E$5)/12)&gt;$S$4,(E3013*(Utgifter!$E$4+Utgifter!$E$5)/12),IF(E3013&gt; 0,$S$4,0))</f>
        <v>0</v>
      </c>
      <c r="I3013" s="27">
        <f>IF((I3012*(1+Utgifter!$E$5/12)-K3012)&gt;0,I3012*(1+Utgifter!$E$5/12)-K3012,0)</f>
        <v>0</v>
      </c>
      <c r="J3013" s="26"/>
      <c r="K3013" s="24">
        <f>IF((I3013*(Utgifter!$E$4+Utgifter!$E$5)/12)&gt;$S$4,(I3013*(Utgifter!$E$4+Utgifter!$E$5)/12),IF(I3013&gt; 0,$S$4,0))</f>
        <v>0</v>
      </c>
    </row>
    <row r="3014" spans="4:11" x14ac:dyDescent="0.35">
      <c r="D3014" s="28" t="str">
        <f t="shared" si="46"/>
        <v/>
      </c>
      <c r="E3014" s="27">
        <f>IF((E3013*(1+Utgifter!$E$5/12)-G3013)&gt;0,E3013*(1+Utgifter!$E$5/12)-G3013,0)</f>
        <v>0</v>
      </c>
      <c r="F3014" s="26"/>
      <c r="G3014" s="24">
        <f>IF((E3014*(Utgifter!$E$4+Utgifter!$E$5)/12)&gt;$S$4,(E3014*(Utgifter!$E$4+Utgifter!$E$5)/12),IF(E3014&gt; 0,$S$4,0))</f>
        <v>0</v>
      </c>
      <c r="I3014" s="27">
        <f>IF((I3013*(1+Utgifter!$E$5/12)-K3013)&gt;0,I3013*(1+Utgifter!$E$5/12)-K3013,0)</f>
        <v>0</v>
      </c>
      <c r="J3014" s="26"/>
      <c r="K3014" s="24">
        <f>IF((I3014*(Utgifter!$E$4+Utgifter!$E$5)/12)&gt;$S$4,(I3014*(Utgifter!$E$4+Utgifter!$E$5)/12),IF(I3014&gt; 0,$S$4,0))</f>
        <v>0</v>
      </c>
    </row>
    <row r="3015" spans="4:11" x14ac:dyDescent="0.35">
      <c r="D3015" s="28" t="str">
        <f t="shared" ref="D3015:D3078" si="47">IF(OR(E3015&gt;0, I3015&gt;0),D3014+1,"")</f>
        <v/>
      </c>
      <c r="E3015" s="27">
        <f>IF((E3014*(1+Utgifter!$E$5/12)-G3014)&gt;0,E3014*(1+Utgifter!$E$5/12)-G3014,0)</f>
        <v>0</v>
      </c>
      <c r="F3015" s="26"/>
      <c r="G3015" s="24">
        <f>IF((E3015*(Utgifter!$E$4+Utgifter!$E$5)/12)&gt;$S$4,(E3015*(Utgifter!$E$4+Utgifter!$E$5)/12),IF(E3015&gt; 0,$S$4,0))</f>
        <v>0</v>
      </c>
      <c r="I3015" s="27">
        <f>IF((I3014*(1+Utgifter!$E$5/12)-K3014)&gt;0,I3014*(1+Utgifter!$E$5/12)-K3014,0)</f>
        <v>0</v>
      </c>
      <c r="J3015" s="26"/>
      <c r="K3015" s="24">
        <f>IF((I3015*(Utgifter!$E$4+Utgifter!$E$5)/12)&gt;$S$4,(I3015*(Utgifter!$E$4+Utgifter!$E$5)/12),IF(I3015&gt; 0,$S$4,0))</f>
        <v>0</v>
      </c>
    </row>
    <row r="3016" spans="4:11" x14ac:dyDescent="0.35">
      <c r="D3016" s="28" t="str">
        <f t="shared" si="47"/>
        <v/>
      </c>
      <c r="E3016" s="27">
        <f>IF((E3015*(1+Utgifter!$E$5/12)-G3015)&gt;0,E3015*(1+Utgifter!$E$5/12)-G3015,0)</f>
        <v>0</v>
      </c>
      <c r="F3016" s="26"/>
      <c r="G3016" s="24">
        <f>IF((E3016*(Utgifter!$E$4+Utgifter!$E$5)/12)&gt;$S$4,(E3016*(Utgifter!$E$4+Utgifter!$E$5)/12),IF(E3016&gt; 0,$S$4,0))</f>
        <v>0</v>
      </c>
      <c r="I3016" s="27">
        <f>IF((I3015*(1+Utgifter!$E$5/12)-K3015)&gt;0,I3015*(1+Utgifter!$E$5/12)-K3015,0)</f>
        <v>0</v>
      </c>
      <c r="J3016" s="26"/>
      <c r="K3016" s="24">
        <f>IF((I3016*(Utgifter!$E$4+Utgifter!$E$5)/12)&gt;$S$4,(I3016*(Utgifter!$E$4+Utgifter!$E$5)/12),IF(I3016&gt; 0,$S$4,0))</f>
        <v>0</v>
      </c>
    </row>
    <row r="3017" spans="4:11" x14ac:dyDescent="0.35">
      <c r="D3017" s="28" t="str">
        <f t="shared" si="47"/>
        <v/>
      </c>
      <c r="E3017" s="27">
        <f>IF((E3016*(1+Utgifter!$E$5/12)-G3016)&gt;0,E3016*(1+Utgifter!$E$5/12)-G3016,0)</f>
        <v>0</v>
      </c>
      <c r="F3017" s="26"/>
      <c r="G3017" s="24">
        <f>IF((E3017*(Utgifter!$E$4+Utgifter!$E$5)/12)&gt;$S$4,(E3017*(Utgifter!$E$4+Utgifter!$E$5)/12),IF(E3017&gt; 0,$S$4,0))</f>
        <v>0</v>
      </c>
      <c r="I3017" s="27">
        <f>IF((I3016*(1+Utgifter!$E$5/12)-K3016)&gt;0,I3016*(1+Utgifter!$E$5/12)-K3016,0)</f>
        <v>0</v>
      </c>
      <c r="J3017" s="26"/>
      <c r="K3017" s="24">
        <f>IF((I3017*(Utgifter!$E$4+Utgifter!$E$5)/12)&gt;$S$4,(I3017*(Utgifter!$E$4+Utgifter!$E$5)/12),IF(I3017&gt; 0,$S$4,0))</f>
        <v>0</v>
      </c>
    </row>
    <row r="3018" spans="4:11" x14ac:dyDescent="0.35">
      <c r="D3018" s="28" t="str">
        <f t="shared" si="47"/>
        <v/>
      </c>
      <c r="E3018" s="27">
        <f>IF((E3017*(1+Utgifter!$E$5/12)-G3017)&gt;0,E3017*(1+Utgifter!$E$5/12)-G3017,0)</f>
        <v>0</v>
      </c>
      <c r="F3018" s="26"/>
      <c r="G3018" s="24">
        <f>IF((E3018*(Utgifter!$E$4+Utgifter!$E$5)/12)&gt;$S$4,(E3018*(Utgifter!$E$4+Utgifter!$E$5)/12),IF(E3018&gt; 0,$S$4,0))</f>
        <v>0</v>
      </c>
      <c r="I3018" s="27">
        <f>IF((I3017*(1+Utgifter!$E$5/12)-K3017)&gt;0,I3017*(1+Utgifter!$E$5/12)-K3017,0)</f>
        <v>0</v>
      </c>
      <c r="J3018" s="26"/>
      <c r="K3018" s="24">
        <f>IF((I3018*(Utgifter!$E$4+Utgifter!$E$5)/12)&gt;$S$4,(I3018*(Utgifter!$E$4+Utgifter!$E$5)/12),IF(I3018&gt; 0,$S$4,0))</f>
        <v>0</v>
      </c>
    </row>
    <row r="3019" spans="4:11" x14ac:dyDescent="0.35">
      <c r="D3019" s="28" t="str">
        <f t="shared" si="47"/>
        <v/>
      </c>
      <c r="E3019" s="27">
        <f>IF((E3018*(1+Utgifter!$E$5/12)-G3018)&gt;0,E3018*(1+Utgifter!$E$5/12)-G3018,0)</f>
        <v>0</v>
      </c>
      <c r="F3019" s="26"/>
      <c r="G3019" s="24">
        <f>IF((E3019*(Utgifter!$E$4+Utgifter!$E$5)/12)&gt;$S$4,(E3019*(Utgifter!$E$4+Utgifter!$E$5)/12),IF(E3019&gt; 0,$S$4,0))</f>
        <v>0</v>
      </c>
      <c r="I3019" s="27">
        <f>IF((I3018*(1+Utgifter!$E$5/12)-K3018)&gt;0,I3018*(1+Utgifter!$E$5/12)-K3018,0)</f>
        <v>0</v>
      </c>
      <c r="J3019" s="26"/>
      <c r="K3019" s="24">
        <f>IF((I3019*(Utgifter!$E$4+Utgifter!$E$5)/12)&gt;$S$4,(I3019*(Utgifter!$E$4+Utgifter!$E$5)/12),IF(I3019&gt; 0,$S$4,0))</f>
        <v>0</v>
      </c>
    </row>
    <row r="3020" spans="4:11" x14ac:dyDescent="0.35">
      <c r="D3020" s="28" t="str">
        <f t="shared" si="47"/>
        <v/>
      </c>
      <c r="E3020" s="27">
        <f>IF((E3019*(1+Utgifter!$E$5/12)-G3019)&gt;0,E3019*(1+Utgifter!$E$5/12)-G3019,0)</f>
        <v>0</v>
      </c>
      <c r="F3020" s="26"/>
      <c r="G3020" s="24">
        <f>IF((E3020*(Utgifter!$E$4+Utgifter!$E$5)/12)&gt;$S$4,(E3020*(Utgifter!$E$4+Utgifter!$E$5)/12),IF(E3020&gt; 0,$S$4,0))</f>
        <v>0</v>
      </c>
      <c r="I3020" s="27">
        <f>IF((I3019*(1+Utgifter!$E$5/12)-K3019)&gt;0,I3019*(1+Utgifter!$E$5/12)-K3019,0)</f>
        <v>0</v>
      </c>
      <c r="J3020" s="26"/>
      <c r="K3020" s="24">
        <f>IF((I3020*(Utgifter!$E$4+Utgifter!$E$5)/12)&gt;$S$4,(I3020*(Utgifter!$E$4+Utgifter!$E$5)/12),IF(I3020&gt; 0,$S$4,0))</f>
        <v>0</v>
      </c>
    </row>
    <row r="3021" spans="4:11" x14ac:dyDescent="0.35">
      <c r="D3021" s="28" t="str">
        <f t="shared" si="47"/>
        <v/>
      </c>
      <c r="E3021" s="27">
        <f>IF((E3020*(1+Utgifter!$E$5/12)-G3020)&gt;0,E3020*(1+Utgifter!$E$5/12)-G3020,0)</f>
        <v>0</v>
      </c>
      <c r="F3021" s="26"/>
      <c r="G3021" s="24">
        <f>IF((E3021*(Utgifter!$E$4+Utgifter!$E$5)/12)&gt;$S$4,(E3021*(Utgifter!$E$4+Utgifter!$E$5)/12),IF(E3021&gt; 0,$S$4,0))</f>
        <v>0</v>
      </c>
      <c r="I3021" s="27">
        <f>IF((I3020*(1+Utgifter!$E$5/12)-K3020)&gt;0,I3020*(1+Utgifter!$E$5/12)-K3020,0)</f>
        <v>0</v>
      </c>
      <c r="J3021" s="26"/>
      <c r="K3021" s="24">
        <f>IF((I3021*(Utgifter!$E$4+Utgifter!$E$5)/12)&gt;$S$4,(I3021*(Utgifter!$E$4+Utgifter!$E$5)/12),IF(I3021&gt; 0,$S$4,0))</f>
        <v>0</v>
      </c>
    </row>
    <row r="3022" spans="4:11" x14ac:dyDescent="0.35">
      <c r="D3022" s="28" t="str">
        <f t="shared" si="47"/>
        <v/>
      </c>
      <c r="E3022" s="27">
        <f>IF((E3021*(1+Utgifter!$E$5/12)-G3021)&gt;0,E3021*(1+Utgifter!$E$5/12)-G3021,0)</f>
        <v>0</v>
      </c>
      <c r="F3022" s="26"/>
      <c r="G3022" s="24">
        <f>IF((E3022*(Utgifter!$E$4+Utgifter!$E$5)/12)&gt;$S$4,(E3022*(Utgifter!$E$4+Utgifter!$E$5)/12),IF(E3022&gt; 0,$S$4,0))</f>
        <v>0</v>
      </c>
      <c r="I3022" s="27">
        <f>IF((I3021*(1+Utgifter!$E$5/12)-K3021)&gt;0,I3021*(1+Utgifter!$E$5/12)-K3021,0)</f>
        <v>0</v>
      </c>
      <c r="J3022" s="26"/>
      <c r="K3022" s="24">
        <f>IF((I3022*(Utgifter!$E$4+Utgifter!$E$5)/12)&gt;$S$4,(I3022*(Utgifter!$E$4+Utgifter!$E$5)/12),IF(I3022&gt; 0,$S$4,0))</f>
        <v>0</v>
      </c>
    </row>
    <row r="3023" spans="4:11" x14ac:dyDescent="0.35">
      <c r="D3023" s="28" t="str">
        <f t="shared" si="47"/>
        <v/>
      </c>
      <c r="E3023" s="27">
        <f>IF((E3022*(1+Utgifter!$E$5/12)-G3022)&gt;0,E3022*(1+Utgifter!$E$5/12)-G3022,0)</f>
        <v>0</v>
      </c>
      <c r="F3023" s="26"/>
      <c r="G3023" s="24">
        <f>IF((E3023*(Utgifter!$E$4+Utgifter!$E$5)/12)&gt;$S$4,(E3023*(Utgifter!$E$4+Utgifter!$E$5)/12),IF(E3023&gt; 0,$S$4,0))</f>
        <v>0</v>
      </c>
      <c r="I3023" s="27">
        <f>IF((I3022*(1+Utgifter!$E$5/12)-K3022)&gt;0,I3022*(1+Utgifter!$E$5/12)-K3022,0)</f>
        <v>0</v>
      </c>
      <c r="J3023" s="26"/>
      <c r="K3023" s="24">
        <f>IF((I3023*(Utgifter!$E$4+Utgifter!$E$5)/12)&gt;$S$4,(I3023*(Utgifter!$E$4+Utgifter!$E$5)/12),IF(I3023&gt; 0,$S$4,0))</f>
        <v>0</v>
      </c>
    </row>
    <row r="3024" spans="4:11" x14ac:dyDescent="0.35">
      <c r="D3024" s="28" t="str">
        <f t="shared" si="47"/>
        <v/>
      </c>
      <c r="E3024" s="27">
        <f>IF((E3023*(1+Utgifter!$E$5/12)-G3023)&gt;0,E3023*(1+Utgifter!$E$5/12)-G3023,0)</f>
        <v>0</v>
      </c>
      <c r="F3024" s="26"/>
      <c r="G3024" s="24">
        <f>IF((E3024*(Utgifter!$E$4+Utgifter!$E$5)/12)&gt;$S$4,(E3024*(Utgifter!$E$4+Utgifter!$E$5)/12),IF(E3024&gt; 0,$S$4,0))</f>
        <v>0</v>
      </c>
      <c r="I3024" s="27">
        <f>IF((I3023*(1+Utgifter!$E$5/12)-K3023)&gt;0,I3023*(1+Utgifter!$E$5/12)-K3023,0)</f>
        <v>0</v>
      </c>
      <c r="J3024" s="26"/>
      <c r="K3024" s="24">
        <f>IF((I3024*(Utgifter!$E$4+Utgifter!$E$5)/12)&gt;$S$4,(I3024*(Utgifter!$E$4+Utgifter!$E$5)/12),IF(I3024&gt; 0,$S$4,0))</f>
        <v>0</v>
      </c>
    </row>
    <row r="3025" spans="4:11" x14ac:dyDescent="0.35">
      <c r="D3025" s="28" t="str">
        <f t="shared" si="47"/>
        <v/>
      </c>
      <c r="E3025" s="27">
        <f>IF((E3024*(1+Utgifter!$E$5/12)-G3024)&gt;0,E3024*(1+Utgifter!$E$5/12)-G3024,0)</f>
        <v>0</v>
      </c>
      <c r="F3025" s="26"/>
      <c r="G3025" s="24">
        <f>IF((E3025*(Utgifter!$E$4+Utgifter!$E$5)/12)&gt;$S$4,(E3025*(Utgifter!$E$4+Utgifter!$E$5)/12),IF(E3025&gt; 0,$S$4,0))</f>
        <v>0</v>
      </c>
      <c r="I3025" s="27">
        <f>IF((I3024*(1+Utgifter!$E$5/12)-K3024)&gt;0,I3024*(1+Utgifter!$E$5/12)-K3024,0)</f>
        <v>0</v>
      </c>
      <c r="J3025" s="26"/>
      <c r="K3025" s="24">
        <f>IF((I3025*(Utgifter!$E$4+Utgifter!$E$5)/12)&gt;$S$4,(I3025*(Utgifter!$E$4+Utgifter!$E$5)/12),IF(I3025&gt; 0,$S$4,0))</f>
        <v>0</v>
      </c>
    </row>
    <row r="3026" spans="4:11" x14ac:dyDescent="0.35">
      <c r="D3026" s="28" t="str">
        <f t="shared" si="47"/>
        <v/>
      </c>
      <c r="E3026" s="27">
        <f>IF((E3025*(1+Utgifter!$E$5/12)-G3025)&gt;0,E3025*(1+Utgifter!$E$5/12)-G3025,0)</f>
        <v>0</v>
      </c>
      <c r="F3026" s="26"/>
      <c r="G3026" s="24">
        <f>IF((E3026*(Utgifter!$E$4+Utgifter!$E$5)/12)&gt;$S$4,(E3026*(Utgifter!$E$4+Utgifter!$E$5)/12),IF(E3026&gt; 0,$S$4,0))</f>
        <v>0</v>
      </c>
      <c r="I3026" s="27">
        <f>IF((I3025*(1+Utgifter!$E$5/12)-K3025)&gt;0,I3025*(1+Utgifter!$E$5/12)-K3025,0)</f>
        <v>0</v>
      </c>
      <c r="J3026" s="26"/>
      <c r="K3026" s="24">
        <f>IF((I3026*(Utgifter!$E$4+Utgifter!$E$5)/12)&gt;$S$4,(I3026*(Utgifter!$E$4+Utgifter!$E$5)/12),IF(I3026&gt; 0,$S$4,0))</f>
        <v>0</v>
      </c>
    </row>
    <row r="3027" spans="4:11" x14ac:dyDescent="0.35">
      <c r="D3027" s="28" t="str">
        <f t="shared" si="47"/>
        <v/>
      </c>
      <c r="E3027" s="27">
        <f>IF((E3026*(1+Utgifter!$E$5/12)-G3026)&gt;0,E3026*(1+Utgifter!$E$5/12)-G3026,0)</f>
        <v>0</v>
      </c>
      <c r="F3027" s="26"/>
      <c r="G3027" s="24">
        <f>IF((E3027*(Utgifter!$E$4+Utgifter!$E$5)/12)&gt;$S$4,(E3027*(Utgifter!$E$4+Utgifter!$E$5)/12),IF(E3027&gt; 0,$S$4,0))</f>
        <v>0</v>
      </c>
      <c r="I3027" s="27">
        <f>IF((I3026*(1+Utgifter!$E$5/12)-K3026)&gt;0,I3026*(1+Utgifter!$E$5/12)-K3026,0)</f>
        <v>0</v>
      </c>
      <c r="J3027" s="26"/>
      <c r="K3027" s="24">
        <f>IF((I3027*(Utgifter!$E$4+Utgifter!$E$5)/12)&gt;$S$4,(I3027*(Utgifter!$E$4+Utgifter!$E$5)/12),IF(I3027&gt; 0,$S$4,0))</f>
        <v>0</v>
      </c>
    </row>
    <row r="3028" spans="4:11" x14ac:dyDescent="0.35">
      <c r="D3028" s="28" t="str">
        <f t="shared" si="47"/>
        <v/>
      </c>
      <c r="E3028" s="27">
        <f>IF((E3027*(1+Utgifter!$E$5/12)-G3027)&gt;0,E3027*(1+Utgifter!$E$5/12)-G3027,0)</f>
        <v>0</v>
      </c>
      <c r="F3028" s="26"/>
      <c r="G3028" s="24">
        <f>IF((E3028*(Utgifter!$E$4+Utgifter!$E$5)/12)&gt;$S$4,(E3028*(Utgifter!$E$4+Utgifter!$E$5)/12),IF(E3028&gt; 0,$S$4,0))</f>
        <v>0</v>
      </c>
      <c r="I3028" s="27">
        <f>IF((I3027*(1+Utgifter!$E$5/12)-K3027)&gt;0,I3027*(1+Utgifter!$E$5/12)-K3027,0)</f>
        <v>0</v>
      </c>
      <c r="J3028" s="26"/>
      <c r="K3028" s="24">
        <f>IF((I3028*(Utgifter!$E$4+Utgifter!$E$5)/12)&gt;$S$4,(I3028*(Utgifter!$E$4+Utgifter!$E$5)/12),IF(I3028&gt; 0,$S$4,0))</f>
        <v>0</v>
      </c>
    </row>
    <row r="3029" spans="4:11" x14ac:dyDescent="0.35">
      <c r="D3029" s="28" t="str">
        <f t="shared" si="47"/>
        <v/>
      </c>
      <c r="E3029" s="27">
        <f>IF((E3028*(1+Utgifter!$E$5/12)-G3028)&gt;0,E3028*(1+Utgifter!$E$5/12)-G3028,0)</f>
        <v>0</v>
      </c>
      <c r="F3029" s="26"/>
      <c r="G3029" s="24">
        <f>IF((E3029*(Utgifter!$E$4+Utgifter!$E$5)/12)&gt;$S$4,(E3029*(Utgifter!$E$4+Utgifter!$E$5)/12),IF(E3029&gt; 0,$S$4,0))</f>
        <v>0</v>
      </c>
      <c r="I3029" s="27">
        <f>IF((I3028*(1+Utgifter!$E$5/12)-K3028)&gt;0,I3028*(1+Utgifter!$E$5/12)-K3028,0)</f>
        <v>0</v>
      </c>
      <c r="J3029" s="26"/>
      <c r="K3029" s="24">
        <f>IF((I3029*(Utgifter!$E$4+Utgifter!$E$5)/12)&gt;$S$4,(I3029*(Utgifter!$E$4+Utgifter!$E$5)/12),IF(I3029&gt; 0,$S$4,0))</f>
        <v>0</v>
      </c>
    </row>
    <row r="3030" spans="4:11" x14ac:dyDescent="0.35">
      <c r="D3030" s="28" t="str">
        <f t="shared" si="47"/>
        <v/>
      </c>
      <c r="E3030" s="27">
        <f>IF((E3029*(1+Utgifter!$E$5/12)-G3029)&gt;0,E3029*(1+Utgifter!$E$5/12)-G3029,0)</f>
        <v>0</v>
      </c>
      <c r="F3030" s="26"/>
      <c r="G3030" s="24">
        <f>IF((E3030*(Utgifter!$E$4+Utgifter!$E$5)/12)&gt;$S$4,(E3030*(Utgifter!$E$4+Utgifter!$E$5)/12),IF(E3030&gt; 0,$S$4,0))</f>
        <v>0</v>
      </c>
      <c r="I3030" s="27">
        <f>IF((I3029*(1+Utgifter!$E$5/12)-K3029)&gt;0,I3029*(1+Utgifter!$E$5/12)-K3029,0)</f>
        <v>0</v>
      </c>
      <c r="J3030" s="26"/>
      <c r="K3030" s="24">
        <f>IF((I3030*(Utgifter!$E$4+Utgifter!$E$5)/12)&gt;$S$4,(I3030*(Utgifter!$E$4+Utgifter!$E$5)/12),IF(I3030&gt; 0,$S$4,0))</f>
        <v>0</v>
      </c>
    </row>
    <row r="3031" spans="4:11" x14ac:dyDescent="0.35">
      <c r="D3031" s="28" t="str">
        <f t="shared" si="47"/>
        <v/>
      </c>
      <c r="E3031" s="27">
        <f>IF((E3030*(1+Utgifter!$E$5/12)-G3030)&gt;0,E3030*(1+Utgifter!$E$5/12)-G3030,0)</f>
        <v>0</v>
      </c>
      <c r="F3031" s="26"/>
      <c r="G3031" s="24">
        <f>IF((E3031*(Utgifter!$E$4+Utgifter!$E$5)/12)&gt;$S$4,(E3031*(Utgifter!$E$4+Utgifter!$E$5)/12),IF(E3031&gt; 0,$S$4,0))</f>
        <v>0</v>
      </c>
      <c r="I3031" s="27">
        <f>IF((I3030*(1+Utgifter!$E$5/12)-K3030)&gt;0,I3030*(1+Utgifter!$E$5/12)-K3030,0)</f>
        <v>0</v>
      </c>
      <c r="J3031" s="26"/>
      <c r="K3031" s="24">
        <f>IF((I3031*(Utgifter!$E$4+Utgifter!$E$5)/12)&gt;$S$4,(I3031*(Utgifter!$E$4+Utgifter!$E$5)/12),IF(I3031&gt; 0,$S$4,0))</f>
        <v>0</v>
      </c>
    </row>
    <row r="3032" spans="4:11" x14ac:dyDescent="0.35">
      <c r="D3032" s="28" t="str">
        <f t="shared" si="47"/>
        <v/>
      </c>
      <c r="E3032" s="27">
        <f>IF((E3031*(1+Utgifter!$E$5/12)-G3031)&gt;0,E3031*(1+Utgifter!$E$5/12)-G3031,0)</f>
        <v>0</v>
      </c>
      <c r="F3032" s="26"/>
      <c r="G3032" s="24">
        <f>IF((E3032*(Utgifter!$E$4+Utgifter!$E$5)/12)&gt;$S$4,(E3032*(Utgifter!$E$4+Utgifter!$E$5)/12),IF(E3032&gt; 0,$S$4,0))</f>
        <v>0</v>
      </c>
      <c r="I3032" s="27">
        <f>IF((I3031*(1+Utgifter!$E$5/12)-K3031)&gt;0,I3031*(1+Utgifter!$E$5/12)-K3031,0)</f>
        <v>0</v>
      </c>
      <c r="J3032" s="26"/>
      <c r="K3032" s="24">
        <f>IF((I3032*(Utgifter!$E$4+Utgifter!$E$5)/12)&gt;$S$4,(I3032*(Utgifter!$E$4+Utgifter!$E$5)/12),IF(I3032&gt; 0,$S$4,0))</f>
        <v>0</v>
      </c>
    </row>
    <row r="3033" spans="4:11" x14ac:dyDescent="0.35">
      <c r="D3033" s="28" t="str">
        <f t="shared" si="47"/>
        <v/>
      </c>
      <c r="E3033" s="27">
        <f>IF((E3032*(1+Utgifter!$E$5/12)-G3032)&gt;0,E3032*(1+Utgifter!$E$5/12)-G3032,0)</f>
        <v>0</v>
      </c>
      <c r="F3033" s="26"/>
      <c r="G3033" s="24">
        <f>IF((E3033*(Utgifter!$E$4+Utgifter!$E$5)/12)&gt;$S$4,(E3033*(Utgifter!$E$4+Utgifter!$E$5)/12),IF(E3033&gt; 0,$S$4,0))</f>
        <v>0</v>
      </c>
      <c r="I3033" s="27">
        <f>IF((I3032*(1+Utgifter!$E$5/12)-K3032)&gt;0,I3032*(1+Utgifter!$E$5/12)-K3032,0)</f>
        <v>0</v>
      </c>
      <c r="J3033" s="26"/>
      <c r="K3033" s="24">
        <f>IF((I3033*(Utgifter!$E$4+Utgifter!$E$5)/12)&gt;$S$4,(I3033*(Utgifter!$E$4+Utgifter!$E$5)/12),IF(I3033&gt; 0,$S$4,0))</f>
        <v>0</v>
      </c>
    </row>
    <row r="3034" spans="4:11" x14ac:dyDescent="0.35">
      <c r="D3034" s="28" t="str">
        <f t="shared" si="47"/>
        <v/>
      </c>
      <c r="E3034" s="27">
        <f>IF((E3033*(1+Utgifter!$E$5/12)-G3033)&gt;0,E3033*(1+Utgifter!$E$5/12)-G3033,0)</f>
        <v>0</v>
      </c>
      <c r="F3034" s="26"/>
      <c r="G3034" s="24">
        <f>IF((E3034*(Utgifter!$E$4+Utgifter!$E$5)/12)&gt;$S$4,(E3034*(Utgifter!$E$4+Utgifter!$E$5)/12),IF(E3034&gt; 0,$S$4,0))</f>
        <v>0</v>
      </c>
      <c r="I3034" s="27">
        <f>IF((I3033*(1+Utgifter!$E$5/12)-K3033)&gt;0,I3033*(1+Utgifter!$E$5/12)-K3033,0)</f>
        <v>0</v>
      </c>
      <c r="J3034" s="26"/>
      <c r="K3034" s="24">
        <f>IF((I3034*(Utgifter!$E$4+Utgifter!$E$5)/12)&gt;$S$4,(I3034*(Utgifter!$E$4+Utgifter!$E$5)/12),IF(I3034&gt; 0,$S$4,0))</f>
        <v>0</v>
      </c>
    </row>
    <row r="3035" spans="4:11" x14ac:dyDescent="0.35">
      <c r="D3035" s="28" t="str">
        <f t="shared" si="47"/>
        <v/>
      </c>
      <c r="E3035" s="27">
        <f>IF((E3034*(1+Utgifter!$E$5/12)-G3034)&gt;0,E3034*(1+Utgifter!$E$5/12)-G3034,0)</f>
        <v>0</v>
      </c>
      <c r="F3035" s="26"/>
      <c r="G3035" s="24">
        <f>IF((E3035*(Utgifter!$E$4+Utgifter!$E$5)/12)&gt;$S$4,(E3035*(Utgifter!$E$4+Utgifter!$E$5)/12),IF(E3035&gt; 0,$S$4,0))</f>
        <v>0</v>
      </c>
      <c r="I3035" s="27">
        <f>IF((I3034*(1+Utgifter!$E$5/12)-K3034)&gt;0,I3034*(1+Utgifter!$E$5/12)-K3034,0)</f>
        <v>0</v>
      </c>
      <c r="J3035" s="26"/>
      <c r="K3035" s="24">
        <f>IF((I3035*(Utgifter!$E$4+Utgifter!$E$5)/12)&gt;$S$4,(I3035*(Utgifter!$E$4+Utgifter!$E$5)/12),IF(I3035&gt; 0,$S$4,0))</f>
        <v>0</v>
      </c>
    </row>
    <row r="3036" spans="4:11" x14ac:dyDescent="0.35">
      <c r="D3036" s="28" t="str">
        <f t="shared" si="47"/>
        <v/>
      </c>
      <c r="E3036" s="27">
        <f>IF((E3035*(1+Utgifter!$E$5/12)-G3035)&gt;0,E3035*(1+Utgifter!$E$5/12)-G3035,0)</f>
        <v>0</v>
      </c>
      <c r="F3036" s="26"/>
      <c r="G3036" s="24">
        <f>IF((E3036*(Utgifter!$E$4+Utgifter!$E$5)/12)&gt;$S$4,(E3036*(Utgifter!$E$4+Utgifter!$E$5)/12),IF(E3036&gt; 0,$S$4,0))</f>
        <v>0</v>
      </c>
      <c r="I3036" s="27">
        <f>IF((I3035*(1+Utgifter!$E$5/12)-K3035)&gt;0,I3035*(1+Utgifter!$E$5/12)-K3035,0)</f>
        <v>0</v>
      </c>
      <c r="J3036" s="26"/>
      <c r="K3036" s="24">
        <f>IF((I3036*(Utgifter!$E$4+Utgifter!$E$5)/12)&gt;$S$4,(I3036*(Utgifter!$E$4+Utgifter!$E$5)/12),IF(I3036&gt; 0,$S$4,0))</f>
        <v>0</v>
      </c>
    </row>
    <row r="3037" spans="4:11" x14ac:dyDescent="0.35">
      <c r="D3037" s="28" t="str">
        <f t="shared" si="47"/>
        <v/>
      </c>
      <c r="E3037" s="27">
        <f>IF((E3036*(1+Utgifter!$E$5/12)-G3036)&gt;0,E3036*(1+Utgifter!$E$5/12)-G3036,0)</f>
        <v>0</v>
      </c>
      <c r="F3037" s="26"/>
      <c r="G3037" s="24">
        <f>IF((E3037*(Utgifter!$E$4+Utgifter!$E$5)/12)&gt;$S$4,(E3037*(Utgifter!$E$4+Utgifter!$E$5)/12),IF(E3037&gt; 0,$S$4,0))</f>
        <v>0</v>
      </c>
      <c r="I3037" s="27">
        <f>IF((I3036*(1+Utgifter!$E$5/12)-K3036)&gt;0,I3036*(1+Utgifter!$E$5/12)-K3036,0)</f>
        <v>0</v>
      </c>
      <c r="J3037" s="26"/>
      <c r="K3037" s="24">
        <f>IF((I3037*(Utgifter!$E$4+Utgifter!$E$5)/12)&gt;$S$4,(I3037*(Utgifter!$E$4+Utgifter!$E$5)/12),IF(I3037&gt; 0,$S$4,0))</f>
        <v>0</v>
      </c>
    </row>
    <row r="3038" spans="4:11" x14ac:dyDescent="0.35">
      <c r="D3038" s="28" t="str">
        <f t="shared" si="47"/>
        <v/>
      </c>
      <c r="E3038" s="27">
        <f>IF((E3037*(1+Utgifter!$E$5/12)-G3037)&gt;0,E3037*(1+Utgifter!$E$5/12)-G3037,0)</f>
        <v>0</v>
      </c>
      <c r="F3038" s="26"/>
      <c r="G3038" s="24">
        <f>IF((E3038*(Utgifter!$E$4+Utgifter!$E$5)/12)&gt;$S$4,(E3038*(Utgifter!$E$4+Utgifter!$E$5)/12),IF(E3038&gt; 0,$S$4,0))</f>
        <v>0</v>
      </c>
      <c r="I3038" s="27">
        <f>IF((I3037*(1+Utgifter!$E$5/12)-K3037)&gt;0,I3037*(1+Utgifter!$E$5/12)-K3037,0)</f>
        <v>0</v>
      </c>
      <c r="J3038" s="26"/>
      <c r="K3038" s="24">
        <f>IF((I3038*(Utgifter!$E$4+Utgifter!$E$5)/12)&gt;$S$4,(I3038*(Utgifter!$E$4+Utgifter!$E$5)/12),IF(I3038&gt; 0,$S$4,0))</f>
        <v>0</v>
      </c>
    </row>
    <row r="3039" spans="4:11" x14ac:dyDescent="0.35">
      <c r="D3039" s="28" t="str">
        <f t="shared" si="47"/>
        <v/>
      </c>
      <c r="E3039" s="27">
        <f>IF((E3038*(1+Utgifter!$E$5/12)-G3038)&gt;0,E3038*(1+Utgifter!$E$5/12)-G3038,0)</f>
        <v>0</v>
      </c>
      <c r="F3039" s="26"/>
      <c r="G3039" s="24">
        <f>IF((E3039*(Utgifter!$E$4+Utgifter!$E$5)/12)&gt;$S$4,(E3039*(Utgifter!$E$4+Utgifter!$E$5)/12),IF(E3039&gt; 0,$S$4,0))</f>
        <v>0</v>
      </c>
      <c r="I3039" s="27">
        <f>IF((I3038*(1+Utgifter!$E$5/12)-K3038)&gt;0,I3038*(1+Utgifter!$E$5/12)-K3038,0)</f>
        <v>0</v>
      </c>
      <c r="J3039" s="26"/>
      <c r="K3039" s="24">
        <f>IF((I3039*(Utgifter!$E$4+Utgifter!$E$5)/12)&gt;$S$4,(I3039*(Utgifter!$E$4+Utgifter!$E$5)/12),IF(I3039&gt; 0,$S$4,0))</f>
        <v>0</v>
      </c>
    </row>
    <row r="3040" spans="4:11" x14ac:dyDescent="0.35">
      <c r="D3040" s="28" t="str">
        <f t="shared" si="47"/>
        <v/>
      </c>
      <c r="E3040" s="27">
        <f>IF((E3039*(1+Utgifter!$E$5/12)-G3039)&gt;0,E3039*(1+Utgifter!$E$5/12)-G3039,0)</f>
        <v>0</v>
      </c>
      <c r="F3040" s="26"/>
      <c r="G3040" s="24">
        <f>IF((E3040*(Utgifter!$E$4+Utgifter!$E$5)/12)&gt;$S$4,(E3040*(Utgifter!$E$4+Utgifter!$E$5)/12),IF(E3040&gt; 0,$S$4,0))</f>
        <v>0</v>
      </c>
      <c r="I3040" s="27">
        <f>IF((I3039*(1+Utgifter!$E$5/12)-K3039)&gt;0,I3039*(1+Utgifter!$E$5/12)-K3039,0)</f>
        <v>0</v>
      </c>
      <c r="J3040" s="26"/>
      <c r="K3040" s="24">
        <f>IF((I3040*(Utgifter!$E$4+Utgifter!$E$5)/12)&gt;$S$4,(I3040*(Utgifter!$E$4+Utgifter!$E$5)/12),IF(I3040&gt; 0,$S$4,0))</f>
        <v>0</v>
      </c>
    </row>
    <row r="3041" spans="4:11" x14ac:dyDescent="0.35">
      <c r="D3041" s="28" t="str">
        <f t="shared" si="47"/>
        <v/>
      </c>
      <c r="E3041" s="27">
        <f>IF((E3040*(1+Utgifter!$E$5/12)-G3040)&gt;0,E3040*(1+Utgifter!$E$5/12)-G3040,0)</f>
        <v>0</v>
      </c>
      <c r="F3041" s="26"/>
      <c r="G3041" s="24">
        <f>IF((E3041*(Utgifter!$E$4+Utgifter!$E$5)/12)&gt;$S$4,(E3041*(Utgifter!$E$4+Utgifter!$E$5)/12),IF(E3041&gt; 0,$S$4,0))</f>
        <v>0</v>
      </c>
      <c r="I3041" s="27">
        <f>IF((I3040*(1+Utgifter!$E$5/12)-K3040)&gt;0,I3040*(1+Utgifter!$E$5/12)-K3040,0)</f>
        <v>0</v>
      </c>
      <c r="J3041" s="26"/>
      <c r="K3041" s="24">
        <f>IF((I3041*(Utgifter!$E$4+Utgifter!$E$5)/12)&gt;$S$4,(I3041*(Utgifter!$E$4+Utgifter!$E$5)/12),IF(I3041&gt; 0,$S$4,0))</f>
        <v>0</v>
      </c>
    </row>
    <row r="3042" spans="4:11" x14ac:dyDescent="0.35">
      <c r="D3042" s="28" t="str">
        <f t="shared" si="47"/>
        <v/>
      </c>
      <c r="E3042" s="27">
        <f>IF((E3041*(1+Utgifter!$E$5/12)-G3041)&gt;0,E3041*(1+Utgifter!$E$5/12)-G3041,0)</f>
        <v>0</v>
      </c>
      <c r="F3042" s="26"/>
      <c r="G3042" s="24">
        <f>IF((E3042*(Utgifter!$E$4+Utgifter!$E$5)/12)&gt;$S$4,(E3042*(Utgifter!$E$4+Utgifter!$E$5)/12),IF(E3042&gt; 0,$S$4,0))</f>
        <v>0</v>
      </c>
      <c r="I3042" s="27">
        <f>IF((I3041*(1+Utgifter!$E$5/12)-K3041)&gt;0,I3041*(1+Utgifter!$E$5/12)-K3041,0)</f>
        <v>0</v>
      </c>
      <c r="J3042" s="26"/>
      <c r="K3042" s="24">
        <f>IF((I3042*(Utgifter!$E$4+Utgifter!$E$5)/12)&gt;$S$4,(I3042*(Utgifter!$E$4+Utgifter!$E$5)/12),IF(I3042&gt; 0,$S$4,0))</f>
        <v>0</v>
      </c>
    </row>
    <row r="3043" spans="4:11" x14ac:dyDescent="0.35">
      <c r="D3043" s="28" t="str">
        <f t="shared" si="47"/>
        <v/>
      </c>
      <c r="E3043" s="27">
        <f>IF((E3042*(1+Utgifter!$E$5/12)-G3042)&gt;0,E3042*(1+Utgifter!$E$5/12)-G3042,0)</f>
        <v>0</v>
      </c>
      <c r="F3043" s="26"/>
      <c r="G3043" s="24">
        <f>IF((E3043*(Utgifter!$E$4+Utgifter!$E$5)/12)&gt;$S$4,(E3043*(Utgifter!$E$4+Utgifter!$E$5)/12),IF(E3043&gt; 0,$S$4,0))</f>
        <v>0</v>
      </c>
      <c r="I3043" s="27">
        <f>IF((I3042*(1+Utgifter!$E$5/12)-K3042)&gt;0,I3042*(1+Utgifter!$E$5/12)-K3042,0)</f>
        <v>0</v>
      </c>
      <c r="J3043" s="26"/>
      <c r="K3043" s="24">
        <f>IF((I3043*(Utgifter!$E$4+Utgifter!$E$5)/12)&gt;$S$4,(I3043*(Utgifter!$E$4+Utgifter!$E$5)/12),IF(I3043&gt; 0,$S$4,0))</f>
        <v>0</v>
      </c>
    </row>
    <row r="3044" spans="4:11" x14ac:dyDescent="0.35">
      <c r="D3044" s="28" t="str">
        <f t="shared" si="47"/>
        <v/>
      </c>
      <c r="E3044" s="27">
        <f>IF((E3043*(1+Utgifter!$E$5/12)-G3043)&gt;0,E3043*(1+Utgifter!$E$5/12)-G3043,0)</f>
        <v>0</v>
      </c>
      <c r="F3044" s="26"/>
      <c r="G3044" s="24">
        <f>IF((E3044*(Utgifter!$E$4+Utgifter!$E$5)/12)&gt;$S$4,(E3044*(Utgifter!$E$4+Utgifter!$E$5)/12),IF(E3044&gt; 0,$S$4,0))</f>
        <v>0</v>
      </c>
      <c r="I3044" s="27">
        <f>IF((I3043*(1+Utgifter!$E$5/12)-K3043)&gt;0,I3043*(1+Utgifter!$E$5/12)-K3043,0)</f>
        <v>0</v>
      </c>
      <c r="J3044" s="26"/>
      <c r="K3044" s="24">
        <f>IF((I3044*(Utgifter!$E$4+Utgifter!$E$5)/12)&gt;$S$4,(I3044*(Utgifter!$E$4+Utgifter!$E$5)/12),IF(I3044&gt; 0,$S$4,0))</f>
        <v>0</v>
      </c>
    </row>
    <row r="3045" spans="4:11" x14ac:dyDescent="0.35">
      <c r="D3045" s="28" t="str">
        <f t="shared" si="47"/>
        <v/>
      </c>
      <c r="E3045" s="27">
        <f>IF((E3044*(1+Utgifter!$E$5/12)-G3044)&gt;0,E3044*(1+Utgifter!$E$5/12)-G3044,0)</f>
        <v>0</v>
      </c>
      <c r="F3045" s="26"/>
      <c r="G3045" s="24">
        <f>IF((E3045*(Utgifter!$E$4+Utgifter!$E$5)/12)&gt;$S$4,(E3045*(Utgifter!$E$4+Utgifter!$E$5)/12),IF(E3045&gt; 0,$S$4,0))</f>
        <v>0</v>
      </c>
      <c r="I3045" s="27">
        <f>IF((I3044*(1+Utgifter!$E$5/12)-K3044)&gt;0,I3044*(1+Utgifter!$E$5/12)-K3044,0)</f>
        <v>0</v>
      </c>
      <c r="J3045" s="26"/>
      <c r="K3045" s="24">
        <f>IF((I3045*(Utgifter!$E$4+Utgifter!$E$5)/12)&gt;$S$4,(I3045*(Utgifter!$E$4+Utgifter!$E$5)/12),IF(I3045&gt; 0,$S$4,0))</f>
        <v>0</v>
      </c>
    </row>
    <row r="3046" spans="4:11" x14ac:dyDescent="0.35">
      <c r="D3046" s="28" t="str">
        <f t="shared" si="47"/>
        <v/>
      </c>
      <c r="E3046" s="27">
        <f>IF((E3045*(1+Utgifter!$E$5/12)-G3045)&gt;0,E3045*(1+Utgifter!$E$5/12)-G3045,0)</f>
        <v>0</v>
      </c>
      <c r="F3046" s="26"/>
      <c r="G3046" s="24">
        <f>IF((E3046*(Utgifter!$E$4+Utgifter!$E$5)/12)&gt;$S$4,(E3046*(Utgifter!$E$4+Utgifter!$E$5)/12),IF(E3046&gt; 0,$S$4,0))</f>
        <v>0</v>
      </c>
      <c r="I3046" s="27">
        <f>IF((I3045*(1+Utgifter!$E$5/12)-K3045)&gt;0,I3045*(1+Utgifter!$E$5/12)-K3045,0)</f>
        <v>0</v>
      </c>
      <c r="J3046" s="26"/>
      <c r="K3046" s="24">
        <f>IF((I3046*(Utgifter!$E$4+Utgifter!$E$5)/12)&gt;$S$4,(I3046*(Utgifter!$E$4+Utgifter!$E$5)/12),IF(I3046&gt; 0,$S$4,0))</f>
        <v>0</v>
      </c>
    </row>
    <row r="3047" spans="4:11" x14ac:dyDescent="0.35">
      <c r="D3047" s="28" t="str">
        <f t="shared" si="47"/>
        <v/>
      </c>
      <c r="E3047" s="27">
        <f>IF((E3046*(1+Utgifter!$E$5/12)-G3046)&gt;0,E3046*(1+Utgifter!$E$5/12)-G3046,0)</f>
        <v>0</v>
      </c>
      <c r="F3047" s="26"/>
      <c r="G3047" s="24">
        <f>IF((E3047*(Utgifter!$E$4+Utgifter!$E$5)/12)&gt;$S$4,(E3047*(Utgifter!$E$4+Utgifter!$E$5)/12),IF(E3047&gt; 0,$S$4,0))</f>
        <v>0</v>
      </c>
      <c r="I3047" s="27">
        <f>IF((I3046*(1+Utgifter!$E$5/12)-K3046)&gt;0,I3046*(1+Utgifter!$E$5/12)-K3046,0)</f>
        <v>0</v>
      </c>
      <c r="J3047" s="26"/>
      <c r="K3047" s="24">
        <f>IF((I3047*(Utgifter!$E$4+Utgifter!$E$5)/12)&gt;$S$4,(I3047*(Utgifter!$E$4+Utgifter!$E$5)/12),IF(I3047&gt; 0,$S$4,0))</f>
        <v>0</v>
      </c>
    </row>
    <row r="3048" spans="4:11" x14ac:dyDescent="0.35">
      <c r="D3048" s="28" t="str">
        <f t="shared" si="47"/>
        <v/>
      </c>
      <c r="E3048" s="27">
        <f>IF((E3047*(1+Utgifter!$E$5/12)-G3047)&gt;0,E3047*(1+Utgifter!$E$5/12)-G3047,0)</f>
        <v>0</v>
      </c>
      <c r="F3048" s="26"/>
      <c r="G3048" s="24">
        <f>IF((E3048*(Utgifter!$E$4+Utgifter!$E$5)/12)&gt;$S$4,(E3048*(Utgifter!$E$4+Utgifter!$E$5)/12),IF(E3048&gt; 0,$S$4,0))</f>
        <v>0</v>
      </c>
      <c r="I3048" s="27">
        <f>IF((I3047*(1+Utgifter!$E$5/12)-K3047)&gt;0,I3047*(1+Utgifter!$E$5/12)-K3047,0)</f>
        <v>0</v>
      </c>
      <c r="J3048" s="26"/>
      <c r="K3048" s="24">
        <f>IF((I3048*(Utgifter!$E$4+Utgifter!$E$5)/12)&gt;$S$4,(I3048*(Utgifter!$E$4+Utgifter!$E$5)/12),IF(I3048&gt; 0,$S$4,0))</f>
        <v>0</v>
      </c>
    </row>
    <row r="3049" spans="4:11" x14ac:dyDescent="0.35">
      <c r="D3049" s="28" t="str">
        <f t="shared" si="47"/>
        <v/>
      </c>
      <c r="E3049" s="27">
        <f>IF((E3048*(1+Utgifter!$E$5/12)-G3048)&gt;0,E3048*(1+Utgifter!$E$5/12)-G3048,0)</f>
        <v>0</v>
      </c>
      <c r="F3049" s="26"/>
      <c r="G3049" s="24">
        <f>IF((E3049*(Utgifter!$E$4+Utgifter!$E$5)/12)&gt;$S$4,(E3049*(Utgifter!$E$4+Utgifter!$E$5)/12),IF(E3049&gt; 0,$S$4,0))</f>
        <v>0</v>
      </c>
      <c r="I3049" s="27">
        <f>IF((I3048*(1+Utgifter!$E$5/12)-K3048)&gt;0,I3048*(1+Utgifter!$E$5/12)-K3048,0)</f>
        <v>0</v>
      </c>
      <c r="J3049" s="26"/>
      <c r="K3049" s="24">
        <f>IF((I3049*(Utgifter!$E$4+Utgifter!$E$5)/12)&gt;$S$4,(I3049*(Utgifter!$E$4+Utgifter!$E$5)/12),IF(I3049&gt; 0,$S$4,0))</f>
        <v>0</v>
      </c>
    </row>
    <row r="3050" spans="4:11" x14ac:dyDescent="0.35">
      <c r="D3050" s="28" t="str">
        <f t="shared" si="47"/>
        <v/>
      </c>
      <c r="E3050" s="27">
        <f>IF((E3049*(1+Utgifter!$E$5/12)-G3049)&gt;0,E3049*(1+Utgifter!$E$5/12)-G3049,0)</f>
        <v>0</v>
      </c>
      <c r="F3050" s="26"/>
      <c r="G3050" s="24">
        <f>IF((E3050*(Utgifter!$E$4+Utgifter!$E$5)/12)&gt;$S$4,(E3050*(Utgifter!$E$4+Utgifter!$E$5)/12),IF(E3050&gt; 0,$S$4,0))</f>
        <v>0</v>
      </c>
      <c r="I3050" s="27">
        <f>IF((I3049*(1+Utgifter!$E$5/12)-K3049)&gt;0,I3049*(1+Utgifter!$E$5/12)-K3049,0)</f>
        <v>0</v>
      </c>
      <c r="J3050" s="26"/>
      <c r="K3050" s="24">
        <f>IF((I3050*(Utgifter!$E$4+Utgifter!$E$5)/12)&gt;$S$4,(I3050*(Utgifter!$E$4+Utgifter!$E$5)/12),IF(I3050&gt; 0,$S$4,0))</f>
        <v>0</v>
      </c>
    </row>
    <row r="3051" spans="4:11" x14ac:dyDescent="0.35">
      <c r="D3051" s="28" t="str">
        <f t="shared" si="47"/>
        <v/>
      </c>
      <c r="E3051" s="27">
        <f>IF((E3050*(1+Utgifter!$E$5/12)-G3050)&gt;0,E3050*(1+Utgifter!$E$5/12)-G3050,0)</f>
        <v>0</v>
      </c>
      <c r="F3051" s="26"/>
      <c r="G3051" s="24">
        <f>IF((E3051*(Utgifter!$E$4+Utgifter!$E$5)/12)&gt;$S$4,(E3051*(Utgifter!$E$4+Utgifter!$E$5)/12),IF(E3051&gt; 0,$S$4,0))</f>
        <v>0</v>
      </c>
      <c r="I3051" s="27">
        <f>IF((I3050*(1+Utgifter!$E$5/12)-K3050)&gt;0,I3050*(1+Utgifter!$E$5/12)-K3050,0)</f>
        <v>0</v>
      </c>
      <c r="J3051" s="26"/>
      <c r="K3051" s="24">
        <f>IF((I3051*(Utgifter!$E$4+Utgifter!$E$5)/12)&gt;$S$4,(I3051*(Utgifter!$E$4+Utgifter!$E$5)/12),IF(I3051&gt; 0,$S$4,0))</f>
        <v>0</v>
      </c>
    </row>
    <row r="3052" spans="4:11" x14ac:dyDescent="0.35">
      <c r="D3052" s="28" t="str">
        <f t="shared" si="47"/>
        <v/>
      </c>
      <c r="E3052" s="27">
        <f>IF((E3051*(1+Utgifter!$E$5/12)-G3051)&gt;0,E3051*(1+Utgifter!$E$5/12)-G3051,0)</f>
        <v>0</v>
      </c>
      <c r="F3052" s="26"/>
      <c r="G3052" s="24">
        <f>IF((E3052*(Utgifter!$E$4+Utgifter!$E$5)/12)&gt;$S$4,(E3052*(Utgifter!$E$4+Utgifter!$E$5)/12),IF(E3052&gt; 0,$S$4,0))</f>
        <v>0</v>
      </c>
      <c r="I3052" s="27">
        <f>IF((I3051*(1+Utgifter!$E$5/12)-K3051)&gt;0,I3051*(1+Utgifter!$E$5/12)-K3051,0)</f>
        <v>0</v>
      </c>
      <c r="J3052" s="26"/>
      <c r="K3052" s="24">
        <f>IF((I3052*(Utgifter!$E$4+Utgifter!$E$5)/12)&gt;$S$4,(I3052*(Utgifter!$E$4+Utgifter!$E$5)/12),IF(I3052&gt; 0,$S$4,0))</f>
        <v>0</v>
      </c>
    </row>
    <row r="3053" spans="4:11" x14ac:dyDescent="0.35">
      <c r="D3053" s="28" t="str">
        <f t="shared" si="47"/>
        <v/>
      </c>
      <c r="E3053" s="27">
        <f>IF((E3052*(1+Utgifter!$E$5/12)-G3052)&gt;0,E3052*(1+Utgifter!$E$5/12)-G3052,0)</f>
        <v>0</v>
      </c>
      <c r="F3053" s="26"/>
      <c r="G3053" s="24">
        <f>IF((E3053*(Utgifter!$E$4+Utgifter!$E$5)/12)&gt;$S$4,(E3053*(Utgifter!$E$4+Utgifter!$E$5)/12),IF(E3053&gt; 0,$S$4,0))</f>
        <v>0</v>
      </c>
      <c r="I3053" s="27">
        <f>IF((I3052*(1+Utgifter!$E$5/12)-K3052)&gt;0,I3052*(1+Utgifter!$E$5/12)-K3052,0)</f>
        <v>0</v>
      </c>
      <c r="J3053" s="26"/>
      <c r="K3053" s="24">
        <f>IF((I3053*(Utgifter!$E$4+Utgifter!$E$5)/12)&gt;$S$4,(I3053*(Utgifter!$E$4+Utgifter!$E$5)/12),IF(I3053&gt; 0,$S$4,0))</f>
        <v>0</v>
      </c>
    </row>
    <row r="3054" spans="4:11" x14ac:dyDescent="0.35">
      <c r="D3054" s="28" t="str">
        <f t="shared" si="47"/>
        <v/>
      </c>
      <c r="E3054" s="27">
        <f>IF((E3053*(1+Utgifter!$E$5/12)-G3053)&gt;0,E3053*(1+Utgifter!$E$5/12)-G3053,0)</f>
        <v>0</v>
      </c>
      <c r="F3054" s="26"/>
      <c r="G3054" s="24">
        <f>IF((E3054*(Utgifter!$E$4+Utgifter!$E$5)/12)&gt;$S$4,(E3054*(Utgifter!$E$4+Utgifter!$E$5)/12),IF(E3054&gt; 0,$S$4,0))</f>
        <v>0</v>
      </c>
      <c r="I3054" s="27">
        <f>IF((I3053*(1+Utgifter!$E$5/12)-K3053)&gt;0,I3053*(1+Utgifter!$E$5/12)-K3053,0)</f>
        <v>0</v>
      </c>
      <c r="J3054" s="26"/>
      <c r="K3054" s="24">
        <f>IF((I3054*(Utgifter!$E$4+Utgifter!$E$5)/12)&gt;$S$4,(I3054*(Utgifter!$E$4+Utgifter!$E$5)/12),IF(I3054&gt; 0,$S$4,0))</f>
        <v>0</v>
      </c>
    </row>
    <row r="3055" spans="4:11" x14ac:dyDescent="0.35">
      <c r="D3055" s="28" t="str">
        <f t="shared" si="47"/>
        <v/>
      </c>
      <c r="E3055" s="27">
        <f>IF((E3054*(1+Utgifter!$E$5/12)-G3054)&gt;0,E3054*(1+Utgifter!$E$5/12)-G3054,0)</f>
        <v>0</v>
      </c>
      <c r="F3055" s="26"/>
      <c r="G3055" s="24">
        <f>IF((E3055*(Utgifter!$E$4+Utgifter!$E$5)/12)&gt;$S$4,(E3055*(Utgifter!$E$4+Utgifter!$E$5)/12),IF(E3055&gt; 0,$S$4,0))</f>
        <v>0</v>
      </c>
      <c r="I3055" s="27">
        <f>IF((I3054*(1+Utgifter!$E$5/12)-K3054)&gt;0,I3054*(1+Utgifter!$E$5/12)-K3054,0)</f>
        <v>0</v>
      </c>
      <c r="J3055" s="26"/>
      <c r="K3055" s="24">
        <f>IF((I3055*(Utgifter!$E$4+Utgifter!$E$5)/12)&gt;$S$4,(I3055*(Utgifter!$E$4+Utgifter!$E$5)/12),IF(I3055&gt; 0,$S$4,0))</f>
        <v>0</v>
      </c>
    </row>
    <row r="3056" spans="4:11" x14ac:dyDescent="0.35">
      <c r="D3056" s="28" t="str">
        <f t="shared" si="47"/>
        <v/>
      </c>
      <c r="E3056" s="27">
        <f>IF((E3055*(1+Utgifter!$E$5/12)-G3055)&gt;0,E3055*(1+Utgifter!$E$5/12)-G3055,0)</f>
        <v>0</v>
      </c>
      <c r="F3056" s="26"/>
      <c r="G3056" s="24">
        <f>IF((E3056*(Utgifter!$E$4+Utgifter!$E$5)/12)&gt;$S$4,(E3056*(Utgifter!$E$4+Utgifter!$E$5)/12),IF(E3056&gt; 0,$S$4,0))</f>
        <v>0</v>
      </c>
      <c r="I3056" s="27">
        <f>IF((I3055*(1+Utgifter!$E$5/12)-K3055)&gt;0,I3055*(1+Utgifter!$E$5/12)-K3055,0)</f>
        <v>0</v>
      </c>
      <c r="J3056" s="26"/>
      <c r="K3056" s="24">
        <f>IF((I3056*(Utgifter!$E$4+Utgifter!$E$5)/12)&gt;$S$4,(I3056*(Utgifter!$E$4+Utgifter!$E$5)/12),IF(I3056&gt; 0,$S$4,0))</f>
        <v>0</v>
      </c>
    </row>
    <row r="3057" spans="4:11" x14ac:dyDescent="0.35">
      <c r="D3057" s="28" t="str">
        <f t="shared" si="47"/>
        <v/>
      </c>
      <c r="E3057" s="27">
        <f>IF((E3056*(1+Utgifter!$E$5/12)-G3056)&gt;0,E3056*(1+Utgifter!$E$5/12)-G3056,0)</f>
        <v>0</v>
      </c>
      <c r="F3057" s="26"/>
      <c r="G3057" s="24">
        <f>IF((E3057*(Utgifter!$E$4+Utgifter!$E$5)/12)&gt;$S$4,(E3057*(Utgifter!$E$4+Utgifter!$E$5)/12),IF(E3057&gt; 0,$S$4,0))</f>
        <v>0</v>
      </c>
      <c r="I3057" s="27">
        <f>IF((I3056*(1+Utgifter!$E$5/12)-K3056)&gt;0,I3056*(1+Utgifter!$E$5/12)-K3056,0)</f>
        <v>0</v>
      </c>
      <c r="J3057" s="26"/>
      <c r="K3057" s="24">
        <f>IF((I3057*(Utgifter!$E$4+Utgifter!$E$5)/12)&gt;$S$4,(I3057*(Utgifter!$E$4+Utgifter!$E$5)/12),IF(I3057&gt; 0,$S$4,0))</f>
        <v>0</v>
      </c>
    </row>
    <row r="3058" spans="4:11" x14ac:dyDescent="0.35">
      <c r="D3058" s="28" t="str">
        <f t="shared" si="47"/>
        <v/>
      </c>
      <c r="E3058" s="27">
        <f>IF((E3057*(1+Utgifter!$E$5/12)-G3057)&gt;0,E3057*(1+Utgifter!$E$5/12)-G3057,0)</f>
        <v>0</v>
      </c>
      <c r="F3058" s="26"/>
      <c r="G3058" s="24">
        <f>IF((E3058*(Utgifter!$E$4+Utgifter!$E$5)/12)&gt;$S$4,(E3058*(Utgifter!$E$4+Utgifter!$E$5)/12),IF(E3058&gt; 0,$S$4,0))</f>
        <v>0</v>
      </c>
      <c r="I3058" s="27">
        <f>IF((I3057*(1+Utgifter!$E$5/12)-K3057)&gt;0,I3057*(1+Utgifter!$E$5/12)-K3057,0)</f>
        <v>0</v>
      </c>
      <c r="J3058" s="26"/>
      <c r="K3058" s="24">
        <f>IF((I3058*(Utgifter!$E$4+Utgifter!$E$5)/12)&gt;$S$4,(I3058*(Utgifter!$E$4+Utgifter!$E$5)/12),IF(I3058&gt; 0,$S$4,0))</f>
        <v>0</v>
      </c>
    </row>
    <row r="3059" spans="4:11" x14ac:dyDescent="0.35">
      <c r="D3059" s="28" t="str">
        <f t="shared" si="47"/>
        <v/>
      </c>
      <c r="E3059" s="27">
        <f>IF((E3058*(1+Utgifter!$E$5/12)-G3058)&gt;0,E3058*(1+Utgifter!$E$5/12)-G3058,0)</f>
        <v>0</v>
      </c>
      <c r="F3059" s="26"/>
      <c r="G3059" s="24">
        <f>IF((E3059*(Utgifter!$E$4+Utgifter!$E$5)/12)&gt;$S$4,(E3059*(Utgifter!$E$4+Utgifter!$E$5)/12),IF(E3059&gt; 0,$S$4,0))</f>
        <v>0</v>
      </c>
      <c r="I3059" s="27">
        <f>IF((I3058*(1+Utgifter!$E$5/12)-K3058)&gt;0,I3058*(1+Utgifter!$E$5/12)-K3058,0)</f>
        <v>0</v>
      </c>
      <c r="J3059" s="26"/>
      <c r="K3059" s="24">
        <f>IF((I3059*(Utgifter!$E$4+Utgifter!$E$5)/12)&gt;$S$4,(I3059*(Utgifter!$E$4+Utgifter!$E$5)/12),IF(I3059&gt; 0,$S$4,0))</f>
        <v>0</v>
      </c>
    </row>
    <row r="3060" spans="4:11" x14ac:dyDescent="0.35">
      <c r="D3060" s="28" t="str">
        <f t="shared" si="47"/>
        <v/>
      </c>
      <c r="E3060" s="27">
        <f>IF((E3059*(1+Utgifter!$E$5/12)-G3059)&gt;0,E3059*(1+Utgifter!$E$5/12)-G3059,0)</f>
        <v>0</v>
      </c>
      <c r="F3060" s="26"/>
      <c r="G3060" s="24">
        <f>IF((E3060*(Utgifter!$E$4+Utgifter!$E$5)/12)&gt;$S$4,(E3060*(Utgifter!$E$4+Utgifter!$E$5)/12),IF(E3060&gt; 0,$S$4,0))</f>
        <v>0</v>
      </c>
      <c r="I3060" s="27">
        <f>IF((I3059*(1+Utgifter!$E$5/12)-K3059)&gt;0,I3059*(1+Utgifter!$E$5/12)-K3059,0)</f>
        <v>0</v>
      </c>
      <c r="J3060" s="26"/>
      <c r="K3060" s="24">
        <f>IF((I3060*(Utgifter!$E$4+Utgifter!$E$5)/12)&gt;$S$4,(I3060*(Utgifter!$E$4+Utgifter!$E$5)/12),IF(I3060&gt; 0,$S$4,0))</f>
        <v>0</v>
      </c>
    </row>
    <row r="3061" spans="4:11" x14ac:dyDescent="0.35">
      <c r="D3061" s="28" t="str">
        <f t="shared" si="47"/>
        <v/>
      </c>
      <c r="E3061" s="27">
        <f>IF((E3060*(1+Utgifter!$E$5/12)-G3060)&gt;0,E3060*(1+Utgifter!$E$5/12)-G3060,0)</f>
        <v>0</v>
      </c>
      <c r="F3061" s="26"/>
      <c r="G3061" s="24">
        <f>IF((E3061*(Utgifter!$E$4+Utgifter!$E$5)/12)&gt;$S$4,(E3061*(Utgifter!$E$4+Utgifter!$E$5)/12),IF(E3061&gt; 0,$S$4,0))</f>
        <v>0</v>
      </c>
      <c r="I3061" s="27">
        <f>IF((I3060*(1+Utgifter!$E$5/12)-K3060)&gt;0,I3060*(1+Utgifter!$E$5/12)-K3060,0)</f>
        <v>0</v>
      </c>
      <c r="J3061" s="26"/>
      <c r="K3061" s="24">
        <f>IF((I3061*(Utgifter!$E$4+Utgifter!$E$5)/12)&gt;$S$4,(I3061*(Utgifter!$E$4+Utgifter!$E$5)/12),IF(I3061&gt; 0,$S$4,0))</f>
        <v>0</v>
      </c>
    </row>
    <row r="3062" spans="4:11" x14ac:dyDescent="0.35">
      <c r="D3062" s="28" t="str">
        <f t="shared" si="47"/>
        <v/>
      </c>
      <c r="E3062" s="27">
        <f>IF((E3061*(1+Utgifter!$E$5/12)-G3061)&gt;0,E3061*(1+Utgifter!$E$5/12)-G3061,0)</f>
        <v>0</v>
      </c>
      <c r="F3062" s="26"/>
      <c r="G3062" s="24">
        <f>IF((E3062*(Utgifter!$E$4+Utgifter!$E$5)/12)&gt;$S$4,(E3062*(Utgifter!$E$4+Utgifter!$E$5)/12),IF(E3062&gt; 0,$S$4,0))</f>
        <v>0</v>
      </c>
      <c r="I3062" s="27">
        <f>IF((I3061*(1+Utgifter!$E$5/12)-K3061)&gt;0,I3061*(1+Utgifter!$E$5/12)-K3061,0)</f>
        <v>0</v>
      </c>
      <c r="J3062" s="26"/>
      <c r="K3062" s="24">
        <f>IF((I3062*(Utgifter!$E$4+Utgifter!$E$5)/12)&gt;$S$4,(I3062*(Utgifter!$E$4+Utgifter!$E$5)/12),IF(I3062&gt; 0,$S$4,0))</f>
        <v>0</v>
      </c>
    </row>
    <row r="3063" spans="4:11" x14ac:dyDescent="0.35">
      <c r="D3063" s="28" t="str">
        <f t="shared" si="47"/>
        <v/>
      </c>
      <c r="E3063" s="27">
        <f>IF((E3062*(1+Utgifter!$E$5/12)-G3062)&gt;0,E3062*(1+Utgifter!$E$5/12)-G3062,0)</f>
        <v>0</v>
      </c>
      <c r="F3063" s="26"/>
      <c r="G3063" s="24">
        <f>IF((E3063*(Utgifter!$E$4+Utgifter!$E$5)/12)&gt;$S$4,(E3063*(Utgifter!$E$4+Utgifter!$E$5)/12),IF(E3063&gt; 0,$S$4,0))</f>
        <v>0</v>
      </c>
      <c r="I3063" s="27">
        <f>IF((I3062*(1+Utgifter!$E$5/12)-K3062)&gt;0,I3062*(1+Utgifter!$E$5/12)-K3062,0)</f>
        <v>0</v>
      </c>
      <c r="J3063" s="26"/>
      <c r="K3063" s="24">
        <f>IF((I3063*(Utgifter!$E$4+Utgifter!$E$5)/12)&gt;$S$4,(I3063*(Utgifter!$E$4+Utgifter!$E$5)/12),IF(I3063&gt; 0,$S$4,0))</f>
        <v>0</v>
      </c>
    </row>
    <row r="3064" spans="4:11" x14ac:dyDescent="0.35">
      <c r="D3064" s="28" t="str">
        <f t="shared" si="47"/>
        <v/>
      </c>
      <c r="E3064" s="27">
        <f>IF((E3063*(1+Utgifter!$E$5/12)-G3063)&gt;0,E3063*(1+Utgifter!$E$5/12)-G3063,0)</f>
        <v>0</v>
      </c>
      <c r="F3064" s="26"/>
      <c r="G3064" s="24">
        <f>IF((E3064*(Utgifter!$E$4+Utgifter!$E$5)/12)&gt;$S$4,(E3064*(Utgifter!$E$4+Utgifter!$E$5)/12),IF(E3064&gt; 0,$S$4,0))</f>
        <v>0</v>
      </c>
      <c r="I3064" s="27">
        <f>IF((I3063*(1+Utgifter!$E$5/12)-K3063)&gt;0,I3063*(1+Utgifter!$E$5/12)-K3063,0)</f>
        <v>0</v>
      </c>
      <c r="J3064" s="26"/>
      <c r="K3064" s="24">
        <f>IF((I3064*(Utgifter!$E$4+Utgifter!$E$5)/12)&gt;$S$4,(I3064*(Utgifter!$E$4+Utgifter!$E$5)/12),IF(I3064&gt; 0,$S$4,0))</f>
        <v>0</v>
      </c>
    </row>
    <row r="3065" spans="4:11" x14ac:dyDescent="0.35">
      <c r="D3065" s="28" t="str">
        <f t="shared" si="47"/>
        <v/>
      </c>
      <c r="E3065" s="27">
        <f>IF((E3064*(1+Utgifter!$E$5/12)-G3064)&gt;0,E3064*(1+Utgifter!$E$5/12)-G3064,0)</f>
        <v>0</v>
      </c>
      <c r="F3065" s="26"/>
      <c r="G3065" s="24">
        <f>IF((E3065*(Utgifter!$E$4+Utgifter!$E$5)/12)&gt;$S$4,(E3065*(Utgifter!$E$4+Utgifter!$E$5)/12),IF(E3065&gt; 0,$S$4,0))</f>
        <v>0</v>
      </c>
      <c r="I3065" s="27">
        <f>IF((I3064*(1+Utgifter!$E$5/12)-K3064)&gt;0,I3064*(1+Utgifter!$E$5/12)-K3064,0)</f>
        <v>0</v>
      </c>
      <c r="J3065" s="26"/>
      <c r="K3065" s="24">
        <f>IF((I3065*(Utgifter!$E$4+Utgifter!$E$5)/12)&gt;$S$4,(I3065*(Utgifter!$E$4+Utgifter!$E$5)/12),IF(I3065&gt; 0,$S$4,0))</f>
        <v>0</v>
      </c>
    </row>
    <row r="3066" spans="4:11" x14ac:dyDescent="0.35">
      <c r="D3066" s="28" t="str">
        <f t="shared" si="47"/>
        <v/>
      </c>
      <c r="E3066" s="27">
        <f>IF((E3065*(1+Utgifter!$E$5/12)-G3065)&gt;0,E3065*(1+Utgifter!$E$5/12)-G3065,0)</f>
        <v>0</v>
      </c>
      <c r="F3066" s="26"/>
      <c r="G3066" s="24">
        <f>IF((E3066*(Utgifter!$E$4+Utgifter!$E$5)/12)&gt;$S$4,(E3066*(Utgifter!$E$4+Utgifter!$E$5)/12),IF(E3066&gt; 0,$S$4,0))</f>
        <v>0</v>
      </c>
      <c r="I3066" s="27">
        <f>IF((I3065*(1+Utgifter!$E$5/12)-K3065)&gt;0,I3065*(1+Utgifter!$E$5/12)-K3065,0)</f>
        <v>0</v>
      </c>
      <c r="J3066" s="26"/>
      <c r="K3066" s="24">
        <f>IF((I3066*(Utgifter!$E$4+Utgifter!$E$5)/12)&gt;$S$4,(I3066*(Utgifter!$E$4+Utgifter!$E$5)/12),IF(I3066&gt; 0,$S$4,0))</f>
        <v>0</v>
      </c>
    </row>
    <row r="3067" spans="4:11" x14ac:dyDescent="0.35">
      <c r="D3067" s="28" t="str">
        <f t="shared" si="47"/>
        <v/>
      </c>
      <c r="E3067" s="27">
        <f>IF((E3066*(1+Utgifter!$E$5/12)-G3066)&gt;0,E3066*(1+Utgifter!$E$5/12)-G3066,0)</f>
        <v>0</v>
      </c>
      <c r="F3067" s="26"/>
      <c r="G3067" s="24">
        <f>IF((E3067*(Utgifter!$E$4+Utgifter!$E$5)/12)&gt;$S$4,(E3067*(Utgifter!$E$4+Utgifter!$E$5)/12),IF(E3067&gt; 0,$S$4,0))</f>
        <v>0</v>
      </c>
      <c r="I3067" s="27">
        <f>IF((I3066*(1+Utgifter!$E$5/12)-K3066)&gt;0,I3066*(1+Utgifter!$E$5/12)-K3066,0)</f>
        <v>0</v>
      </c>
      <c r="J3067" s="26"/>
      <c r="K3067" s="24">
        <f>IF((I3067*(Utgifter!$E$4+Utgifter!$E$5)/12)&gt;$S$4,(I3067*(Utgifter!$E$4+Utgifter!$E$5)/12),IF(I3067&gt; 0,$S$4,0))</f>
        <v>0</v>
      </c>
    </row>
    <row r="3068" spans="4:11" x14ac:dyDescent="0.35">
      <c r="D3068" s="28" t="str">
        <f t="shared" si="47"/>
        <v/>
      </c>
      <c r="E3068" s="27">
        <f>IF((E3067*(1+Utgifter!$E$5/12)-G3067)&gt;0,E3067*(1+Utgifter!$E$5/12)-G3067,0)</f>
        <v>0</v>
      </c>
      <c r="F3068" s="26"/>
      <c r="G3068" s="24">
        <f>IF((E3068*(Utgifter!$E$4+Utgifter!$E$5)/12)&gt;$S$4,(E3068*(Utgifter!$E$4+Utgifter!$E$5)/12),IF(E3068&gt; 0,$S$4,0))</f>
        <v>0</v>
      </c>
      <c r="I3068" s="27">
        <f>IF((I3067*(1+Utgifter!$E$5/12)-K3067)&gt;0,I3067*(1+Utgifter!$E$5/12)-K3067,0)</f>
        <v>0</v>
      </c>
      <c r="J3068" s="26"/>
      <c r="K3068" s="24">
        <f>IF((I3068*(Utgifter!$E$4+Utgifter!$E$5)/12)&gt;$S$4,(I3068*(Utgifter!$E$4+Utgifter!$E$5)/12),IF(I3068&gt; 0,$S$4,0))</f>
        <v>0</v>
      </c>
    </row>
    <row r="3069" spans="4:11" x14ac:dyDescent="0.35">
      <c r="D3069" s="28" t="str">
        <f t="shared" si="47"/>
        <v/>
      </c>
      <c r="E3069" s="27">
        <f>IF((E3068*(1+Utgifter!$E$5/12)-G3068)&gt;0,E3068*(1+Utgifter!$E$5/12)-G3068,0)</f>
        <v>0</v>
      </c>
      <c r="F3069" s="26"/>
      <c r="G3069" s="24">
        <f>IF((E3069*(Utgifter!$E$4+Utgifter!$E$5)/12)&gt;$S$4,(E3069*(Utgifter!$E$4+Utgifter!$E$5)/12),IF(E3069&gt; 0,$S$4,0))</f>
        <v>0</v>
      </c>
      <c r="I3069" s="27">
        <f>IF((I3068*(1+Utgifter!$E$5/12)-K3068)&gt;0,I3068*(1+Utgifter!$E$5/12)-K3068,0)</f>
        <v>0</v>
      </c>
      <c r="J3069" s="26"/>
      <c r="K3069" s="24">
        <f>IF((I3069*(Utgifter!$E$4+Utgifter!$E$5)/12)&gt;$S$4,(I3069*(Utgifter!$E$4+Utgifter!$E$5)/12),IF(I3069&gt; 0,$S$4,0))</f>
        <v>0</v>
      </c>
    </row>
    <row r="3070" spans="4:11" x14ac:dyDescent="0.35">
      <c r="D3070" s="28" t="str">
        <f t="shared" si="47"/>
        <v/>
      </c>
      <c r="E3070" s="27">
        <f>IF((E3069*(1+Utgifter!$E$5/12)-G3069)&gt;0,E3069*(1+Utgifter!$E$5/12)-G3069,0)</f>
        <v>0</v>
      </c>
      <c r="F3070" s="26"/>
      <c r="G3070" s="24">
        <f>IF((E3070*(Utgifter!$E$4+Utgifter!$E$5)/12)&gt;$S$4,(E3070*(Utgifter!$E$4+Utgifter!$E$5)/12),IF(E3070&gt; 0,$S$4,0))</f>
        <v>0</v>
      </c>
      <c r="I3070" s="27">
        <f>IF((I3069*(1+Utgifter!$E$5/12)-K3069)&gt;0,I3069*(1+Utgifter!$E$5/12)-K3069,0)</f>
        <v>0</v>
      </c>
      <c r="J3070" s="26"/>
      <c r="K3070" s="24">
        <f>IF((I3070*(Utgifter!$E$4+Utgifter!$E$5)/12)&gt;$S$4,(I3070*(Utgifter!$E$4+Utgifter!$E$5)/12),IF(I3070&gt; 0,$S$4,0))</f>
        <v>0</v>
      </c>
    </row>
    <row r="3071" spans="4:11" x14ac:dyDescent="0.35">
      <c r="D3071" s="28" t="str">
        <f t="shared" si="47"/>
        <v/>
      </c>
      <c r="E3071" s="27">
        <f>IF((E3070*(1+Utgifter!$E$5/12)-G3070)&gt;0,E3070*(1+Utgifter!$E$5/12)-G3070,0)</f>
        <v>0</v>
      </c>
      <c r="F3071" s="26"/>
      <c r="G3071" s="24">
        <f>IF((E3071*(Utgifter!$E$4+Utgifter!$E$5)/12)&gt;$S$4,(E3071*(Utgifter!$E$4+Utgifter!$E$5)/12),IF(E3071&gt; 0,$S$4,0))</f>
        <v>0</v>
      </c>
      <c r="I3071" s="27">
        <f>IF((I3070*(1+Utgifter!$E$5/12)-K3070)&gt;0,I3070*(1+Utgifter!$E$5/12)-K3070,0)</f>
        <v>0</v>
      </c>
      <c r="J3071" s="26"/>
      <c r="K3071" s="24">
        <f>IF((I3071*(Utgifter!$E$4+Utgifter!$E$5)/12)&gt;$S$4,(I3071*(Utgifter!$E$4+Utgifter!$E$5)/12),IF(I3071&gt; 0,$S$4,0))</f>
        <v>0</v>
      </c>
    </row>
    <row r="3072" spans="4:11" x14ac:dyDescent="0.35">
      <c r="D3072" s="28" t="str">
        <f t="shared" si="47"/>
        <v/>
      </c>
      <c r="E3072" s="27">
        <f>IF((E3071*(1+Utgifter!$E$5/12)-G3071)&gt;0,E3071*(1+Utgifter!$E$5/12)-G3071,0)</f>
        <v>0</v>
      </c>
      <c r="F3072" s="26"/>
      <c r="G3072" s="24">
        <f>IF((E3072*(Utgifter!$E$4+Utgifter!$E$5)/12)&gt;$S$4,(E3072*(Utgifter!$E$4+Utgifter!$E$5)/12),IF(E3072&gt; 0,$S$4,0))</f>
        <v>0</v>
      </c>
      <c r="I3072" s="27">
        <f>IF((I3071*(1+Utgifter!$E$5/12)-K3071)&gt;0,I3071*(1+Utgifter!$E$5/12)-K3071,0)</f>
        <v>0</v>
      </c>
      <c r="J3072" s="26"/>
      <c r="K3072" s="24">
        <f>IF((I3072*(Utgifter!$E$4+Utgifter!$E$5)/12)&gt;$S$4,(I3072*(Utgifter!$E$4+Utgifter!$E$5)/12),IF(I3072&gt; 0,$S$4,0))</f>
        <v>0</v>
      </c>
    </row>
    <row r="3073" spans="4:11" x14ac:dyDescent="0.35">
      <c r="D3073" s="28" t="str">
        <f t="shared" si="47"/>
        <v/>
      </c>
      <c r="E3073" s="27">
        <f>IF((E3072*(1+Utgifter!$E$5/12)-G3072)&gt;0,E3072*(1+Utgifter!$E$5/12)-G3072,0)</f>
        <v>0</v>
      </c>
      <c r="F3073" s="26"/>
      <c r="G3073" s="24">
        <f>IF((E3073*(Utgifter!$E$4+Utgifter!$E$5)/12)&gt;$S$4,(E3073*(Utgifter!$E$4+Utgifter!$E$5)/12),IF(E3073&gt; 0,$S$4,0))</f>
        <v>0</v>
      </c>
      <c r="I3073" s="27">
        <f>IF((I3072*(1+Utgifter!$E$5/12)-K3072)&gt;0,I3072*(1+Utgifter!$E$5/12)-K3072,0)</f>
        <v>0</v>
      </c>
      <c r="J3073" s="26"/>
      <c r="K3073" s="24">
        <f>IF((I3073*(Utgifter!$E$4+Utgifter!$E$5)/12)&gt;$S$4,(I3073*(Utgifter!$E$4+Utgifter!$E$5)/12),IF(I3073&gt; 0,$S$4,0))</f>
        <v>0</v>
      </c>
    </row>
    <row r="3074" spans="4:11" x14ac:dyDescent="0.35">
      <c r="D3074" s="28" t="str">
        <f t="shared" si="47"/>
        <v/>
      </c>
      <c r="E3074" s="27">
        <f>IF((E3073*(1+Utgifter!$E$5/12)-G3073)&gt;0,E3073*(1+Utgifter!$E$5/12)-G3073,0)</f>
        <v>0</v>
      </c>
      <c r="F3074" s="26"/>
      <c r="G3074" s="24">
        <f>IF((E3074*(Utgifter!$E$4+Utgifter!$E$5)/12)&gt;$S$4,(E3074*(Utgifter!$E$4+Utgifter!$E$5)/12),IF(E3074&gt; 0,$S$4,0))</f>
        <v>0</v>
      </c>
      <c r="I3074" s="27">
        <f>IF((I3073*(1+Utgifter!$E$5/12)-K3073)&gt;0,I3073*(1+Utgifter!$E$5/12)-K3073,0)</f>
        <v>0</v>
      </c>
      <c r="J3074" s="26"/>
      <c r="K3074" s="24">
        <f>IF((I3074*(Utgifter!$E$4+Utgifter!$E$5)/12)&gt;$S$4,(I3074*(Utgifter!$E$4+Utgifter!$E$5)/12),IF(I3074&gt; 0,$S$4,0))</f>
        <v>0</v>
      </c>
    </row>
    <row r="3075" spans="4:11" x14ac:dyDescent="0.35">
      <c r="D3075" s="28" t="str">
        <f t="shared" si="47"/>
        <v/>
      </c>
      <c r="E3075" s="27">
        <f>IF((E3074*(1+Utgifter!$E$5/12)-G3074)&gt;0,E3074*(1+Utgifter!$E$5/12)-G3074,0)</f>
        <v>0</v>
      </c>
      <c r="F3075" s="26"/>
      <c r="G3075" s="24">
        <f>IF((E3075*(Utgifter!$E$4+Utgifter!$E$5)/12)&gt;$S$4,(E3075*(Utgifter!$E$4+Utgifter!$E$5)/12),IF(E3075&gt; 0,$S$4,0))</f>
        <v>0</v>
      </c>
      <c r="I3075" s="27">
        <f>IF((I3074*(1+Utgifter!$E$5/12)-K3074)&gt;0,I3074*(1+Utgifter!$E$5/12)-K3074,0)</f>
        <v>0</v>
      </c>
      <c r="J3075" s="26"/>
      <c r="K3075" s="24">
        <f>IF((I3075*(Utgifter!$E$4+Utgifter!$E$5)/12)&gt;$S$4,(I3075*(Utgifter!$E$4+Utgifter!$E$5)/12),IF(I3075&gt; 0,$S$4,0))</f>
        <v>0</v>
      </c>
    </row>
    <row r="3076" spans="4:11" x14ac:dyDescent="0.35">
      <c r="D3076" s="28" t="str">
        <f t="shared" si="47"/>
        <v/>
      </c>
      <c r="E3076" s="27">
        <f>IF((E3075*(1+Utgifter!$E$5/12)-G3075)&gt;0,E3075*(1+Utgifter!$E$5/12)-G3075,0)</f>
        <v>0</v>
      </c>
      <c r="F3076" s="26"/>
      <c r="G3076" s="24">
        <f>IF((E3076*(Utgifter!$E$4+Utgifter!$E$5)/12)&gt;$S$4,(E3076*(Utgifter!$E$4+Utgifter!$E$5)/12),IF(E3076&gt; 0,$S$4,0))</f>
        <v>0</v>
      </c>
      <c r="I3076" s="27">
        <f>IF((I3075*(1+Utgifter!$E$5/12)-K3075)&gt;0,I3075*(1+Utgifter!$E$5/12)-K3075,0)</f>
        <v>0</v>
      </c>
      <c r="J3076" s="26"/>
      <c r="K3076" s="24">
        <f>IF((I3076*(Utgifter!$E$4+Utgifter!$E$5)/12)&gt;$S$4,(I3076*(Utgifter!$E$4+Utgifter!$E$5)/12),IF(I3076&gt; 0,$S$4,0))</f>
        <v>0</v>
      </c>
    </row>
    <row r="3077" spans="4:11" x14ac:dyDescent="0.35">
      <c r="D3077" s="28" t="str">
        <f t="shared" si="47"/>
        <v/>
      </c>
      <c r="E3077" s="27">
        <f>IF((E3076*(1+Utgifter!$E$5/12)-G3076)&gt;0,E3076*(1+Utgifter!$E$5/12)-G3076,0)</f>
        <v>0</v>
      </c>
      <c r="F3077" s="26"/>
      <c r="G3077" s="24">
        <f>IF((E3077*(Utgifter!$E$4+Utgifter!$E$5)/12)&gt;$S$4,(E3077*(Utgifter!$E$4+Utgifter!$E$5)/12),IF(E3077&gt; 0,$S$4,0))</f>
        <v>0</v>
      </c>
      <c r="I3077" s="27">
        <f>IF((I3076*(1+Utgifter!$E$5/12)-K3076)&gt;0,I3076*(1+Utgifter!$E$5/12)-K3076,0)</f>
        <v>0</v>
      </c>
      <c r="J3077" s="26"/>
      <c r="K3077" s="24">
        <f>IF((I3077*(Utgifter!$E$4+Utgifter!$E$5)/12)&gt;$S$4,(I3077*(Utgifter!$E$4+Utgifter!$E$5)/12),IF(I3077&gt; 0,$S$4,0))</f>
        <v>0</v>
      </c>
    </row>
    <row r="3078" spans="4:11" x14ac:dyDescent="0.35">
      <c r="D3078" s="28" t="str">
        <f t="shared" si="47"/>
        <v/>
      </c>
      <c r="E3078" s="27">
        <f>IF((E3077*(1+Utgifter!$E$5/12)-G3077)&gt;0,E3077*(1+Utgifter!$E$5/12)-G3077,0)</f>
        <v>0</v>
      </c>
      <c r="F3078" s="26"/>
      <c r="G3078" s="24">
        <f>IF((E3078*(Utgifter!$E$4+Utgifter!$E$5)/12)&gt;$S$4,(E3078*(Utgifter!$E$4+Utgifter!$E$5)/12),IF(E3078&gt; 0,$S$4,0))</f>
        <v>0</v>
      </c>
      <c r="I3078" s="27">
        <f>IF((I3077*(1+Utgifter!$E$5/12)-K3077)&gt;0,I3077*(1+Utgifter!$E$5/12)-K3077,0)</f>
        <v>0</v>
      </c>
      <c r="J3078" s="26"/>
      <c r="K3078" s="24">
        <f>IF((I3078*(Utgifter!$E$4+Utgifter!$E$5)/12)&gt;$S$4,(I3078*(Utgifter!$E$4+Utgifter!$E$5)/12),IF(I3078&gt; 0,$S$4,0))</f>
        <v>0</v>
      </c>
    </row>
    <row r="3079" spans="4:11" x14ac:dyDescent="0.35">
      <c r="D3079" s="28" t="str">
        <f t="shared" ref="D3079:D3142" si="48">IF(OR(E3079&gt;0, I3079&gt;0),D3078+1,"")</f>
        <v/>
      </c>
      <c r="E3079" s="27">
        <f>IF((E3078*(1+Utgifter!$E$5/12)-G3078)&gt;0,E3078*(1+Utgifter!$E$5/12)-G3078,0)</f>
        <v>0</v>
      </c>
      <c r="F3079" s="26"/>
      <c r="G3079" s="24">
        <f>IF((E3079*(Utgifter!$E$4+Utgifter!$E$5)/12)&gt;$S$4,(E3079*(Utgifter!$E$4+Utgifter!$E$5)/12),IF(E3079&gt; 0,$S$4,0))</f>
        <v>0</v>
      </c>
      <c r="I3079" s="27">
        <f>IF((I3078*(1+Utgifter!$E$5/12)-K3078)&gt;0,I3078*(1+Utgifter!$E$5/12)-K3078,0)</f>
        <v>0</v>
      </c>
      <c r="J3079" s="26"/>
      <c r="K3079" s="24">
        <f>IF((I3079*(Utgifter!$E$4+Utgifter!$E$5)/12)&gt;$S$4,(I3079*(Utgifter!$E$4+Utgifter!$E$5)/12),IF(I3079&gt; 0,$S$4,0))</f>
        <v>0</v>
      </c>
    </row>
    <row r="3080" spans="4:11" x14ac:dyDescent="0.35">
      <c r="D3080" s="28" t="str">
        <f t="shared" si="48"/>
        <v/>
      </c>
      <c r="E3080" s="27">
        <f>IF((E3079*(1+Utgifter!$E$5/12)-G3079)&gt;0,E3079*(1+Utgifter!$E$5/12)-G3079,0)</f>
        <v>0</v>
      </c>
      <c r="F3080" s="26"/>
      <c r="G3080" s="24">
        <f>IF((E3080*(Utgifter!$E$4+Utgifter!$E$5)/12)&gt;$S$4,(E3080*(Utgifter!$E$4+Utgifter!$E$5)/12),IF(E3080&gt; 0,$S$4,0))</f>
        <v>0</v>
      </c>
      <c r="I3080" s="27">
        <f>IF((I3079*(1+Utgifter!$E$5/12)-K3079)&gt;0,I3079*(1+Utgifter!$E$5/12)-K3079,0)</f>
        <v>0</v>
      </c>
      <c r="J3080" s="26"/>
      <c r="K3080" s="24">
        <f>IF((I3080*(Utgifter!$E$4+Utgifter!$E$5)/12)&gt;$S$4,(I3080*(Utgifter!$E$4+Utgifter!$E$5)/12),IF(I3080&gt; 0,$S$4,0))</f>
        <v>0</v>
      </c>
    </row>
    <row r="3081" spans="4:11" x14ac:dyDescent="0.35">
      <c r="D3081" s="28" t="str">
        <f t="shared" si="48"/>
        <v/>
      </c>
      <c r="E3081" s="27">
        <f>IF((E3080*(1+Utgifter!$E$5/12)-G3080)&gt;0,E3080*(1+Utgifter!$E$5/12)-G3080,0)</f>
        <v>0</v>
      </c>
      <c r="F3081" s="26"/>
      <c r="G3081" s="24">
        <f>IF((E3081*(Utgifter!$E$4+Utgifter!$E$5)/12)&gt;$S$4,(E3081*(Utgifter!$E$4+Utgifter!$E$5)/12),IF(E3081&gt; 0,$S$4,0))</f>
        <v>0</v>
      </c>
      <c r="I3081" s="27">
        <f>IF((I3080*(1+Utgifter!$E$5/12)-K3080)&gt;0,I3080*(1+Utgifter!$E$5/12)-K3080,0)</f>
        <v>0</v>
      </c>
      <c r="J3081" s="26"/>
      <c r="K3081" s="24">
        <f>IF((I3081*(Utgifter!$E$4+Utgifter!$E$5)/12)&gt;$S$4,(I3081*(Utgifter!$E$4+Utgifter!$E$5)/12),IF(I3081&gt; 0,$S$4,0))</f>
        <v>0</v>
      </c>
    </row>
    <row r="3082" spans="4:11" x14ac:dyDescent="0.35">
      <c r="D3082" s="28" t="str">
        <f t="shared" si="48"/>
        <v/>
      </c>
      <c r="E3082" s="27">
        <f>IF((E3081*(1+Utgifter!$E$5/12)-G3081)&gt;0,E3081*(1+Utgifter!$E$5/12)-G3081,0)</f>
        <v>0</v>
      </c>
      <c r="F3082" s="26"/>
      <c r="G3082" s="24">
        <f>IF((E3082*(Utgifter!$E$4+Utgifter!$E$5)/12)&gt;$S$4,(E3082*(Utgifter!$E$4+Utgifter!$E$5)/12),IF(E3082&gt; 0,$S$4,0))</f>
        <v>0</v>
      </c>
      <c r="I3082" s="27">
        <f>IF((I3081*(1+Utgifter!$E$5/12)-K3081)&gt;0,I3081*(1+Utgifter!$E$5/12)-K3081,0)</f>
        <v>0</v>
      </c>
      <c r="J3082" s="26"/>
      <c r="K3082" s="24">
        <f>IF((I3082*(Utgifter!$E$4+Utgifter!$E$5)/12)&gt;$S$4,(I3082*(Utgifter!$E$4+Utgifter!$E$5)/12),IF(I3082&gt; 0,$S$4,0))</f>
        <v>0</v>
      </c>
    </row>
    <row r="3083" spans="4:11" x14ac:dyDescent="0.35">
      <c r="D3083" s="28" t="str">
        <f t="shared" si="48"/>
        <v/>
      </c>
      <c r="E3083" s="27">
        <f>IF((E3082*(1+Utgifter!$E$5/12)-G3082)&gt;0,E3082*(1+Utgifter!$E$5/12)-G3082,0)</f>
        <v>0</v>
      </c>
      <c r="F3083" s="26"/>
      <c r="G3083" s="24">
        <f>IF((E3083*(Utgifter!$E$4+Utgifter!$E$5)/12)&gt;$S$4,(E3083*(Utgifter!$E$4+Utgifter!$E$5)/12),IF(E3083&gt; 0,$S$4,0))</f>
        <v>0</v>
      </c>
      <c r="I3083" s="27">
        <f>IF((I3082*(1+Utgifter!$E$5/12)-K3082)&gt;0,I3082*(1+Utgifter!$E$5/12)-K3082,0)</f>
        <v>0</v>
      </c>
      <c r="J3083" s="26"/>
      <c r="K3083" s="24">
        <f>IF((I3083*(Utgifter!$E$4+Utgifter!$E$5)/12)&gt;$S$4,(I3083*(Utgifter!$E$4+Utgifter!$E$5)/12),IF(I3083&gt; 0,$S$4,0))</f>
        <v>0</v>
      </c>
    </row>
    <row r="3084" spans="4:11" x14ac:dyDescent="0.35">
      <c r="D3084" s="28" t="str">
        <f t="shared" si="48"/>
        <v/>
      </c>
      <c r="E3084" s="27">
        <f>IF((E3083*(1+Utgifter!$E$5/12)-G3083)&gt;0,E3083*(1+Utgifter!$E$5/12)-G3083,0)</f>
        <v>0</v>
      </c>
      <c r="F3084" s="26"/>
      <c r="G3084" s="24">
        <f>IF((E3084*(Utgifter!$E$4+Utgifter!$E$5)/12)&gt;$S$4,(E3084*(Utgifter!$E$4+Utgifter!$E$5)/12),IF(E3084&gt; 0,$S$4,0))</f>
        <v>0</v>
      </c>
      <c r="I3084" s="27">
        <f>IF((I3083*(1+Utgifter!$E$5/12)-K3083)&gt;0,I3083*(1+Utgifter!$E$5/12)-K3083,0)</f>
        <v>0</v>
      </c>
      <c r="J3084" s="26"/>
      <c r="K3084" s="24">
        <f>IF((I3084*(Utgifter!$E$4+Utgifter!$E$5)/12)&gt;$S$4,(I3084*(Utgifter!$E$4+Utgifter!$E$5)/12),IF(I3084&gt; 0,$S$4,0))</f>
        <v>0</v>
      </c>
    </row>
    <row r="3085" spans="4:11" x14ac:dyDescent="0.35">
      <c r="D3085" s="28" t="str">
        <f t="shared" si="48"/>
        <v/>
      </c>
      <c r="E3085" s="27">
        <f>IF((E3084*(1+Utgifter!$E$5/12)-G3084)&gt;0,E3084*(1+Utgifter!$E$5/12)-G3084,0)</f>
        <v>0</v>
      </c>
      <c r="F3085" s="26"/>
      <c r="G3085" s="24">
        <f>IF((E3085*(Utgifter!$E$4+Utgifter!$E$5)/12)&gt;$S$4,(E3085*(Utgifter!$E$4+Utgifter!$E$5)/12),IF(E3085&gt; 0,$S$4,0))</f>
        <v>0</v>
      </c>
      <c r="I3085" s="27">
        <f>IF((I3084*(1+Utgifter!$E$5/12)-K3084)&gt;0,I3084*(1+Utgifter!$E$5/12)-K3084,0)</f>
        <v>0</v>
      </c>
      <c r="J3085" s="26"/>
      <c r="K3085" s="24">
        <f>IF((I3085*(Utgifter!$E$4+Utgifter!$E$5)/12)&gt;$S$4,(I3085*(Utgifter!$E$4+Utgifter!$E$5)/12),IF(I3085&gt; 0,$S$4,0))</f>
        <v>0</v>
      </c>
    </row>
    <row r="3086" spans="4:11" x14ac:dyDescent="0.35">
      <c r="D3086" s="28" t="str">
        <f t="shared" si="48"/>
        <v/>
      </c>
      <c r="E3086" s="27">
        <f>IF((E3085*(1+Utgifter!$E$5/12)-G3085)&gt;0,E3085*(1+Utgifter!$E$5/12)-G3085,0)</f>
        <v>0</v>
      </c>
      <c r="F3086" s="26"/>
      <c r="G3086" s="24">
        <f>IF((E3086*(Utgifter!$E$4+Utgifter!$E$5)/12)&gt;$S$4,(E3086*(Utgifter!$E$4+Utgifter!$E$5)/12),IF(E3086&gt; 0,$S$4,0))</f>
        <v>0</v>
      </c>
      <c r="I3086" s="27">
        <f>IF((I3085*(1+Utgifter!$E$5/12)-K3085)&gt;0,I3085*(1+Utgifter!$E$5/12)-K3085,0)</f>
        <v>0</v>
      </c>
      <c r="J3086" s="26"/>
      <c r="K3086" s="24">
        <f>IF((I3086*(Utgifter!$E$4+Utgifter!$E$5)/12)&gt;$S$4,(I3086*(Utgifter!$E$4+Utgifter!$E$5)/12),IF(I3086&gt; 0,$S$4,0))</f>
        <v>0</v>
      </c>
    </row>
    <row r="3087" spans="4:11" x14ac:dyDescent="0.35">
      <c r="D3087" s="28" t="str">
        <f t="shared" si="48"/>
        <v/>
      </c>
      <c r="E3087" s="27">
        <f>IF((E3086*(1+Utgifter!$E$5/12)-G3086)&gt;0,E3086*(1+Utgifter!$E$5/12)-G3086,0)</f>
        <v>0</v>
      </c>
      <c r="F3087" s="26"/>
      <c r="G3087" s="24">
        <f>IF((E3087*(Utgifter!$E$4+Utgifter!$E$5)/12)&gt;$S$4,(E3087*(Utgifter!$E$4+Utgifter!$E$5)/12),IF(E3087&gt; 0,$S$4,0))</f>
        <v>0</v>
      </c>
      <c r="I3087" s="27">
        <f>IF((I3086*(1+Utgifter!$E$5/12)-K3086)&gt;0,I3086*(1+Utgifter!$E$5/12)-K3086,0)</f>
        <v>0</v>
      </c>
      <c r="J3087" s="26"/>
      <c r="K3087" s="24">
        <f>IF((I3087*(Utgifter!$E$4+Utgifter!$E$5)/12)&gt;$S$4,(I3087*(Utgifter!$E$4+Utgifter!$E$5)/12),IF(I3087&gt; 0,$S$4,0))</f>
        <v>0</v>
      </c>
    </row>
    <row r="3088" spans="4:11" x14ac:dyDescent="0.35">
      <c r="D3088" s="28" t="str">
        <f t="shared" si="48"/>
        <v/>
      </c>
      <c r="E3088" s="27">
        <f>IF((E3087*(1+Utgifter!$E$5/12)-G3087)&gt;0,E3087*(1+Utgifter!$E$5/12)-G3087,0)</f>
        <v>0</v>
      </c>
      <c r="F3088" s="26"/>
      <c r="G3088" s="24">
        <f>IF((E3088*(Utgifter!$E$4+Utgifter!$E$5)/12)&gt;$S$4,(E3088*(Utgifter!$E$4+Utgifter!$E$5)/12),IF(E3088&gt; 0,$S$4,0))</f>
        <v>0</v>
      </c>
      <c r="I3088" s="27">
        <f>IF((I3087*(1+Utgifter!$E$5/12)-K3087)&gt;0,I3087*(1+Utgifter!$E$5/12)-K3087,0)</f>
        <v>0</v>
      </c>
      <c r="J3088" s="26"/>
      <c r="K3088" s="24">
        <f>IF((I3088*(Utgifter!$E$4+Utgifter!$E$5)/12)&gt;$S$4,(I3088*(Utgifter!$E$4+Utgifter!$E$5)/12),IF(I3088&gt; 0,$S$4,0))</f>
        <v>0</v>
      </c>
    </row>
    <row r="3089" spans="4:11" x14ac:dyDescent="0.35">
      <c r="D3089" s="28" t="str">
        <f t="shared" si="48"/>
        <v/>
      </c>
      <c r="E3089" s="27">
        <f>IF((E3088*(1+Utgifter!$E$5/12)-G3088)&gt;0,E3088*(1+Utgifter!$E$5/12)-G3088,0)</f>
        <v>0</v>
      </c>
      <c r="F3089" s="26"/>
      <c r="G3089" s="24">
        <f>IF((E3089*(Utgifter!$E$4+Utgifter!$E$5)/12)&gt;$S$4,(E3089*(Utgifter!$E$4+Utgifter!$E$5)/12),IF(E3089&gt; 0,$S$4,0))</f>
        <v>0</v>
      </c>
      <c r="I3089" s="27">
        <f>IF((I3088*(1+Utgifter!$E$5/12)-K3088)&gt;0,I3088*(1+Utgifter!$E$5/12)-K3088,0)</f>
        <v>0</v>
      </c>
      <c r="J3089" s="26"/>
      <c r="K3089" s="24">
        <f>IF((I3089*(Utgifter!$E$4+Utgifter!$E$5)/12)&gt;$S$4,(I3089*(Utgifter!$E$4+Utgifter!$E$5)/12),IF(I3089&gt; 0,$S$4,0))</f>
        <v>0</v>
      </c>
    </row>
    <row r="3090" spans="4:11" x14ac:dyDescent="0.35">
      <c r="D3090" s="28" t="str">
        <f t="shared" si="48"/>
        <v/>
      </c>
      <c r="E3090" s="27">
        <f>IF((E3089*(1+Utgifter!$E$5/12)-G3089)&gt;0,E3089*(1+Utgifter!$E$5/12)-G3089,0)</f>
        <v>0</v>
      </c>
      <c r="F3090" s="26"/>
      <c r="G3090" s="24">
        <f>IF((E3090*(Utgifter!$E$4+Utgifter!$E$5)/12)&gt;$S$4,(E3090*(Utgifter!$E$4+Utgifter!$E$5)/12),IF(E3090&gt; 0,$S$4,0))</f>
        <v>0</v>
      </c>
      <c r="I3090" s="27">
        <f>IF((I3089*(1+Utgifter!$E$5/12)-K3089)&gt;0,I3089*(1+Utgifter!$E$5/12)-K3089,0)</f>
        <v>0</v>
      </c>
      <c r="J3090" s="26"/>
      <c r="K3090" s="24">
        <f>IF((I3090*(Utgifter!$E$4+Utgifter!$E$5)/12)&gt;$S$4,(I3090*(Utgifter!$E$4+Utgifter!$E$5)/12),IF(I3090&gt; 0,$S$4,0))</f>
        <v>0</v>
      </c>
    </row>
    <row r="3091" spans="4:11" x14ac:dyDescent="0.35">
      <c r="D3091" s="28" t="str">
        <f t="shared" si="48"/>
        <v/>
      </c>
      <c r="E3091" s="27">
        <f>IF((E3090*(1+Utgifter!$E$5/12)-G3090)&gt;0,E3090*(1+Utgifter!$E$5/12)-G3090,0)</f>
        <v>0</v>
      </c>
      <c r="F3091" s="26"/>
      <c r="G3091" s="24">
        <f>IF((E3091*(Utgifter!$E$4+Utgifter!$E$5)/12)&gt;$S$4,(E3091*(Utgifter!$E$4+Utgifter!$E$5)/12),IF(E3091&gt; 0,$S$4,0))</f>
        <v>0</v>
      </c>
      <c r="I3091" s="27">
        <f>IF((I3090*(1+Utgifter!$E$5/12)-K3090)&gt;0,I3090*(1+Utgifter!$E$5/12)-K3090,0)</f>
        <v>0</v>
      </c>
      <c r="J3091" s="26"/>
      <c r="K3091" s="24">
        <f>IF((I3091*(Utgifter!$E$4+Utgifter!$E$5)/12)&gt;$S$4,(I3091*(Utgifter!$E$4+Utgifter!$E$5)/12),IF(I3091&gt; 0,$S$4,0))</f>
        <v>0</v>
      </c>
    </row>
    <row r="3092" spans="4:11" x14ac:dyDescent="0.35">
      <c r="D3092" s="28" t="str">
        <f t="shared" si="48"/>
        <v/>
      </c>
      <c r="E3092" s="27">
        <f>IF((E3091*(1+Utgifter!$E$5/12)-G3091)&gt;0,E3091*(1+Utgifter!$E$5/12)-G3091,0)</f>
        <v>0</v>
      </c>
      <c r="F3092" s="26"/>
      <c r="G3092" s="24">
        <f>IF((E3092*(Utgifter!$E$4+Utgifter!$E$5)/12)&gt;$S$4,(E3092*(Utgifter!$E$4+Utgifter!$E$5)/12),IF(E3092&gt; 0,$S$4,0))</f>
        <v>0</v>
      </c>
      <c r="I3092" s="27">
        <f>IF((I3091*(1+Utgifter!$E$5/12)-K3091)&gt;0,I3091*(1+Utgifter!$E$5/12)-K3091,0)</f>
        <v>0</v>
      </c>
      <c r="J3092" s="26"/>
      <c r="K3092" s="24">
        <f>IF((I3092*(Utgifter!$E$4+Utgifter!$E$5)/12)&gt;$S$4,(I3092*(Utgifter!$E$4+Utgifter!$E$5)/12),IF(I3092&gt; 0,$S$4,0))</f>
        <v>0</v>
      </c>
    </row>
    <row r="3093" spans="4:11" x14ac:dyDescent="0.35">
      <c r="D3093" s="28" t="str">
        <f t="shared" si="48"/>
        <v/>
      </c>
      <c r="E3093" s="27">
        <f>IF((E3092*(1+Utgifter!$E$5/12)-G3092)&gt;0,E3092*(1+Utgifter!$E$5/12)-G3092,0)</f>
        <v>0</v>
      </c>
      <c r="F3093" s="26"/>
      <c r="G3093" s="24">
        <f>IF((E3093*(Utgifter!$E$4+Utgifter!$E$5)/12)&gt;$S$4,(E3093*(Utgifter!$E$4+Utgifter!$E$5)/12),IF(E3093&gt; 0,$S$4,0))</f>
        <v>0</v>
      </c>
      <c r="I3093" s="27">
        <f>IF((I3092*(1+Utgifter!$E$5/12)-K3092)&gt;0,I3092*(1+Utgifter!$E$5/12)-K3092,0)</f>
        <v>0</v>
      </c>
      <c r="J3093" s="26"/>
      <c r="K3093" s="24">
        <f>IF((I3093*(Utgifter!$E$4+Utgifter!$E$5)/12)&gt;$S$4,(I3093*(Utgifter!$E$4+Utgifter!$E$5)/12),IF(I3093&gt; 0,$S$4,0))</f>
        <v>0</v>
      </c>
    </row>
    <row r="3094" spans="4:11" x14ac:dyDescent="0.35">
      <c r="D3094" s="28" t="str">
        <f t="shared" si="48"/>
        <v/>
      </c>
      <c r="E3094" s="27">
        <f>IF((E3093*(1+Utgifter!$E$5/12)-G3093)&gt;0,E3093*(1+Utgifter!$E$5/12)-G3093,0)</f>
        <v>0</v>
      </c>
      <c r="F3094" s="26"/>
      <c r="G3094" s="24">
        <f>IF((E3094*(Utgifter!$E$4+Utgifter!$E$5)/12)&gt;$S$4,(E3094*(Utgifter!$E$4+Utgifter!$E$5)/12),IF(E3094&gt; 0,$S$4,0))</f>
        <v>0</v>
      </c>
      <c r="I3094" s="27">
        <f>IF((I3093*(1+Utgifter!$E$5/12)-K3093)&gt;0,I3093*(1+Utgifter!$E$5/12)-K3093,0)</f>
        <v>0</v>
      </c>
      <c r="J3094" s="26"/>
      <c r="K3094" s="24">
        <f>IF((I3094*(Utgifter!$E$4+Utgifter!$E$5)/12)&gt;$S$4,(I3094*(Utgifter!$E$4+Utgifter!$E$5)/12),IF(I3094&gt; 0,$S$4,0))</f>
        <v>0</v>
      </c>
    </row>
    <row r="3095" spans="4:11" x14ac:dyDescent="0.35">
      <c r="D3095" s="28" t="str">
        <f t="shared" si="48"/>
        <v/>
      </c>
      <c r="E3095" s="27">
        <f>IF((E3094*(1+Utgifter!$E$5/12)-G3094)&gt;0,E3094*(1+Utgifter!$E$5/12)-G3094,0)</f>
        <v>0</v>
      </c>
      <c r="F3095" s="26"/>
      <c r="G3095" s="24">
        <f>IF((E3095*(Utgifter!$E$4+Utgifter!$E$5)/12)&gt;$S$4,(E3095*(Utgifter!$E$4+Utgifter!$E$5)/12),IF(E3095&gt; 0,$S$4,0))</f>
        <v>0</v>
      </c>
      <c r="I3095" s="27">
        <f>IF((I3094*(1+Utgifter!$E$5/12)-K3094)&gt;0,I3094*(1+Utgifter!$E$5/12)-K3094,0)</f>
        <v>0</v>
      </c>
      <c r="J3095" s="26"/>
      <c r="K3095" s="24">
        <f>IF((I3095*(Utgifter!$E$4+Utgifter!$E$5)/12)&gt;$S$4,(I3095*(Utgifter!$E$4+Utgifter!$E$5)/12),IF(I3095&gt; 0,$S$4,0))</f>
        <v>0</v>
      </c>
    </row>
    <row r="3096" spans="4:11" x14ac:dyDescent="0.35">
      <c r="D3096" s="28" t="str">
        <f t="shared" si="48"/>
        <v/>
      </c>
      <c r="E3096" s="27">
        <f>IF((E3095*(1+Utgifter!$E$5/12)-G3095)&gt;0,E3095*(1+Utgifter!$E$5/12)-G3095,0)</f>
        <v>0</v>
      </c>
      <c r="F3096" s="26"/>
      <c r="G3096" s="24">
        <f>IF((E3096*(Utgifter!$E$4+Utgifter!$E$5)/12)&gt;$S$4,(E3096*(Utgifter!$E$4+Utgifter!$E$5)/12),IF(E3096&gt; 0,$S$4,0))</f>
        <v>0</v>
      </c>
      <c r="I3096" s="27">
        <f>IF((I3095*(1+Utgifter!$E$5/12)-K3095)&gt;0,I3095*(1+Utgifter!$E$5/12)-K3095,0)</f>
        <v>0</v>
      </c>
      <c r="J3096" s="26"/>
      <c r="K3096" s="24">
        <f>IF((I3096*(Utgifter!$E$4+Utgifter!$E$5)/12)&gt;$S$4,(I3096*(Utgifter!$E$4+Utgifter!$E$5)/12),IF(I3096&gt; 0,$S$4,0))</f>
        <v>0</v>
      </c>
    </row>
    <row r="3097" spans="4:11" x14ac:dyDescent="0.35">
      <c r="D3097" s="28" t="str">
        <f t="shared" si="48"/>
        <v/>
      </c>
      <c r="E3097" s="27">
        <f>IF((E3096*(1+Utgifter!$E$5/12)-G3096)&gt;0,E3096*(1+Utgifter!$E$5/12)-G3096,0)</f>
        <v>0</v>
      </c>
      <c r="F3097" s="26"/>
      <c r="G3097" s="24">
        <f>IF((E3097*(Utgifter!$E$4+Utgifter!$E$5)/12)&gt;$S$4,(E3097*(Utgifter!$E$4+Utgifter!$E$5)/12),IF(E3097&gt; 0,$S$4,0))</f>
        <v>0</v>
      </c>
      <c r="I3097" s="27">
        <f>IF((I3096*(1+Utgifter!$E$5/12)-K3096)&gt;0,I3096*(1+Utgifter!$E$5/12)-K3096,0)</f>
        <v>0</v>
      </c>
      <c r="J3097" s="26"/>
      <c r="K3097" s="24">
        <f>IF((I3097*(Utgifter!$E$4+Utgifter!$E$5)/12)&gt;$S$4,(I3097*(Utgifter!$E$4+Utgifter!$E$5)/12),IF(I3097&gt; 0,$S$4,0))</f>
        <v>0</v>
      </c>
    </row>
    <row r="3098" spans="4:11" x14ac:dyDescent="0.35">
      <c r="D3098" s="28" t="str">
        <f t="shared" si="48"/>
        <v/>
      </c>
      <c r="E3098" s="27">
        <f>IF((E3097*(1+Utgifter!$E$5/12)-G3097)&gt;0,E3097*(1+Utgifter!$E$5/12)-G3097,0)</f>
        <v>0</v>
      </c>
      <c r="F3098" s="26"/>
      <c r="G3098" s="24">
        <f>IF((E3098*(Utgifter!$E$4+Utgifter!$E$5)/12)&gt;$S$4,(E3098*(Utgifter!$E$4+Utgifter!$E$5)/12),IF(E3098&gt; 0,$S$4,0))</f>
        <v>0</v>
      </c>
      <c r="I3098" s="27">
        <f>IF((I3097*(1+Utgifter!$E$5/12)-K3097)&gt;0,I3097*(1+Utgifter!$E$5/12)-K3097,0)</f>
        <v>0</v>
      </c>
      <c r="J3098" s="26"/>
      <c r="K3098" s="24">
        <f>IF((I3098*(Utgifter!$E$4+Utgifter!$E$5)/12)&gt;$S$4,(I3098*(Utgifter!$E$4+Utgifter!$E$5)/12),IF(I3098&gt; 0,$S$4,0))</f>
        <v>0</v>
      </c>
    </row>
    <row r="3099" spans="4:11" x14ac:dyDescent="0.35">
      <c r="D3099" s="28" t="str">
        <f t="shared" si="48"/>
        <v/>
      </c>
      <c r="E3099" s="27">
        <f>IF((E3098*(1+Utgifter!$E$5/12)-G3098)&gt;0,E3098*(1+Utgifter!$E$5/12)-G3098,0)</f>
        <v>0</v>
      </c>
      <c r="F3099" s="26"/>
      <c r="G3099" s="24">
        <f>IF((E3099*(Utgifter!$E$4+Utgifter!$E$5)/12)&gt;$S$4,(E3099*(Utgifter!$E$4+Utgifter!$E$5)/12),IF(E3099&gt; 0,$S$4,0))</f>
        <v>0</v>
      </c>
      <c r="I3099" s="27">
        <f>IF((I3098*(1+Utgifter!$E$5/12)-K3098)&gt;0,I3098*(1+Utgifter!$E$5/12)-K3098,0)</f>
        <v>0</v>
      </c>
      <c r="J3099" s="26"/>
      <c r="K3099" s="24">
        <f>IF((I3099*(Utgifter!$E$4+Utgifter!$E$5)/12)&gt;$S$4,(I3099*(Utgifter!$E$4+Utgifter!$E$5)/12),IF(I3099&gt; 0,$S$4,0))</f>
        <v>0</v>
      </c>
    </row>
    <row r="3100" spans="4:11" x14ac:dyDescent="0.35">
      <c r="D3100" s="28" t="str">
        <f t="shared" si="48"/>
        <v/>
      </c>
      <c r="E3100" s="27">
        <f>IF((E3099*(1+Utgifter!$E$5/12)-G3099)&gt;0,E3099*(1+Utgifter!$E$5/12)-G3099,0)</f>
        <v>0</v>
      </c>
      <c r="F3100" s="26"/>
      <c r="G3100" s="24">
        <f>IF((E3100*(Utgifter!$E$4+Utgifter!$E$5)/12)&gt;$S$4,(E3100*(Utgifter!$E$4+Utgifter!$E$5)/12),IF(E3100&gt; 0,$S$4,0))</f>
        <v>0</v>
      </c>
      <c r="I3100" s="27">
        <f>IF((I3099*(1+Utgifter!$E$5/12)-K3099)&gt;0,I3099*(1+Utgifter!$E$5/12)-K3099,0)</f>
        <v>0</v>
      </c>
      <c r="J3100" s="26"/>
      <c r="K3100" s="24">
        <f>IF((I3100*(Utgifter!$E$4+Utgifter!$E$5)/12)&gt;$S$4,(I3100*(Utgifter!$E$4+Utgifter!$E$5)/12),IF(I3100&gt; 0,$S$4,0))</f>
        <v>0</v>
      </c>
    </row>
    <row r="3101" spans="4:11" x14ac:dyDescent="0.35">
      <c r="D3101" s="28" t="str">
        <f t="shared" si="48"/>
        <v/>
      </c>
      <c r="E3101" s="27">
        <f>IF((E3100*(1+Utgifter!$E$5/12)-G3100)&gt;0,E3100*(1+Utgifter!$E$5/12)-G3100,0)</f>
        <v>0</v>
      </c>
      <c r="F3101" s="26"/>
      <c r="G3101" s="24">
        <f>IF((E3101*(Utgifter!$E$4+Utgifter!$E$5)/12)&gt;$S$4,(E3101*(Utgifter!$E$4+Utgifter!$E$5)/12),IF(E3101&gt; 0,$S$4,0))</f>
        <v>0</v>
      </c>
      <c r="I3101" s="27">
        <f>IF((I3100*(1+Utgifter!$E$5/12)-K3100)&gt;0,I3100*(1+Utgifter!$E$5/12)-K3100,0)</f>
        <v>0</v>
      </c>
      <c r="J3101" s="26"/>
      <c r="K3101" s="24">
        <f>IF((I3101*(Utgifter!$E$4+Utgifter!$E$5)/12)&gt;$S$4,(I3101*(Utgifter!$E$4+Utgifter!$E$5)/12),IF(I3101&gt; 0,$S$4,0))</f>
        <v>0</v>
      </c>
    </row>
    <row r="3102" spans="4:11" x14ac:dyDescent="0.35">
      <c r="D3102" s="28" t="str">
        <f t="shared" si="48"/>
        <v/>
      </c>
      <c r="E3102" s="27">
        <f>IF((E3101*(1+Utgifter!$E$5/12)-G3101)&gt;0,E3101*(1+Utgifter!$E$5/12)-G3101,0)</f>
        <v>0</v>
      </c>
      <c r="F3102" s="26"/>
      <c r="G3102" s="24">
        <f>IF((E3102*(Utgifter!$E$4+Utgifter!$E$5)/12)&gt;$S$4,(E3102*(Utgifter!$E$4+Utgifter!$E$5)/12),IF(E3102&gt; 0,$S$4,0))</f>
        <v>0</v>
      </c>
      <c r="I3102" s="27">
        <f>IF((I3101*(1+Utgifter!$E$5/12)-K3101)&gt;0,I3101*(1+Utgifter!$E$5/12)-K3101,0)</f>
        <v>0</v>
      </c>
      <c r="J3102" s="26"/>
      <c r="K3102" s="24">
        <f>IF((I3102*(Utgifter!$E$4+Utgifter!$E$5)/12)&gt;$S$4,(I3102*(Utgifter!$E$4+Utgifter!$E$5)/12),IF(I3102&gt; 0,$S$4,0))</f>
        <v>0</v>
      </c>
    </row>
    <row r="3103" spans="4:11" x14ac:dyDescent="0.35">
      <c r="D3103" s="28" t="str">
        <f t="shared" si="48"/>
        <v/>
      </c>
      <c r="E3103" s="27">
        <f>IF((E3102*(1+Utgifter!$E$5/12)-G3102)&gt;0,E3102*(1+Utgifter!$E$5/12)-G3102,0)</f>
        <v>0</v>
      </c>
      <c r="F3103" s="26"/>
      <c r="G3103" s="24">
        <f>IF((E3103*(Utgifter!$E$4+Utgifter!$E$5)/12)&gt;$S$4,(E3103*(Utgifter!$E$4+Utgifter!$E$5)/12),IF(E3103&gt; 0,$S$4,0))</f>
        <v>0</v>
      </c>
      <c r="I3103" s="27">
        <f>IF((I3102*(1+Utgifter!$E$5/12)-K3102)&gt;0,I3102*(1+Utgifter!$E$5/12)-K3102,0)</f>
        <v>0</v>
      </c>
      <c r="J3103" s="26"/>
      <c r="K3103" s="24">
        <f>IF((I3103*(Utgifter!$E$4+Utgifter!$E$5)/12)&gt;$S$4,(I3103*(Utgifter!$E$4+Utgifter!$E$5)/12),IF(I3103&gt; 0,$S$4,0))</f>
        <v>0</v>
      </c>
    </row>
    <row r="3104" spans="4:11" x14ac:dyDescent="0.35">
      <c r="D3104" s="28" t="str">
        <f t="shared" si="48"/>
        <v/>
      </c>
      <c r="E3104" s="27">
        <f>IF((E3103*(1+Utgifter!$E$5/12)-G3103)&gt;0,E3103*(1+Utgifter!$E$5/12)-G3103,0)</f>
        <v>0</v>
      </c>
      <c r="F3104" s="26"/>
      <c r="G3104" s="24">
        <f>IF((E3104*(Utgifter!$E$4+Utgifter!$E$5)/12)&gt;$S$4,(E3104*(Utgifter!$E$4+Utgifter!$E$5)/12),IF(E3104&gt; 0,$S$4,0))</f>
        <v>0</v>
      </c>
      <c r="I3104" s="27">
        <f>IF((I3103*(1+Utgifter!$E$5/12)-K3103)&gt;0,I3103*(1+Utgifter!$E$5/12)-K3103,0)</f>
        <v>0</v>
      </c>
      <c r="J3104" s="26"/>
      <c r="K3104" s="24">
        <f>IF((I3104*(Utgifter!$E$4+Utgifter!$E$5)/12)&gt;$S$4,(I3104*(Utgifter!$E$4+Utgifter!$E$5)/12),IF(I3104&gt; 0,$S$4,0))</f>
        <v>0</v>
      </c>
    </row>
    <row r="3105" spans="4:11" x14ac:dyDescent="0.35">
      <c r="D3105" s="28" t="str">
        <f t="shared" si="48"/>
        <v/>
      </c>
      <c r="E3105" s="27">
        <f>IF((E3104*(1+Utgifter!$E$5/12)-G3104)&gt;0,E3104*(1+Utgifter!$E$5/12)-G3104,0)</f>
        <v>0</v>
      </c>
      <c r="F3105" s="26"/>
      <c r="G3105" s="24">
        <f>IF((E3105*(Utgifter!$E$4+Utgifter!$E$5)/12)&gt;$S$4,(E3105*(Utgifter!$E$4+Utgifter!$E$5)/12),IF(E3105&gt; 0,$S$4,0))</f>
        <v>0</v>
      </c>
      <c r="I3105" s="27">
        <f>IF((I3104*(1+Utgifter!$E$5/12)-K3104)&gt;0,I3104*(1+Utgifter!$E$5/12)-K3104,0)</f>
        <v>0</v>
      </c>
      <c r="J3105" s="26"/>
      <c r="K3105" s="24">
        <f>IF((I3105*(Utgifter!$E$4+Utgifter!$E$5)/12)&gt;$S$4,(I3105*(Utgifter!$E$4+Utgifter!$E$5)/12),IF(I3105&gt; 0,$S$4,0))</f>
        <v>0</v>
      </c>
    </row>
    <row r="3106" spans="4:11" x14ac:dyDescent="0.35">
      <c r="D3106" s="28" t="str">
        <f t="shared" si="48"/>
        <v/>
      </c>
      <c r="E3106" s="27">
        <f>IF((E3105*(1+Utgifter!$E$5/12)-G3105)&gt;0,E3105*(1+Utgifter!$E$5/12)-G3105,0)</f>
        <v>0</v>
      </c>
      <c r="F3106" s="26"/>
      <c r="G3106" s="24">
        <f>IF((E3106*(Utgifter!$E$4+Utgifter!$E$5)/12)&gt;$S$4,(E3106*(Utgifter!$E$4+Utgifter!$E$5)/12),IF(E3106&gt; 0,$S$4,0))</f>
        <v>0</v>
      </c>
      <c r="I3106" s="27">
        <f>IF((I3105*(1+Utgifter!$E$5/12)-K3105)&gt;0,I3105*(1+Utgifter!$E$5/12)-K3105,0)</f>
        <v>0</v>
      </c>
      <c r="J3106" s="26"/>
      <c r="K3106" s="24">
        <f>IF((I3106*(Utgifter!$E$4+Utgifter!$E$5)/12)&gt;$S$4,(I3106*(Utgifter!$E$4+Utgifter!$E$5)/12),IF(I3106&gt; 0,$S$4,0))</f>
        <v>0</v>
      </c>
    </row>
    <row r="3107" spans="4:11" x14ac:dyDescent="0.35">
      <c r="D3107" s="28" t="str">
        <f t="shared" si="48"/>
        <v/>
      </c>
      <c r="E3107" s="27">
        <f>IF((E3106*(1+Utgifter!$E$5/12)-G3106)&gt;0,E3106*(1+Utgifter!$E$5/12)-G3106,0)</f>
        <v>0</v>
      </c>
      <c r="F3107" s="26"/>
      <c r="G3107" s="24">
        <f>IF((E3107*(Utgifter!$E$4+Utgifter!$E$5)/12)&gt;$S$4,(E3107*(Utgifter!$E$4+Utgifter!$E$5)/12),IF(E3107&gt; 0,$S$4,0))</f>
        <v>0</v>
      </c>
      <c r="I3107" s="27">
        <f>IF((I3106*(1+Utgifter!$E$5/12)-K3106)&gt;0,I3106*(1+Utgifter!$E$5/12)-K3106,0)</f>
        <v>0</v>
      </c>
      <c r="J3107" s="26"/>
      <c r="K3107" s="24">
        <f>IF((I3107*(Utgifter!$E$4+Utgifter!$E$5)/12)&gt;$S$4,(I3107*(Utgifter!$E$4+Utgifter!$E$5)/12),IF(I3107&gt; 0,$S$4,0))</f>
        <v>0</v>
      </c>
    </row>
    <row r="3108" spans="4:11" x14ac:dyDescent="0.35">
      <c r="D3108" s="28" t="str">
        <f t="shared" si="48"/>
        <v/>
      </c>
      <c r="E3108" s="27">
        <f>IF((E3107*(1+Utgifter!$E$5/12)-G3107)&gt;0,E3107*(1+Utgifter!$E$5/12)-G3107,0)</f>
        <v>0</v>
      </c>
      <c r="F3108" s="26"/>
      <c r="G3108" s="24">
        <f>IF((E3108*(Utgifter!$E$4+Utgifter!$E$5)/12)&gt;$S$4,(E3108*(Utgifter!$E$4+Utgifter!$E$5)/12),IF(E3108&gt; 0,$S$4,0))</f>
        <v>0</v>
      </c>
      <c r="I3108" s="27">
        <f>IF((I3107*(1+Utgifter!$E$5/12)-K3107)&gt;0,I3107*(1+Utgifter!$E$5/12)-K3107,0)</f>
        <v>0</v>
      </c>
      <c r="J3108" s="26"/>
      <c r="K3108" s="24">
        <f>IF((I3108*(Utgifter!$E$4+Utgifter!$E$5)/12)&gt;$S$4,(I3108*(Utgifter!$E$4+Utgifter!$E$5)/12),IF(I3108&gt; 0,$S$4,0))</f>
        <v>0</v>
      </c>
    </row>
    <row r="3109" spans="4:11" x14ac:dyDescent="0.35">
      <c r="D3109" s="28" t="str">
        <f t="shared" si="48"/>
        <v/>
      </c>
      <c r="E3109" s="27">
        <f>IF((E3108*(1+Utgifter!$E$5/12)-G3108)&gt;0,E3108*(1+Utgifter!$E$5/12)-G3108,0)</f>
        <v>0</v>
      </c>
      <c r="F3109" s="26"/>
      <c r="G3109" s="24">
        <f>IF((E3109*(Utgifter!$E$4+Utgifter!$E$5)/12)&gt;$S$4,(E3109*(Utgifter!$E$4+Utgifter!$E$5)/12),IF(E3109&gt; 0,$S$4,0))</f>
        <v>0</v>
      </c>
      <c r="I3109" s="27">
        <f>IF((I3108*(1+Utgifter!$E$5/12)-K3108)&gt;0,I3108*(1+Utgifter!$E$5/12)-K3108,0)</f>
        <v>0</v>
      </c>
      <c r="J3109" s="26"/>
      <c r="K3109" s="24">
        <f>IF((I3109*(Utgifter!$E$4+Utgifter!$E$5)/12)&gt;$S$4,(I3109*(Utgifter!$E$4+Utgifter!$E$5)/12),IF(I3109&gt; 0,$S$4,0))</f>
        <v>0</v>
      </c>
    </row>
    <row r="3110" spans="4:11" x14ac:dyDescent="0.35">
      <c r="D3110" s="28" t="str">
        <f t="shared" si="48"/>
        <v/>
      </c>
      <c r="E3110" s="27">
        <f>IF((E3109*(1+Utgifter!$E$5/12)-G3109)&gt;0,E3109*(1+Utgifter!$E$5/12)-G3109,0)</f>
        <v>0</v>
      </c>
      <c r="F3110" s="26"/>
      <c r="G3110" s="24">
        <f>IF((E3110*(Utgifter!$E$4+Utgifter!$E$5)/12)&gt;$S$4,(E3110*(Utgifter!$E$4+Utgifter!$E$5)/12),IF(E3110&gt; 0,$S$4,0))</f>
        <v>0</v>
      </c>
      <c r="I3110" s="27">
        <f>IF((I3109*(1+Utgifter!$E$5/12)-K3109)&gt;0,I3109*(1+Utgifter!$E$5/12)-K3109,0)</f>
        <v>0</v>
      </c>
      <c r="J3110" s="26"/>
      <c r="K3110" s="24">
        <f>IF((I3110*(Utgifter!$E$4+Utgifter!$E$5)/12)&gt;$S$4,(I3110*(Utgifter!$E$4+Utgifter!$E$5)/12),IF(I3110&gt; 0,$S$4,0))</f>
        <v>0</v>
      </c>
    </row>
    <row r="3111" spans="4:11" x14ac:dyDescent="0.35">
      <c r="D3111" s="28" t="str">
        <f t="shared" si="48"/>
        <v/>
      </c>
      <c r="E3111" s="27">
        <f>IF((E3110*(1+Utgifter!$E$5/12)-G3110)&gt;0,E3110*(1+Utgifter!$E$5/12)-G3110,0)</f>
        <v>0</v>
      </c>
      <c r="F3111" s="26"/>
      <c r="G3111" s="24">
        <f>IF((E3111*(Utgifter!$E$4+Utgifter!$E$5)/12)&gt;$S$4,(E3111*(Utgifter!$E$4+Utgifter!$E$5)/12),IF(E3111&gt; 0,$S$4,0))</f>
        <v>0</v>
      </c>
      <c r="I3111" s="27">
        <f>IF((I3110*(1+Utgifter!$E$5/12)-K3110)&gt;0,I3110*(1+Utgifter!$E$5/12)-K3110,0)</f>
        <v>0</v>
      </c>
      <c r="J3111" s="26"/>
      <c r="K3111" s="24">
        <f>IF((I3111*(Utgifter!$E$4+Utgifter!$E$5)/12)&gt;$S$4,(I3111*(Utgifter!$E$4+Utgifter!$E$5)/12),IF(I3111&gt; 0,$S$4,0))</f>
        <v>0</v>
      </c>
    </row>
    <row r="3112" spans="4:11" x14ac:dyDescent="0.35">
      <c r="D3112" s="28" t="str">
        <f t="shared" si="48"/>
        <v/>
      </c>
      <c r="E3112" s="27">
        <f>IF((E3111*(1+Utgifter!$E$5/12)-G3111)&gt;0,E3111*(1+Utgifter!$E$5/12)-G3111,0)</f>
        <v>0</v>
      </c>
      <c r="F3112" s="26"/>
      <c r="G3112" s="24">
        <f>IF((E3112*(Utgifter!$E$4+Utgifter!$E$5)/12)&gt;$S$4,(E3112*(Utgifter!$E$4+Utgifter!$E$5)/12),IF(E3112&gt; 0,$S$4,0))</f>
        <v>0</v>
      </c>
      <c r="I3112" s="27">
        <f>IF((I3111*(1+Utgifter!$E$5/12)-K3111)&gt;0,I3111*(1+Utgifter!$E$5/12)-K3111,0)</f>
        <v>0</v>
      </c>
      <c r="J3112" s="26"/>
      <c r="K3112" s="24">
        <f>IF((I3112*(Utgifter!$E$4+Utgifter!$E$5)/12)&gt;$S$4,(I3112*(Utgifter!$E$4+Utgifter!$E$5)/12),IF(I3112&gt; 0,$S$4,0))</f>
        <v>0</v>
      </c>
    </row>
    <row r="3113" spans="4:11" x14ac:dyDescent="0.35">
      <c r="D3113" s="28" t="str">
        <f t="shared" si="48"/>
        <v/>
      </c>
      <c r="E3113" s="27">
        <f>IF((E3112*(1+Utgifter!$E$5/12)-G3112)&gt;0,E3112*(1+Utgifter!$E$5/12)-G3112,0)</f>
        <v>0</v>
      </c>
      <c r="F3113" s="26"/>
      <c r="G3113" s="24">
        <f>IF((E3113*(Utgifter!$E$4+Utgifter!$E$5)/12)&gt;$S$4,(E3113*(Utgifter!$E$4+Utgifter!$E$5)/12),IF(E3113&gt; 0,$S$4,0))</f>
        <v>0</v>
      </c>
      <c r="I3113" s="27">
        <f>IF((I3112*(1+Utgifter!$E$5/12)-K3112)&gt;0,I3112*(1+Utgifter!$E$5/12)-K3112,0)</f>
        <v>0</v>
      </c>
      <c r="J3113" s="26"/>
      <c r="K3113" s="24">
        <f>IF((I3113*(Utgifter!$E$4+Utgifter!$E$5)/12)&gt;$S$4,(I3113*(Utgifter!$E$4+Utgifter!$E$5)/12),IF(I3113&gt; 0,$S$4,0))</f>
        <v>0</v>
      </c>
    </row>
    <row r="3114" spans="4:11" x14ac:dyDescent="0.35">
      <c r="D3114" s="28" t="str">
        <f t="shared" si="48"/>
        <v/>
      </c>
      <c r="E3114" s="27">
        <f>IF((E3113*(1+Utgifter!$E$5/12)-G3113)&gt;0,E3113*(1+Utgifter!$E$5/12)-G3113,0)</f>
        <v>0</v>
      </c>
      <c r="F3114" s="26"/>
      <c r="G3114" s="24">
        <f>IF((E3114*(Utgifter!$E$4+Utgifter!$E$5)/12)&gt;$S$4,(E3114*(Utgifter!$E$4+Utgifter!$E$5)/12),IF(E3114&gt; 0,$S$4,0))</f>
        <v>0</v>
      </c>
      <c r="I3114" s="27">
        <f>IF((I3113*(1+Utgifter!$E$5/12)-K3113)&gt;0,I3113*(1+Utgifter!$E$5/12)-K3113,0)</f>
        <v>0</v>
      </c>
      <c r="J3114" s="26"/>
      <c r="K3114" s="24">
        <f>IF((I3114*(Utgifter!$E$4+Utgifter!$E$5)/12)&gt;$S$4,(I3114*(Utgifter!$E$4+Utgifter!$E$5)/12),IF(I3114&gt; 0,$S$4,0))</f>
        <v>0</v>
      </c>
    </row>
    <row r="3115" spans="4:11" x14ac:dyDescent="0.35">
      <c r="D3115" s="28" t="str">
        <f t="shared" si="48"/>
        <v/>
      </c>
      <c r="E3115" s="27">
        <f>IF((E3114*(1+Utgifter!$E$5/12)-G3114)&gt;0,E3114*(1+Utgifter!$E$5/12)-G3114,0)</f>
        <v>0</v>
      </c>
      <c r="F3115" s="26"/>
      <c r="G3115" s="24">
        <f>IF((E3115*(Utgifter!$E$4+Utgifter!$E$5)/12)&gt;$S$4,(E3115*(Utgifter!$E$4+Utgifter!$E$5)/12),IF(E3115&gt; 0,$S$4,0))</f>
        <v>0</v>
      </c>
      <c r="I3115" s="27">
        <f>IF((I3114*(1+Utgifter!$E$5/12)-K3114)&gt;0,I3114*(1+Utgifter!$E$5/12)-K3114,0)</f>
        <v>0</v>
      </c>
      <c r="J3115" s="26"/>
      <c r="K3115" s="24">
        <f>IF((I3115*(Utgifter!$E$4+Utgifter!$E$5)/12)&gt;$S$4,(I3115*(Utgifter!$E$4+Utgifter!$E$5)/12),IF(I3115&gt; 0,$S$4,0))</f>
        <v>0</v>
      </c>
    </row>
    <row r="3116" spans="4:11" x14ac:dyDescent="0.35">
      <c r="D3116" s="28" t="str">
        <f t="shared" si="48"/>
        <v/>
      </c>
      <c r="E3116" s="27">
        <f>IF((E3115*(1+Utgifter!$E$5/12)-G3115)&gt;0,E3115*(1+Utgifter!$E$5/12)-G3115,0)</f>
        <v>0</v>
      </c>
      <c r="F3116" s="26"/>
      <c r="G3116" s="24">
        <f>IF((E3116*(Utgifter!$E$4+Utgifter!$E$5)/12)&gt;$S$4,(E3116*(Utgifter!$E$4+Utgifter!$E$5)/12),IF(E3116&gt; 0,$S$4,0))</f>
        <v>0</v>
      </c>
      <c r="I3116" s="27">
        <f>IF((I3115*(1+Utgifter!$E$5/12)-K3115)&gt;0,I3115*(1+Utgifter!$E$5/12)-K3115,0)</f>
        <v>0</v>
      </c>
      <c r="J3116" s="26"/>
      <c r="K3116" s="24">
        <f>IF((I3116*(Utgifter!$E$4+Utgifter!$E$5)/12)&gt;$S$4,(I3116*(Utgifter!$E$4+Utgifter!$E$5)/12),IF(I3116&gt; 0,$S$4,0))</f>
        <v>0</v>
      </c>
    </row>
    <row r="3117" spans="4:11" x14ac:dyDescent="0.35">
      <c r="D3117" s="28" t="str">
        <f t="shared" si="48"/>
        <v/>
      </c>
      <c r="E3117" s="27">
        <f>IF((E3116*(1+Utgifter!$E$5/12)-G3116)&gt;0,E3116*(1+Utgifter!$E$5/12)-G3116,0)</f>
        <v>0</v>
      </c>
      <c r="F3117" s="26"/>
      <c r="G3117" s="24">
        <f>IF((E3117*(Utgifter!$E$4+Utgifter!$E$5)/12)&gt;$S$4,(E3117*(Utgifter!$E$4+Utgifter!$E$5)/12),IF(E3117&gt; 0,$S$4,0))</f>
        <v>0</v>
      </c>
      <c r="I3117" s="27">
        <f>IF((I3116*(1+Utgifter!$E$5/12)-K3116)&gt;0,I3116*(1+Utgifter!$E$5/12)-K3116,0)</f>
        <v>0</v>
      </c>
      <c r="J3117" s="26"/>
      <c r="K3117" s="24">
        <f>IF((I3117*(Utgifter!$E$4+Utgifter!$E$5)/12)&gt;$S$4,(I3117*(Utgifter!$E$4+Utgifter!$E$5)/12),IF(I3117&gt; 0,$S$4,0))</f>
        <v>0</v>
      </c>
    </row>
    <row r="3118" spans="4:11" x14ac:dyDescent="0.35">
      <c r="D3118" s="28" t="str">
        <f t="shared" si="48"/>
        <v/>
      </c>
      <c r="E3118" s="27">
        <f>IF((E3117*(1+Utgifter!$E$5/12)-G3117)&gt;0,E3117*(1+Utgifter!$E$5/12)-G3117,0)</f>
        <v>0</v>
      </c>
      <c r="F3118" s="26"/>
      <c r="G3118" s="24">
        <f>IF((E3118*(Utgifter!$E$4+Utgifter!$E$5)/12)&gt;$S$4,(E3118*(Utgifter!$E$4+Utgifter!$E$5)/12),IF(E3118&gt; 0,$S$4,0))</f>
        <v>0</v>
      </c>
      <c r="I3118" s="27">
        <f>IF((I3117*(1+Utgifter!$E$5/12)-K3117)&gt;0,I3117*(1+Utgifter!$E$5/12)-K3117,0)</f>
        <v>0</v>
      </c>
      <c r="J3118" s="26"/>
      <c r="K3118" s="24">
        <f>IF((I3118*(Utgifter!$E$4+Utgifter!$E$5)/12)&gt;$S$4,(I3118*(Utgifter!$E$4+Utgifter!$E$5)/12),IF(I3118&gt; 0,$S$4,0))</f>
        <v>0</v>
      </c>
    </row>
    <row r="3119" spans="4:11" x14ac:dyDescent="0.35">
      <c r="D3119" s="28" t="str">
        <f t="shared" si="48"/>
        <v/>
      </c>
      <c r="E3119" s="27">
        <f>IF((E3118*(1+Utgifter!$E$5/12)-G3118)&gt;0,E3118*(1+Utgifter!$E$5/12)-G3118,0)</f>
        <v>0</v>
      </c>
      <c r="F3119" s="26"/>
      <c r="G3119" s="24">
        <f>IF((E3119*(Utgifter!$E$4+Utgifter!$E$5)/12)&gt;$S$4,(E3119*(Utgifter!$E$4+Utgifter!$E$5)/12),IF(E3119&gt; 0,$S$4,0))</f>
        <v>0</v>
      </c>
      <c r="I3119" s="27">
        <f>IF((I3118*(1+Utgifter!$E$5/12)-K3118)&gt;0,I3118*(1+Utgifter!$E$5/12)-K3118,0)</f>
        <v>0</v>
      </c>
      <c r="J3119" s="26"/>
      <c r="K3119" s="24">
        <f>IF((I3119*(Utgifter!$E$4+Utgifter!$E$5)/12)&gt;$S$4,(I3119*(Utgifter!$E$4+Utgifter!$E$5)/12),IF(I3119&gt; 0,$S$4,0))</f>
        <v>0</v>
      </c>
    </row>
    <row r="3120" spans="4:11" x14ac:dyDescent="0.35">
      <c r="D3120" s="28" t="str">
        <f t="shared" si="48"/>
        <v/>
      </c>
      <c r="E3120" s="27">
        <f>IF((E3119*(1+Utgifter!$E$5/12)-G3119)&gt;0,E3119*(1+Utgifter!$E$5/12)-G3119,0)</f>
        <v>0</v>
      </c>
      <c r="F3120" s="26"/>
      <c r="G3120" s="24">
        <f>IF((E3120*(Utgifter!$E$4+Utgifter!$E$5)/12)&gt;$S$4,(E3120*(Utgifter!$E$4+Utgifter!$E$5)/12),IF(E3120&gt; 0,$S$4,0))</f>
        <v>0</v>
      </c>
      <c r="I3120" s="27">
        <f>IF((I3119*(1+Utgifter!$E$5/12)-K3119)&gt;0,I3119*(1+Utgifter!$E$5/12)-K3119,0)</f>
        <v>0</v>
      </c>
      <c r="J3120" s="26"/>
      <c r="K3120" s="24">
        <f>IF((I3120*(Utgifter!$E$4+Utgifter!$E$5)/12)&gt;$S$4,(I3120*(Utgifter!$E$4+Utgifter!$E$5)/12),IF(I3120&gt; 0,$S$4,0))</f>
        <v>0</v>
      </c>
    </row>
    <row r="3121" spans="4:11" x14ac:dyDescent="0.35">
      <c r="D3121" s="28" t="str">
        <f t="shared" si="48"/>
        <v/>
      </c>
      <c r="E3121" s="27">
        <f>IF((E3120*(1+Utgifter!$E$5/12)-G3120)&gt;0,E3120*(1+Utgifter!$E$5/12)-G3120,0)</f>
        <v>0</v>
      </c>
      <c r="F3121" s="26"/>
      <c r="G3121" s="24">
        <f>IF((E3121*(Utgifter!$E$4+Utgifter!$E$5)/12)&gt;$S$4,(E3121*(Utgifter!$E$4+Utgifter!$E$5)/12),IF(E3121&gt; 0,$S$4,0))</f>
        <v>0</v>
      </c>
      <c r="I3121" s="27">
        <f>IF((I3120*(1+Utgifter!$E$5/12)-K3120)&gt;0,I3120*(1+Utgifter!$E$5/12)-K3120,0)</f>
        <v>0</v>
      </c>
      <c r="J3121" s="26"/>
      <c r="K3121" s="24">
        <f>IF((I3121*(Utgifter!$E$4+Utgifter!$E$5)/12)&gt;$S$4,(I3121*(Utgifter!$E$4+Utgifter!$E$5)/12),IF(I3121&gt; 0,$S$4,0))</f>
        <v>0</v>
      </c>
    </row>
    <row r="3122" spans="4:11" x14ac:dyDescent="0.35">
      <c r="D3122" s="28" t="str">
        <f t="shared" si="48"/>
        <v/>
      </c>
      <c r="E3122" s="27">
        <f>IF((E3121*(1+Utgifter!$E$5/12)-G3121)&gt;0,E3121*(1+Utgifter!$E$5/12)-G3121,0)</f>
        <v>0</v>
      </c>
      <c r="F3122" s="26"/>
      <c r="G3122" s="24">
        <f>IF((E3122*(Utgifter!$E$4+Utgifter!$E$5)/12)&gt;$S$4,(E3122*(Utgifter!$E$4+Utgifter!$E$5)/12),IF(E3122&gt; 0,$S$4,0))</f>
        <v>0</v>
      </c>
      <c r="I3122" s="27">
        <f>IF((I3121*(1+Utgifter!$E$5/12)-K3121)&gt;0,I3121*(1+Utgifter!$E$5/12)-K3121,0)</f>
        <v>0</v>
      </c>
      <c r="J3122" s="26"/>
      <c r="K3122" s="24">
        <f>IF((I3122*(Utgifter!$E$4+Utgifter!$E$5)/12)&gt;$S$4,(I3122*(Utgifter!$E$4+Utgifter!$E$5)/12),IF(I3122&gt; 0,$S$4,0))</f>
        <v>0</v>
      </c>
    </row>
    <row r="3123" spans="4:11" x14ac:dyDescent="0.35">
      <c r="D3123" s="28" t="str">
        <f t="shared" si="48"/>
        <v/>
      </c>
      <c r="E3123" s="27">
        <f>IF((E3122*(1+Utgifter!$E$5/12)-G3122)&gt;0,E3122*(1+Utgifter!$E$5/12)-G3122,0)</f>
        <v>0</v>
      </c>
      <c r="F3123" s="26"/>
      <c r="G3123" s="24">
        <f>IF((E3123*(Utgifter!$E$4+Utgifter!$E$5)/12)&gt;$S$4,(E3123*(Utgifter!$E$4+Utgifter!$E$5)/12),IF(E3123&gt; 0,$S$4,0))</f>
        <v>0</v>
      </c>
      <c r="I3123" s="27">
        <f>IF((I3122*(1+Utgifter!$E$5/12)-K3122)&gt;0,I3122*(1+Utgifter!$E$5/12)-K3122,0)</f>
        <v>0</v>
      </c>
      <c r="J3123" s="26"/>
      <c r="K3123" s="24">
        <f>IF((I3123*(Utgifter!$E$4+Utgifter!$E$5)/12)&gt;$S$4,(I3123*(Utgifter!$E$4+Utgifter!$E$5)/12),IF(I3123&gt; 0,$S$4,0))</f>
        <v>0</v>
      </c>
    </row>
    <row r="3124" spans="4:11" x14ac:dyDescent="0.35">
      <c r="D3124" s="28" t="str">
        <f t="shared" si="48"/>
        <v/>
      </c>
      <c r="E3124" s="27">
        <f>IF((E3123*(1+Utgifter!$E$5/12)-G3123)&gt;0,E3123*(1+Utgifter!$E$5/12)-G3123,0)</f>
        <v>0</v>
      </c>
      <c r="F3124" s="26"/>
      <c r="G3124" s="24">
        <f>IF((E3124*(Utgifter!$E$4+Utgifter!$E$5)/12)&gt;$S$4,(E3124*(Utgifter!$E$4+Utgifter!$E$5)/12),IF(E3124&gt; 0,$S$4,0))</f>
        <v>0</v>
      </c>
      <c r="I3124" s="27">
        <f>IF((I3123*(1+Utgifter!$E$5/12)-K3123)&gt;0,I3123*(1+Utgifter!$E$5/12)-K3123,0)</f>
        <v>0</v>
      </c>
      <c r="J3124" s="26"/>
      <c r="K3124" s="24">
        <f>IF((I3124*(Utgifter!$E$4+Utgifter!$E$5)/12)&gt;$S$4,(I3124*(Utgifter!$E$4+Utgifter!$E$5)/12),IF(I3124&gt; 0,$S$4,0))</f>
        <v>0</v>
      </c>
    </row>
    <row r="3125" spans="4:11" x14ac:dyDescent="0.35">
      <c r="D3125" s="28" t="str">
        <f t="shared" si="48"/>
        <v/>
      </c>
      <c r="E3125" s="27">
        <f>IF((E3124*(1+Utgifter!$E$5/12)-G3124)&gt;0,E3124*(1+Utgifter!$E$5/12)-G3124,0)</f>
        <v>0</v>
      </c>
      <c r="F3125" s="26"/>
      <c r="G3125" s="24">
        <f>IF((E3125*(Utgifter!$E$4+Utgifter!$E$5)/12)&gt;$S$4,(E3125*(Utgifter!$E$4+Utgifter!$E$5)/12),IF(E3125&gt; 0,$S$4,0))</f>
        <v>0</v>
      </c>
      <c r="I3125" s="27">
        <f>IF((I3124*(1+Utgifter!$E$5/12)-K3124)&gt;0,I3124*(1+Utgifter!$E$5/12)-K3124,0)</f>
        <v>0</v>
      </c>
      <c r="J3125" s="26"/>
      <c r="K3125" s="24">
        <f>IF((I3125*(Utgifter!$E$4+Utgifter!$E$5)/12)&gt;$S$4,(I3125*(Utgifter!$E$4+Utgifter!$E$5)/12),IF(I3125&gt; 0,$S$4,0))</f>
        <v>0</v>
      </c>
    </row>
    <row r="3126" spans="4:11" x14ac:dyDescent="0.35">
      <c r="D3126" s="28" t="str">
        <f t="shared" si="48"/>
        <v/>
      </c>
      <c r="E3126" s="27">
        <f>IF((E3125*(1+Utgifter!$E$5/12)-G3125)&gt;0,E3125*(1+Utgifter!$E$5/12)-G3125,0)</f>
        <v>0</v>
      </c>
      <c r="F3126" s="26"/>
      <c r="G3126" s="24">
        <f>IF((E3126*(Utgifter!$E$4+Utgifter!$E$5)/12)&gt;$S$4,(E3126*(Utgifter!$E$4+Utgifter!$E$5)/12),IF(E3126&gt; 0,$S$4,0))</f>
        <v>0</v>
      </c>
      <c r="I3126" s="27">
        <f>IF((I3125*(1+Utgifter!$E$5/12)-K3125)&gt;0,I3125*(1+Utgifter!$E$5/12)-K3125,0)</f>
        <v>0</v>
      </c>
      <c r="J3126" s="26"/>
      <c r="K3126" s="24">
        <f>IF((I3126*(Utgifter!$E$4+Utgifter!$E$5)/12)&gt;$S$4,(I3126*(Utgifter!$E$4+Utgifter!$E$5)/12),IF(I3126&gt; 0,$S$4,0))</f>
        <v>0</v>
      </c>
    </row>
    <row r="3127" spans="4:11" x14ac:dyDescent="0.35">
      <c r="D3127" s="28" t="str">
        <f t="shared" si="48"/>
        <v/>
      </c>
      <c r="E3127" s="27">
        <f>IF((E3126*(1+Utgifter!$E$5/12)-G3126)&gt;0,E3126*(1+Utgifter!$E$5/12)-G3126,0)</f>
        <v>0</v>
      </c>
      <c r="F3127" s="26"/>
      <c r="G3127" s="24">
        <f>IF((E3127*(Utgifter!$E$4+Utgifter!$E$5)/12)&gt;$S$4,(E3127*(Utgifter!$E$4+Utgifter!$E$5)/12),IF(E3127&gt; 0,$S$4,0))</f>
        <v>0</v>
      </c>
      <c r="I3127" s="27">
        <f>IF((I3126*(1+Utgifter!$E$5/12)-K3126)&gt;0,I3126*(1+Utgifter!$E$5/12)-K3126,0)</f>
        <v>0</v>
      </c>
      <c r="J3127" s="26"/>
      <c r="K3127" s="24">
        <f>IF((I3127*(Utgifter!$E$4+Utgifter!$E$5)/12)&gt;$S$4,(I3127*(Utgifter!$E$4+Utgifter!$E$5)/12),IF(I3127&gt; 0,$S$4,0))</f>
        <v>0</v>
      </c>
    </row>
    <row r="3128" spans="4:11" x14ac:dyDescent="0.35">
      <c r="D3128" s="28" t="str">
        <f t="shared" si="48"/>
        <v/>
      </c>
      <c r="E3128" s="27">
        <f>IF((E3127*(1+Utgifter!$E$5/12)-G3127)&gt;0,E3127*(1+Utgifter!$E$5/12)-G3127,0)</f>
        <v>0</v>
      </c>
      <c r="F3128" s="26"/>
      <c r="G3128" s="24">
        <f>IF((E3128*(Utgifter!$E$4+Utgifter!$E$5)/12)&gt;$S$4,(E3128*(Utgifter!$E$4+Utgifter!$E$5)/12),IF(E3128&gt; 0,$S$4,0))</f>
        <v>0</v>
      </c>
      <c r="I3128" s="27">
        <f>IF((I3127*(1+Utgifter!$E$5/12)-K3127)&gt;0,I3127*(1+Utgifter!$E$5/12)-K3127,0)</f>
        <v>0</v>
      </c>
      <c r="J3128" s="26"/>
      <c r="K3128" s="24">
        <f>IF((I3128*(Utgifter!$E$4+Utgifter!$E$5)/12)&gt;$S$4,(I3128*(Utgifter!$E$4+Utgifter!$E$5)/12),IF(I3128&gt; 0,$S$4,0))</f>
        <v>0</v>
      </c>
    </row>
    <row r="3129" spans="4:11" x14ac:dyDescent="0.35">
      <c r="D3129" s="28" t="str">
        <f t="shared" si="48"/>
        <v/>
      </c>
      <c r="E3129" s="27">
        <f>IF((E3128*(1+Utgifter!$E$5/12)-G3128)&gt;0,E3128*(1+Utgifter!$E$5/12)-G3128,0)</f>
        <v>0</v>
      </c>
      <c r="F3129" s="26"/>
      <c r="G3129" s="24">
        <f>IF((E3129*(Utgifter!$E$4+Utgifter!$E$5)/12)&gt;$S$4,(E3129*(Utgifter!$E$4+Utgifter!$E$5)/12),IF(E3129&gt; 0,$S$4,0))</f>
        <v>0</v>
      </c>
      <c r="I3129" s="27">
        <f>IF((I3128*(1+Utgifter!$E$5/12)-K3128)&gt;0,I3128*(1+Utgifter!$E$5/12)-K3128,0)</f>
        <v>0</v>
      </c>
      <c r="J3129" s="26"/>
      <c r="K3129" s="24">
        <f>IF((I3129*(Utgifter!$E$4+Utgifter!$E$5)/12)&gt;$S$4,(I3129*(Utgifter!$E$4+Utgifter!$E$5)/12),IF(I3129&gt; 0,$S$4,0))</f>
        <v>0</v>
      </c>
    </row>
    <row r="3130" spans="4:11" x14ac:dyDescent="0.35">
      <c r="D3130" s="28" t="str">
        <f t="shared" si="48"/>
        <v/>
      </c>
      <c r="E3130" s="27">
        <f>IF((E3129*(1+Utgifter!$E$5/12)-G3129)&gt;0,E3129*(1+Utgifter!$E$5/12)-G3129,0)</f>
        <v>0</v>
      </c>
      <c r="F3130" s="26"/>
      <c r="G3130" s="24">
        <f>IF((E3130*(Utgifter!$E$4+Utgifter!$E$5)/12)&gt;$S$4,(E3130*(Utgifter!$E$4+Utgifter!$E$5)/12),IF(E3130&gt; 0,$S$4,0))</f>
        <v>0</v>
      </c>
      <c r="I3130" s="27">
        <f>IF((I3129*(1+Utgifter!$E$5/12)-K3129)&gt;0,I3129*(1+Utgifter!$E$5/12)-K3129,0)</f>
        <v>0</v>
      </c>
      <c r="J3130" s="26"/>
      <c r="K3130" s="24">
        <f>IF((I3130*(Utgifter!$E$4+Utgifter!$E$5)/12)&gt;$S$4,(I3130*(Utgifter!$E$4+Utgifter!$E$5)/12),IF(I3130&gt; 0,$S$4,0))</f>
        <v>0</v>
      </c>
    </row>
    <row r="3131" spans="4:11" x14ac:dyDescent="0.35">
      <c r="D3131" s="28" t="str">
        <f t="shared" si="48"/>
        <v/>
      </c>
      <c r="E3131" s="27">
        <f>IF((E3130*(1+Utgifter!$E$5/12)-G3130)&gt;0,E3130*(1+Utgifter!$E$5/12)-G3130,0)</f>
        <v>0</v>
      </c>
      <c r="F3131" s="26"/>
      <c r="G3131" s="24">
        <f>IF((E3131*(Utgifter!$E$4+Utgifter!$E$5)/12)&gt;$S$4,(E3131*(Utgifter!$E$4+Utgifter!$E$5)/12),IF(E3131&gt; 0,$S$4,0))</f>
        <v>0</v>
      </c>
      <c r="I3131" s="27">
        <f>IF((I3130*(1+Utgifter!$E$5/12)-K3130)&gt;0,I3130*(1+Utgifter!$E$5/12)-K3130,0)</f>
        <v>0</v>
      </c>
      <c r="J3131" s="26"/>
      <c r="K3131" s="24">
        <f>IF((I3131*(Utgifter!$E$4+Utgifter!$E$5)/12)&gt;$S$4,(I3131*(Utgifter!$E$4+Utgifter!$E$5)/12),IF(I3131&gt; 0,$S$4,0))</f>
        <v>0</v>
      </c>
    </row>
    <row r="3132" spans="4:11" x14ac:dyDescent="0.35">
      <c r="D3132" s="28" t="str">
        <f t="shared" si="48"/>
        <v/>
      </c>
      <c r="E3132" s="27">
        <f>IF((E3131*(1+Utgifter!$E$5/12)-G3131)&gt;0,E3131*(1+Utgifter!$E$5/12)-G3131,0)</f>
        <v>0</v>
      </c>
      <c r="F3132" s="26"/>
      <c r="G3132" s="24">
        <f>IF((E3132*(Utgifter!$E$4+Utgifter!$E$5)/12)&gt;$S$4,(E3132*(Utgifter!$E$4+Utgifter!$E$5)/12),IF(E3132&gt; 0,$S$4,0))</f>
        <v>0</v>
      </c>
      <c r="I3132" s="27">
        <f>IF((I3131*(1+Utgifter!$E$5/12)-K3131)&gt;0,I3131*(1+Utgifter!$E$5/12)-K3131,0)</f>
        <v>0</v>
      </c>
      <c r="J3132" s="26"/>
      <c r="K3132" s="24">
        <f>IF((I3132*(Utgifter!$E$4+Utgifter!$E$5)/12)&gt;$S$4,(I3132*(Utgifter!$E$4+Utgifter!$E$5)/12),IF(I3132&gt; 0,$S$4,0))</f>
        <v>0</v>
      </c>
    </row>
    <row r="3133" spans="4:11" x14ac:dyDescent="0.35">
      <c r="D3133" s="28" t="str">
        <f t="shared" si="48"/>
        <v/>
      </c>
      <c r="E3133" s="27">
        <f>IF((E3132*(1+Utgifter!$E$5/12)-G3132)&gt;0,E3132*(1+Utgifter!$E$5/12)-G3132,0)</f>
        <v>0</v>
      </c>
      <c r="F3133" s="26"/>
      <c r="G3133" s="24">
        <f>IF((E3133*(Utgifter!$E$4+Utgifter!$E$5)/12)&gt;$S$4,(E3133*(Utgifter!$E$4+Utgifter!$E$5)/12),IF(E3133&gt; 0,$S$4,0))</f>
        <v>0</v>
      </c>
      <c r="I3133" s="27">
        <f>IF((I3132*(1+Utgifter!$E$5/12)-K3132)&gt;0,I3132*(1+Utgifter!$E$5/12)-K3132,0)</f>
        <v>0</v>
      </c>
      <c r="J3133" s="26"/>
      <c r="K3133" s="24">
        <f>IF((I3133*(Utgifter!$E$4+Utgifter!$E$5)/12)&gt;$S$4,(I3133*(Utgifter!$E$4+Utgifter!$E$5)/12),IF(I3133&gt; 0,$S$4,0))</f>
        <v>0</v>
      </c>
    </row>
    <row r="3134" spans="4:11" x14ac:dyDescent="0.35">
      <c r="D3134" s="28" t="str">
        <f t="shared" si="48"/>
        <v/>
      </c>
      <c r="E3134" s="27">
        <f>IF((E3133*(1+Utgifter!$E$5/12)-G3133)&gt;0,E3133*(1+Utgifter!$E$5/12)-G3133,0)</f>
        <v>0</v>
      </c>
      <c r="F3134" s="26"/>
      <c r="G3134" s="24">
        <f>IF((E3134*(Utgifter!$E$4+Utgifter!$E$5)/12)&gt;$S$4,(E3134*(Utgifter!$E$4+Utgifter!$E$5)/12),IF(E3134&gt; 0,$S$4,0))</f>
        <v>0</v>
      </c>
      <c r="I3134" s="27">
        <f>IF((I3133*(1+Utgifter!$E$5/12)-K3133)&gt;0,I3133*(1+Utgifter!$E$5/12)-K3133,0)</f>
        <v>0</v>
      </c>
      <c r="J3134" s="26"/>
      <c r="K3134" s="24">
        <f>IF((I3134*(Utgifter!$E$4+Utgifter!$E$5)/12)&gt;$S$4,(I3134*(Utgifter!$E$4+Utgifter!$E$5)/12),IF(I3134&gt; 0,$S$4,0))</f>
        <v>0</v>
      </c>
    </row>
    <row r="3135" spans="4:11" x14ac:dyDescent="0.35">
      <c r="D3135" s="28" t="str">
        <f t="shared" si="48"/>
        <v/>
      </c>
      <c r="E3135" s="27">
        <f>IF((E3134*(1+Utgifter!$E$5/12)-G3134)&gt;0,E3134*(1+Utgifter!$E$5/12)-G3134,0)</f>
        <v>0</v>
      </c>
      <c r="F3135" s="26"/>
      <c r="G3135" s="24">
        <f>IF((E3135*(Utgifter!$E$4+Utgifter!$E$5)/12)&gt;$S$4,(E3135*(Utgifter!$E$4+Utgifter!$E$5)/12),IF(E3135&gt; 0,$S$4,0))</f>
        <v>0</v>
      </c>
      <c r="I3135" s="27">
        <f>IF((I3134*(1+Utgifter!$E$5/12)-K3134)&gt;0,I3134*(1+Utgifter!$E$5/12)-K3134,0)</f>
        <v>0</v>
      </c>
      <c r="J3135" s="26"/>
      <c r="K3135" s="24">
        <f>IF((I3135*(Utgifter!$E$4+Utgifter!$E$5)/12)&gt;$S$4,(I3135*(Utgifter!$E$4+Utgifter!$E$5)/12),IF(I3135&gt; 0,$S$4,0))</f>
        <v>0</v>
      </c>
    </row>
    <row r="3136" spans="4:11" x14ac:dyDescent="0.35">
      <c r="D3136" s="28" t="str">
        <f t="shared" si="48"/>
        <v/>
      </c>
      <c r="E3136" s="27">
        <f>IF((E3135*(1+Utgifter!$E$5/12)-G3135)&gt;0,E3135*(1+Utgifter!$E$5/12)-G3135,0)</f>
        <v>0</v>
      </c>
      <c r="F3136" s="26"/>
      <c r="G3136" s="24">
        <f>IF((E3136*(Utgifter!$E$4+Utgifter!$E$5)/12)&gt;$S$4,(E3136*(Utgifter!$E$4+Utgifter!$E$5)/12),IF(E3136&gt; 0,$S$4,0))</f>
        <v>0</v>
      </c>
      <c r="I3136" s="27">
        <f>IF((I3135*(1+Utgifter!$E$5/12)-K3135)&gt;0,I3135*(1+Utgifter!$E$5/12)-K3135,0)</f>
        <v>0</v>
      </c>
      <c r="J3136" s="26"/>
      <c r="K3136" s="24">
        <f>IF((I3136*(Utgifter!$E$4+Utgifter!$E$5)/12)&gt;$S$4,(I3136*(Utgifter!$E$4+Utgifter!$E$5)/12),IF(I3136&gt; 0,$S$4,0))</f>
        <v>0</v>
      </c>
    </row>
    <row r="3137" spans="4:11" x14ac:dyDescent="0.35">
      <c r="D3137" s="28" t="str">
        <f t="shared" si="48"/>
        <v/>
      </c>
      <c r="E3137" s="27">
        <f>IF((E3136*(1+Utgifter!$E$5/12)-G3136)&gt;0,E3136*(1+Utgifter!$E$5/12)-G3136,0)</f>
        <v>0</v>
      </c>
      <c r="F3137" s="26"/>
      <c r="G3137" s="24">
        <f>IF((E3137*(Utgifter!$E$4+Utgifter!$E$5)/12)&gt;$S$4,(E3137*(Utgifter!$E$4+Utgifter!$E$5)/12),IF(E3137&gt; 0,$S$4,0))</f>
        <v>0</v>
      </c>
      <c r="I3137" s="27">
        <f>IF((I3136*(1+Utgifter!$E$5/12)-K3136)&gt;0,I3136*(1+Utgifter!$E$5/12)-K3136,0)</f>
        <v>0</v>
      </c>
      <c r="J3137" s="26"/>
      <c r="K3137" s="24">
        <f>IF((I3137*(Utgifter!$E$4+Utgifter!$E$5)/12)&gt;$S$4,(I3137*(Utgifter!$E$4+Utgifter!$E$5)/12),IF(I3137&gt; 0,$S$4,0))</f>
        <v>0</v>
      </c>
    </row>
    <row r="3138" spans="4:11" x14ac:dyDescent="0.35">
      <c r="D3138" s="28" t="str">
        <f t="shared" si="48"/>
        <v/>
      </c>
      <c r="E3138" s="27">
        <f>IF((E3137*(1+Utgifter!$E$5/12)-G3137)&gt;0,E3137*(1+Utgifter!$E$5/12)-G3137,0)</f>
        <v>0</v>
      </c>
      <c r="F3138" s="26"/>
      <c r="G3138" s="24">
        <f>IF((E3138*(Utgifter!$E$4+Utgifter!$E$5)/12)&gt;$S$4,(E3138*(Utgifter!$E$4+Utgifter!$E$5)/12),IF(E3138&gt; 0,$S$4,0))</f>
        <v>0</v>
      </c>
      <c r="I3138" s="27">
        <f>IF((I3137*(1+Utgifter!$E$5/12)-K3137)&gt;0,I3137*(1+Utgifter!$E$5/12)-K3137,0)</f>
        <v>0</v>
      </c>
      <c r="J3138" s="26"/>
      <c r="K3138" s="24">
        <f>IF((I3138*(Utgifter!$E$4+Utgifter!$E$5)/12)&gt;$S$4,(I3138*(Utgifter!$E$4+Utgifter!$E$5)/12),IF(I3138&gt; 0,$S$4,0))</f>
        <v>0</v>
      </c>
    </row>
    <row r="3139" spans="4:11" x14ac:dyDescent="0.35">
      <c r="D3139" s="28" t="str">
        <f t="shared" si="48"/>
        <v/>
      </c>
      <c r="E3139" s="27">
        <f>IF((E3138*(1+Utgifter!$E$5/12)-G3138)&gt;0,E3138*(1+Utgifter!$E$5/12)-G3138,0)</f>
        <v>0</v>
      </c>
      <c r="F3139" s="26"/>
      <c r="G3139" s="24">
        <f>IF((E3139*(Utgifter!$E$4+Utgifter!$E$5)/12)&gt;$S$4,(E3139*(Utgifter!$E$4+Utgifter!$E$5)/12),IF(E3139&gt; 0,$S$4,0))</f>
        <v>0</v>
      </c>
      <c r="I3139" s="27">
        <f>IF((I3138*(1+Utgifter!$E$5/12)-K3138)&gt;0,I3138*(1+Utgifter!$E$5/12)-K3138,0)</f>
        <v>0</v>
      </c>
      <c r="J3139" s="26"/>
      <c r="K3139" s="24">
        <f>IF((I3139*(Utgifter!$E$4+Utgifter!$E$5)/12)&gt;$S$4,(I3139*(Utgifter!$E$4+Utgifter!$E$5)/12),IF(I3139&gt; 0,$S$4,0))</f>
        <v>0</v>
      </c>
    </row>
    <row r="3140" spans="4:11" x14ac:dyDescent="0.35">
      <c r="D3140" s="28" t="str">
        <f t="shared" si="48"/>
        <v/>
      </c>
      <c r="E3140" s="27">
        <f>IF((E3139*(1+Utgifter!$E$5/12)-G3139)&gt;0,E3139*(1+Utgifter!$E$5/12)-G3139,0)</f>
        <v>0</v>
      </c>
      <c r="F3140" s="26"/>
      <c r="G3140" s="24">
        <f>IF((E3140*(Utgifter!$E$4+Utgifter!$E$5)/12)&gt;$S$4,(E3140*(Utgifter!$E$4+Utgifter!$E$5)/12),IF(E3140&gt; 0,$S$4,0))</f>
        <v>0</v>
      </c>
      <c r="I3140" s="27">
        <f>IF((I3139*(1+Utgifter!$E$5/12)-K3139)&gt;0,I3139*(1+Utgifter!$E$5/12)-K3139,0)</f>
        <v>0</v>
      </c>
      <c r="J3140" s="26"/>
      <c r="K3140" s="24">
        <f>IF((I3140*(Utgifter!$E$4+Utgifter!$E$5)/12)&gt;$S$4,(I3140*(Utgifter!$E$4+Utgifter!$E$5)/12),IF(I3140&gt; 0,$S$4,0))</f>
        <v>0</v>
      </c>
    </row>
    <row r="3141" spans="4:11" x14ac:dyDescent="0.35">
      <c r="D3141" s="28" t="str">
        <f t="shared" si="48"/>
        <v/>
      </c>
      <c r="E3141" s="27">
        <f>IF((E3140*(1+Utgifter!$E$5/12)-G3140)&gt;0,E3140*(1+Utgifter!$E$5/12)-G3140,0)</f>
        <v>0</v>
      </c>
      <c r="F3141" s="26"/>
      <c r="G3141" s="24">
        <f>IF((E3141*(Utgifter!$E$4+Utgifter!$E$5)/12)&gt;$S$4,(E3141*(Utgifter!$E$4+Utgifter!$E$5)/12),IF(E3141&gt; 0,$S$4,0))</f>
        <v>0</v>
      </c>
      <c r="I3141" s="27">
        <f>IF((I3140*(1+Utgifter!$E$5/12)-K3140)&gt;0,I3140*(1+Utgifter!$E$5/12)-K3140,0)</f>
        <v>0</v>
      </c>
      <c r="J3141" s="26"/>
      <c r="K3141" s="24">
        <f>IF((I3141*(Utgifter!$E$4+Utgifter!$E$5)/12)&gt;$S$4,(I3141*(Utgifter!$E$4+Utgifter!$E$5)/12),IF(I3141&gt; 0,$S$4,0))</f>
        <v>0</v>
      </c>
    </row>
    <row r="3142" spans="4:11" x14ac:dyDescent="0.35">
      <c r="D3142" s="28" t="str">
        <f t="shared" si="48"/>
        <v/>
      </c>
      <c r="E3142" s="27">
        <f>IF((E3141*(1+Utgifter!$E$5/12)-G3141)&gt;0,E3141*(1+Utgifter!$E$5/12)-G3141,0)</f>
        <v>0</v>
      </c>
      <c r="F3142" s="26"/>
      <c r="G3142" s="24">
        <f>IF((E3142*(Utgifter!$E$4+Utgifter!$E$5)/12)&gt;$S$4,(E3142*(Utgifter!$E$4+Utgifter!$E$5)/12),IF(E3142&gt; 0,$S$4,0))</f>
        <v>0</v>
      </c>
      <c r="I3142" s="27">
        <f>IF((I3141*(1+Utgifter!$E$5/12)-K3141)&gt;0,I3141*(1+Utgifter!$E$5/12)-K3141,0)</f>
        <v>0</v>
      </c>
      <c r="J3142" s="26"/>
      <c r="K3142" s="24">
        <f>IF((I3142*(Utgifter!$E$4+Utgifter!$E$5)/12)&gt;$S$4,(I3142*(Utgifter!$E$4+Utgifter!$E$5)/12),IF(I3142&gt; 0,$S$4,0))</f>
        <v>0</v>
      </c>
    </row>
    <row r="3143" spans="4:11" x14ac:dyDescent="0.35">
      <c r="D3143" s="28" t="str">
        <f t="shared" ref="D3143:D3206" si="49">IF(OR(E3143&gt;0, I3143&gt;0),D3142+1,"")</f>
        <v/>
      </c>
      <c r="E3143" s="27">
        <f>IF((E3142*(1+Utgifter!$E$5/12)-G3142)&gt;0,E3142*(1+Utgifter!$E$5/12)-G3142,0)</f>
        <v>0</v>
      </c>
      <c r="F3143" s="26"/>
      <c r="G3143" s="24">
        <f>IF((E3143*(Utgifter!$E$4+Utgifter!$E$5)/12)&gt;$S$4,(E3143*(Utgifter!$E$4+Utgifter!$E$5)/12),IF(E3143&gt; 0,$S$4,0))</f>
        <v>0</v>
      </c>
      <c r="I3143" s="27">
        <f>IF((I3142*(1+Utgifter!$E$5/12)-K3142)&gt;0,I3142*(1+Utgifter!$E$5/12)-K3142,0)</f>
        <v>0</v>
      </c>
      <c r="J3143" s="26"/>
      <c r="K3143" s="24">
        <f>IF((I3143*(Utgifter!$E$4+Utgifter!$E$5)/12)&gt;$S$4,(I3143*(Utgifter!$E$4+Utgifter!$E$5)/12),IF(I3143&gt; 0,$S$4,0))</f>
        <v>0</v>
      </c>
    </row>
    <row r="3144" spans="4:11" x14ac:dyDescent="0.35">
      <c r="D3144" s="28" t="str">
        <f t="shared" si="49"/>
        <v/>
      </c>
      <c r="E3144" s="27">
        <f>IF((E3143*(1+Utgifter!$E$5/12)-G3143)&gt;0,E3143*(1+Utgifter!$E$5/12)-G3143,0)</f>
        <v>0</v>
      </c>
      <c r="F3144" s="26"/>
      <c r="G3144" s="24">
        <f>IF((E3144*(Utgifter!$E$4+Utgifter!$E$5)/12)&gt;$S$4,(E3144*(Utgifter!$E$4+Utgifter!$E$5)/12),IF(E3144&gt; 0,$S$4,0))</f>
        <v>0</v>
      </c>
      <c r="I3144" s="27">
        <f>IF((I3143*(1+Utgifter!$E$5/12)-K3143)&gt;0,I3143*(1+Utgifter!$E$5/12)-K3143,0)</f>
        <v>0</v>
      </c>
      <c r="J3144" s="26"/>
      <c r="K3144" s="24">
        <f>IF((I3144*(Utgifter!$E$4+Utgifter!$E$5)/12)&gt;$S$4,(I3144*(Utgifter!$E$4+Utgifter!$E$5)/12),IF(I3144&gt; 0,$S$4,0))</f>
        <v>0</v>
      </c>
    </row>
    <row r="3145" spans="4:11" x14ac:dyDescent="0.35">
      <c r="D3145" s="28" t="str">
        <f t="shared" si="49"/>
        <v/>
      </c>
      <c r="E3145" s="27">
        <f>IF((E3144*(1+Utgifter!$E$5/12)-G3144)&gt;0,E3144*(1+Utgifter!$E$5/12)-G3144,0)</f>
        <v>0</v>
      </c>
      <c r="F3145" s="26"/>
      <c r="G3145" s="24">
        <f>IF((E3145*(Utgifter!$E$4+Utgifter!$E$5)/12)&gt;$S$4,(E3145*(Utgifter!$E$4+Utgifter!$E$5)/12),IF(E3145&gt; 0,$S$4,0))</f>
        <v>0</v>
      </c>
      <c r="I3145" s="27">
        <f>IF((I3144*(1+Utgifter!$E$5/12)-K3144)&gt;0,I3144*(1+Utgifter!$E$5/12)-K3144,0)</f>
        <v>0</v>
      </c>
      <c r="J3145" s="26"/>
      <c r="K3145" s="24">
        <f>IF((I3145*(Utgifter!$E$4+Utgifter!$E$5)/12)&gt;$S$4,(I3145*(Utgifter!$E$4+Utgifter!$E$5)/12),IF(I3145&gt; 0,$S$4,0))</f>
        <v>0</v>
      </c>
    </row>
    <row r="3146" spans="4:11" x14ac:dyDescent="0.35">
      <c r="D3146" s="28" t="str">
        <f t="shared" si="49"/>
        <v/>
      </c>
      <c r="E3146" s="27">
        <f>IF((E3145*(1+Utgifter!$E$5/12)-G3145)&gt;0,E3145*(1+Utgifter!$E$5/12)-G3145,0)</f>
        <v>0</v>
      </c>
      <c r="F3146" s="26"/>
      <c r="G3146" s="24">
        <f>IF((E3146*(Utgifter!$E$4+Utgifter!$E$5)/12)&gt;$S$4,(E3146*(Utgifter!$E$4+Utgifter!$E$5)/12),IF(E3146&gt; 0,$S$4,0))</f>
        <v>0</v>
      </c>
      <c r="I3146" s="27">
        <f>IF((I3145*(1+Utgifter!$E$5/12)-K3145)&gt;0,I3145*(1+Utgifter!$E$5/12)-K3145,0)</f>
        <v>0</v>
      </c>
      <c r="J3146" s="26"/>
      <c r="K3146" s="24">
        <f>IF((I3146*(Utgifter!$E$4+Utgifter!$E$5)/12)&gt;$S$4,(I3146*(Utgifter!$E$4+Utgifter!$E$5)/12),IF(I3146&gt; 0,$S$4,0))</f>
        <v>0</v>
      </c>
    </row>
    <row r="3147" spans="4:11" x14ac:dyDescent="0.35">
      <c r="D3147" s="28" t="str">
        <f t="shared" si="49"/>
        <v/>
      </c>
      <c r="E3147" s="27">
        <f>IF((E3146*(1+Utgifter!$E$5/12)-G3146)&gt;0,E3146*(1+Utgifter!$E$5/12)-G3146,0)</f>
        <v>0</v>
      </c>
      <c r="F3147" s="26"/>
      <c r="G3147" s="24">
        <f>IF((E3147*(Utgifter!$E$4+Utgifter!$E$5)/12)&gt;$S$4,(E3147*(Utgifter!$E$4+Utgifter!$E$5)/12),IF(E3147&gt; 0,$S$4,0))</f>
        <v>0</v>
      </c>
      <c r="I3147" s="27">
        <f>IF((I3146*(1+Utgifter!$E$5/12)-K3146)&gt;0,I3146*(1+Utgifter!$E$5/12)-K3146,0)</f>
        <v>0</v>
      </c>
      <c r="J3147" s="26"/>
      <c r="K3147" s="24">
        <f>IF((I3147*(Utgifter!$E$4+Utgifter!$E$5)/12)&gt;$S$4,(I3147*(Utgifter!$E$4+Utgifter!$E$5)/12),IF(I3147&gt; 0,$S$4,0))</f>
        <v>0</v>
      </c>
    </row>
    <row r="3148" spans="4:11" x14ac:dyDescent="0.35">
      <c r="D3148" s="28" t="str">
        <f t="shared" si="49"/>
        <v/>
      </c>
      <c r="E3148" s="27">
        <f>IF((E3147*(1+Utgifter!$E$5/12)-G3147)&gt;0,E3147*(1+Utgifter!$E$5/12)-G3147,0)</f>
        <v>0</v>
      </c>
      <c r="F3148" s="26"/>
      <c r="G3148" s="24">
        <f>IF((E3148*(Utgifter!$E$4+Utgifter!$E$5)/12)&gt;$S$4,(E3148*(Utgifter!$E$4+Utgifter!$E$5)/12),IF(E3148&gt; 0,$S$4,0))</f>
        <v>0</v>
      </c>
      <c r="I3148" s="27">
        <f>IF((I3147*(1+Utgifter!$E$5/12)-K3147)&gt;0,I3147*(1+Utgifter!$E$5/12)-K3147,0)</f>
        <v>0</v>
      </c>
      <c r="J3148" s="26"/>
      <c r="K3148" s="24">
        <f>IF((I3148*(Utgifter!$E$4+Utgifter!$E$5)/12)&gt;$S$4,(I3148*(Utgifter!$E$4+Utgifter!$E$5)/12),IF(I3148&gt; 0,$S$4,0))</f>
        <v>0</v>
      </c>
    </row>
    <row r="3149" spans="4:11" x14ac:dyDescent="0.35">
      <c r="D3149" s="28" t="str">
        <f t="shared" si="49"/>
        <v/>
      </c>
      <c r="E3149" s="27">
        <f>IF((E3148*(1+Utgifter!$E$5/12)-G3148)&gt;0,E3148*(1+Utgifter!$E$5/12)-G3148,0)</f>
        <v>0</v>
      </c>
      <c r="F3149" s="26"/>
      <c r="G3149" s="24">
        <f>IF((E3149*(Utgifter!$E$4+Utgifter!$E$5)/12)&gt;$S$4,(E3149*(Utgifter!$E$4+Utgifter!$E$5)/12),IF(E3149&gt; 0,$S$4,0))</f>
        <v>0</v>
      </c>
      <c r="I3149" s="27">
        <f>IF((I3148*(1+Utgifter!$E$5/12)-K3148)&gt;0,I3148*(1+Utgifter!$E$5/12)-K3148,0)</f>
        <v>0</v>
      </c>
      <c r="J3149" s="26"/>
      <c r="K3149" s="24">
        <f>IF((I3149*(Utgifter!$E$4+Utgifter!$E$5)/12)&gt;$S$4,(I3149*(Utgifter!$E$4+Utgifter!$E$5)/12),IF(I3149&gt; 0,$S$4,0))</f>
        <v>0</v>
      </c>
    </row>
    <row r="3150" spans="4:11" x14ac:dyDescent="0.35">
      <c r="D3150" s="28" t="str">
        <f t="shared" si="49"/>
        <v/>
      </c>
      <c r="E3150" s="27">
        <f>IF((E3149*(1+Utgifter!$E$5/12)-G3149)&gt;0,E3149*(1+Utgifter!$E$5/12)-G3149,0)</f>
        <v>0</v>
      </c>
      <c r="F3150" s="26"/>
      <c r="G3150" s="24">
        <f>IF((E3150*(Utgifter!$E$4+Utgifter!$E$5)/12)&gt;$S$4,(E3150*(Utgifter!$E$4+Utgifter!$E$5)/12),IF(E3150&gt; 0,$S$4,0))</f>
        <v>0</v>
      </c>
      <c r="I3150" s="27">
        <f>IF((I3149*(1+Utgifter!$E$5/12)-K3149)&gt;0,I3149*(1+Utgifter!$E$5/12)-K3149,0)</f>
        <v>0</v>
      </c>
      <c r="J3150" s="26"/>
      <c r="K3150" s="24">
        <f>IF((I3150*(Utgifter!$E$4+Utgifter!$E$5)/12)&gt;$S$4,(I3150*(Utgifter!$E$4+Utgifter!$E$5)/12),IF(I3150&gt; 0,$S$4,0))</f>
        <v>0</v>
      </c>
    </row>
    <row r="3151" spans="4:11" x14ac:dyDescent="0.35">
      <c r="D3151" s="28" t="str">
        <f t="shared" si="49"/>
        <v/>
      </c>
      <c r="E3151" s="27">
        <f>IF((E3150*(1+Utgifter!$E$5/12)-G3150)&gt;0,E3150*(1+Utgifter!$E$5/12)-G3150,0)</f>
        <v>0</v>
      </c>
      <c r="F3151" s="26"/>
      <c r="G3151" s="24">
        <f>IF((E3151*(Utgifter!$E$4+Utgifter!$E$5)/12)&gt;$S$4,(E3151*(Utgifter!$E$4+Utgifter!$E$5)/12),IF(E3151&gt; 0,$S$4,0))</f>
        <v>0</v>
      </c>
      <c r="I3151" s="27">
        <f>IF((I3150*(1+Utgifter!$E$5/12)-K3150)&gt;0,I3150*(1+Utgifter!$E$5/12)-K3150,0)</f>
        <v>0</v>
      </c>
      <c r="J3151" s="26"/>
      <c r="K3151" s="24">
        <f>IF((I3151*(Utgifter!$E$4+Utgifter!$E$5)/12)&gt;$S$4,(I3151*(Utgifter!$E$4+Utgifter!$E$5)/12),IF(I3151&gt; 0,$S$4,0))</f>
        <v>0</v>
      </c>
    </row>
    <row r="3152" spans="4:11" x14ac:dyDescent="0.35">
      <c r="D3152" s="28" t="str">
        <f t="shared" si="49"/>
        <v/>
      </c>
      <c r="E3152" s="27">
        <f>IF((E3151*(1+Utgifter!$E$5/12)-G3151)&gt;0,E3151*(1+Utgifter!$E$5/12)-G3151,0)</f>
        <v>0</v>
      </c>
      <c r="F3152" s="26"/>
      <c r="G3152" s="24">
        <f>IF((E3152*(Utgifter!$E$4+Utgifter!$E$5)/12)&gt;$S$4,(E3152*(Utgifter!$E$4+Utgifter!$E$5)/12),IF(E3152&gt; 0,$S$4,0))</f>
        <v>0</v>
      </c>
      <c r="I3152" s="27">
        <f>IF((I3151*(1+Utgifter!$E$5/12)-K3151)&gt;0,I3151*(1+Utgifter!$E$5/12)-K3151,0)</f>
        <v>0</v>
      </c>
      <c r="J3152" s="26"/>
      <c r="K3152" s="24">
        <f>IF((I3152*(Utgifter!$E$4+Utgifter!$E$5)/12)&gt;$S$4,(I3152*(Utgifter!$E$4+Utgifter!$E$5)/12),IF(I3152&gt; 0,$S$4,0))</f>
        <v>0</v>
      </c>
    </row>
    <row r="3153" spans="4:11" x14ac:dyDescent="0.35">
      <c r="D3153" s="28" t="str">
        <f t="shared" si="49"/>
        <v/>
      </c>
      <c r="E3153" s="27">
        <f>IF((E3152*(1+Utgifter!$E$5/12)-G3152)&gt;0,E3152*(1+Utgifter!$E$5/12)-G3152,0)</f>
        <v>0</v>
      </c>
      <c r="F3153" s="26"/>
      <c r="G3153" s="24">
        <f>IF((E3153*(Utgifter!$E$4+Utgifter!$E$5)/12)&gt;$S$4,(E3153*(Utgifter!$E$4+Utgifter!$E$5)/12),IF(E3153&gt; 0,$S$4,0))</f>
        <v>0</v>
      </c>
      <c r="I3153" s="27">
        <f>IF((I3152*(1+Utgifter!$E$5/12)-K3152)&gt;0,I3152*(1+Utgifter!$E$5/12)-K3152,0)</f>
        <v>0</v>
      </c>
      <c r="J3153" s="26"/>
      <c r="K3153" s="24">
        <f>IF((I3153*(Utgifter!$E$4+Utgifter!$E$5)/12)&gt;$S$4,(I3153*(Utgifter!$E$4+Utgifter!$E$5)/12),IF(I3153&gt; 0,$S$4,0))</f>
        <v>0</v>
      </c>
    </row>
    <row r="3154" spans="4:11" x14ac:dyDescent="0.35">
      <c r="D3154" s="28" t="str">
        <f t="shared" si="49"/>
        <v/>
      </c>
      <c r="E3154" s="27">
        <f>IF((E3153*(1+Utgifter!$E$5/12)-G3153)&gt;0,E3153*(1+Utgifter!$E$5/12)-G3153,0)</f>
        <v>0</v>
      </c>
      <c r="F3154" s="26"/>
      <c r="G3154" s="24">
        <f>IF((E3154*(Utgifter!$E$4+Utgifter!$E$5)/12)&gt;$S$4,(E3154*(Utgifter!$E$4+Utgifter!$E$5)/12),IF(E3154&gt; 0,$S$4,0))</f>
        <v>0</v>
      </c>
      <c r="I3154" s="27">
        <f>IF((I3153*(1+Utgifter!$E$5/12)-K3153)&gt;0,I3153*(1+Utgifter!$E$5/12)-K3153,0)</f>
        <v>0</v>
      </c>
      <c r="J3154" s="26"/>
      <c r="K3154" s="24">
        <f>IF((I3154*(Utgifter!$E$4+Utgifter!$E$5)/12)&gt;$S$4,(I3154*(Utgifter!$E$4+Utgifter!$E$5)/12),IF(I3154&gt; 0,$S$4,0))</f>
        <v>0</v>
      </c>
    </row>
    <row r="3155" spans="4:11" x14ac:dyDescent="0.35">
      <c r="D3155" s="28" t="str">
        <f t="shared" si="49"/>
        <v/>
      </c>
      <c r="E3155" s="27">
        <f>IF((E3154*(1+Utgifter!$E$5/12)-G3154)&gt;0,E3154*(1+Utgifter!$E$5/12)-G3154,0)</f>
        <v>0</v>
      </c>
      <c r="F3155" s="26"/>
      <c r="G3155" s="24">
        <f>IF((E3155*(Utgifter!$E$4+Utgifter!$E$5)/12)&gt;$S$4,(E3155*(Utgifter!$E$4+Utgifter!$E$5)/12),IF(E3155&gt; 0,$S$4,0))</f>
        <v>0</v>
      </c>
      <c r="I3155" s="27">
        <f>IF((I3154*(1+Utgifter!$E$5/12)-K3154)&gt;0,I3154*(1+Utgifter!$E$5/12)-K3154,0)</f>
        <v>0</v>
      </c>
      <c r="J3155" s="26"/>
      <c r="K3155" s="24">
        <f>IF((I3155*(Utgifter!$E$4+Utgifter!$E$5)/12)&gt;$S$4,(I3155*(Utgifter!$E$4+Utgifter!$E$5)/12),IF(I3155&gt; 0,$S$4,0))</f>
        <v>0</v>
      </c>
    </row>
    <row r="3156" spans="4:11" x14ac:dyDescent="0.35">
      <c r="D3156" s="28" t="str">
        <f t="shared" si="49"/>
        <v/>
      </c>
      <c r="E3156" s="27">
        <f>IF((E3155*(1+Utgifter!$E$5/12)-G3155)&gt;0,E3155*(1+Utgifter!$E$5/12)-G3155,0)</f>
        <v>0</v>
      </c>
      <c r="F3156" s="26"/>
      <c r="G3156" s="24">
        <f>IF((E3156*(Utgifter!$E$4+Utgifter!$E$5)/12)&gt;$S$4,(E3156*(Utgifter!$E$4+Utgifter!$E$5)/12),IF(E3156&gt; 0,$S$4,0))</f>
        <v>0</v>
      </c>
      <c r="I3156" s="27">
        <f>IF((I3155*(1+Utgifter!$E$5/12)-K3155)&gt;0,I3155*(1+Utgifter!$E$5/12)-K3155,0)</f>
        <v>0</v>
      </c>
      <c r="J3156" s="26"/>
      <c r="K3156" s="24">
        <f>IF((I3156*(Utgifter!$E$4+Utgifter!$E$5)/12)&gt;$S$4,(I3156*(Utgifter!$E$4+Utgifter!$E$5)/12),IF(I3156&gt; 0,$S$4,0))</f>
        <v>0</v>
      </c>
    </row>
    <row r="3157" spans="4:11" x14ac:dyDescent="0.35">
      <c r="D3157" s="28" t="str">
        <f t="shared" si="49"/>
        <v/>
      </c>
      <c r="E3157" s="27">
        <f>IF((E3156*(1+Utgifter!$E$5/12)-G3156)&gt;0,E3156*(1+Utgifter!$E$5/12)-G3156,0)</f>
        <v>0</v>
      </c>
      <c r="F3157" s="26"/>
      <c r="G3157" s="24">
        <f>IF((E3157*(Utgifter!$E$4+Utgifter!$E$5)/12)&gt;$S$4,(E3157*(Utgifter!$E$4+Utgifter!$E$5)/12),IF(E3157&gt; 0,$S$4,0))</f>
        <v>0</v>
      </c>
      <c r="I3157" s="27">
        <f>IF((I3156*(1+Utgifter!$E$5/12)-K3156)&gt;0,I3156*(1+Utgifter!$E$5/12)-K3156,0)</f>
        <v>0</v>
      </c>
      <c r="J3157" s="26"/>
      <c r="K3157" s="24">
        <f>IF((I3157*(Utgifter!$E$4+Utgifter!$E$5)/12)&gt;$S$4,(I3157*(Utgifter!$E$4+Utgifter!$E$5)/12),IF(I3157&gt; 0,$S$4,0))</f>
        <v>0</v>
      </c>
    </row>
    <row r="3158" spans="4:11" x14ac:dyDescent="0.35">
      <c r="D3158" s="28" t="str">
        <f t="shared" si="49"/>
        <v/>
      </c>
      <c r="E3158" s="27">
        <f>IF((E3157*(1+Utgifter!$E$5/12)-G3157)&gt;0,E3157*(1+Utgifter!$E$5/12)-G3157,0)</f>
        <v>0</v>
      </c>
      <c r="F3158" s="26"/>
      <c r="G3158" s="24">
        <f>IF((E3158*(Utgifter!$E$4+Utgifter!$E$5)/12)&gt;$S$4,(E3158*(Utgifter!$E$4+Utgifter!$E$5)/12),IF(E3158&gt; 0,$S$4,0))</f>
        <v>0</v>
      </c>
      <c r="I3158" s="27">
        <f>IF((I3157*(1+Utgifter!$E$5/12)-K3157)&gt;0,I3157*(1+Utgifter!$E$5/12)-K3157,0)</f>
        <v>0</v>
      </c>
      <c r="J3158" s="26"/>
      <c r="K3158" s="24">
        <f>IF((I3158*(Utgifter!$E$4+Utgifter!$E$5)/12)&gt;$S$4,(I3158*(Utgifter!$E$4+Utgifter!$E$5)/12),IF(I3158&gt; 0,$S$4,0))</f>
        <v>0</v>
      </c>
    </row>
    <row r="3159" spans="4:11" x14ac:dyDescent="0.35">
      <c r="D3159" s="28" t="str">
        <f t="shared" si="49"/>
        <v/>
      </c>
      <c r="E3159" s="27">
        <f>IF((E3158*(1+Utgifter!$E$5/12)-G3158)&gt;0,E3158*(1+Utgifter!$E$5/12)-G3158,0)</f>
        <v>0</v>
      </c>
      <c r="F3159" s="26"/>
      <c r="G3159" s="24">
        <f>IF((E3159*(Utgifter!$E$4+Utgifter!$E$5)/12)&gt;$S$4,(E3159*(Utgifter!$E$4+Utgifter!$E$5)/12),IF(E3159&gt; 0,$S$4,0))</f>
        <v>0</v>
      </c>
      <c r="I3159" s="27">
        <f>IF((I3158*(1+Utgifter!$E$5/12)-K3158)&gt;0,I3158*(1+Utgifter!$E$5/12)-K3158,0)</f>
        <v>0</v>
      </c>
      <c r="J3159" s="26"/>
      <c r="K3159" s="24">
        <f>IF((I3159*(Utgifter!$E$4+Utgifter!$E$5)/12)&gt;$S$4,(I3159*(Utgifter!$E$4+Utgifter!$E$5)/12),IF(I3159&gt; 0,$S$4,0))</f>
        <v>0</v>
      </c>
    </row>
    <row r="3160" spans="4:11" x14ac:dyDescent="0.35">
      <c r="D3160" s="28" t="str">
        <f t="shared" si="49"/>
        <v/>
      </c>
      <c r="E3160" s="27">
        <f>IF((E3159*(1+Utgifter!$E$5/12)-G3159)&gt;0,E3159*(1+Utgifter!$E$5/12)-G3159,0)</f>
        <v>0</v>
      </c>
      <c r="F3160" s="26"/>
      <c r="G3160" s="24">
        <f>IF((E3160*(Utgifter!$E$4+Utgifter!$E$5)/12)&gt;$S$4,(E3160*(Utgifter!$E$4+Utgifter!$E$5)/12),IF(E3160&gt; 0,$S$4,0))</f>
        <v>0</v>
      </c>
      <c r="I3160" s="27">
        <f>IF((I3159*(1+Utgifter!$E$5/12)-K3159)&gt;0,I3159*(1+Utgifter!$E$5/12)-K3159,0)</f>
        <v>0</v>
      </c>
      <c r="J3160" s="26"/>
      <c r="K3160" s="24">
        <f>IF((I3160*(Utgifter!$E$4+Utgifter!$E$5)/12)&gt;$S$4,(I3160*(Utgifter!$E$4+Utgifter!$E$5)/12),IF(I3160&gt; 0,$S$4,0))</f>
        <v>0</v>
      </c>
    </row>
    <row r="3161" spans="4:11" x14ac:dyDescent="0.35">
      <c r="D3161" s="28" t="str">
        <f t="shared" si="49"/>
        <v/>
      </c>
      <c r="E3161" s="27">
        <f>IF((E3160*(1+Utgifter!$E$5/12)-G3160)&gt;0,E3160*(1+Utgifter!$E$5/12)-G3160,0)</f>
        <v>0</v>
      </c>
      <c r="F3161" s="26"/>
      <c r="G3161" s="24">
        <f>IF((E3161*(Utgifter!$E$4+Utgifter!$E$5)/12)&gt;$S$4,(E3161*(Utgifter!$E$4+Utgifter!$E$5)/12),IF(E3161&gt; 0,$S$4,0))</f>
        <v>0</v>
      </c>
      <c r="I3161" s="27">
        <f>IF((I3160*(1+Utgifter!$E$5/12)-K3160)&gt;0,I3160*(1+Utgifter!$E$5/12)-K3160,0)</f>
        <v>0</v>
      </c>
      <c r="J3161" s="26"/>
      <c r="K3161" s="24">
        <f>IF((I3161*(Utgifter!$E$4+Utgifter!$E$5)/12)&gt;$S$4,(I3161*(Utgifter!$E$4+Utgifter!$E$5)/12),IF(I3161&gt; 0,$S$4,0))</f>
        <v>0</v>
      </c>
    </row>
    <row r="3162" spans="4:11" x14ac:dyDescent="0.35">
      <c r="D3162" s="28" t="str">
        <f t="shared" si="49"/>
        <v/>
      </c>
      <c r="E3162" s="27">
        <f>IF((E3161*(1+Utgifter!$E$5/12)-G3161)&gt;0,E3161*(1+Utgifter!$E$5/12)-G3161,0)</f>
        <v>0</v>
      </c>
      <c r="F3162" s="26"/>
      <c r="G3162" s="24">
        <f>IF((E3162*(Utgifter!$E$4+Utgifter!$E$5)/12)&gt;$S$4,(E3162*(Utgifter!$E$4+Utgifter!$E$5)/12),IF(E3162&gt; 0,$S$4,0))</f>
        <v>0</v>
      </c>
      <c r="I3162" s="27">
        <f>IF((I3161*(1+Utgifter!$E$5/12)-K3161)&gt;0,I3161*(1+Utgifter!$E$5/12)-K3161,0)</f>
        <v>0</v>
      </c>
      <c r="J3162" s="26"/>
      <c r="K3162" s="24">
        <f>IF((I3162*(Utgifter!$E$4+Utgifter!$E$5)/12)&gt;$S$4,(I3162*(Utgifter!$E$4+Utgifter!$E$5)/12),IF(I3162&gt; 0,$S$4,0))</f>
        <v>0</v>
      </c>
    </row>
    <row r="3163" spans="4:11" x14ac:dyDescent="0.35">
      <c r="D3163" s="28" t="str">
        <f t="shared" si="49"/>
        <v/>
      </c>
      <c r="E3163" s="27">
        <f>IF((E3162*(1+Utgifter!$E$5/12)-G3162)&gt;0,E3162*(1+Utgifter!$E$5/12)-G3162,0)</f>
        <v>0</v>
      </c>
      <c r="F3163" s="26"/>
      <c r="G3163" s="24">
        <f>IF((E3163*(Utgifter!$E$4+Utgifter!$E$5)/12)&gt;$S$4,(E3163*(Utgifter!$E$4+Utgifter!$E$5)/12),IF(E3163&gt; 0,$S$4,0))</f>
        <v>0</v>
      </c>
      <c r="I3163" s="27">
        <f>IF((I3162*(1+Utgifter!$E$5/12)-K3162)&gt;0,I3162*(1+Utgifter!$E$5/12)-K3162,0)</f>
        <v>0</v>
      </c>
      <c r="J3163" s="26"/>
      <c r="K3163" s="24">
        <f>IF((I3163*(Utgifter!$E$4+Utgifter!$E$5)/12)&gt;$S$4,(I3163*(Utgifter!$E$4+Utgifter!$E$5)/12),IF(I3163&gt; 0,$S$4,0))</f>
        <v>0</v>
      </c>
    </row>
    <row r="3164" spans="4:11" x14ac:dyDescent="0.35">
      <c r="D3164" s="28" t="str">
        <f t="shared" si="49"/>
        <v/>
      </c>
      <c r="E3164" s="27">
        <f>IF((E3163*(1+Utgifter!$E$5/12)-G3163)&gt;0,E3163*(1+Utgifter!$E$5/12)-G3163,0)</f>
        <v>0</v>
      </c>
      <c r="F3164" s="26"/>
      <c r="G3164" s="24">
        <f>IF((E3164*(Utgifter!$E$4+Utgifter!$E$5)/12)&gt;$S$4,(E3164*(Utgifter!$E$4+Utgifter!$E$5)/12),IF(E3164&gt; 0,$S$4,0))</f>
        <v>0</v>
      </c>
      <c r="I3164" s="27">
        <f>IF((I3163*(1+Utgifter!$E$5/12)-K3163)&gt;0,I3163*(1+Utgifter!$E$5/12)-K3163,0)</f>
        <v>0</v>
      </c>
      <c r="J3164" s="26"/>
      <c r="K3164" s="24">
        <f>IF((I3164*(Utgifter!$E$4+Utgifter!$E$5)/12)&gt;$S$4,(I3164*(Utgifter!$E$4+Utgifter!$E$5)/12),IF(I3164&gt; 0,$S$4,0))</f>
        <v>0</v>
      </c>
    </row>
    <row r="3165" spans="4:11" x14ac:dyDescent="0.35">
      <c r="D3165" s="28" t="str">
        <f t="shared" si="49"/>
        <v/>
      </c>
      <c r="E3165" s="27">
        <f>IF((E3164*(1+Utgifter!$E$5/12)-G3164)&gt;0,E3164*(1+Utgifter!$E$5/12)-G3164,0)</f>
        <v>0</v>
      </c>
      <c r="F3165" s="26"/>
      <c r="G3165" s="24">
        <f>IF((E3165*(Utgifter!$E$4+Utgifter!$E$5)/12)&gt;$S$4,(E3165*(Utgifter!$E$4+Utgifter!$E$5)/12),IF(E3165&gt; 0,$S$4,0))</f>
        <v>0</v>
      </c>
      <c r="I3165" s="27">
        <f>IF((I3164*(1+Utgifter!$E$5/12)-K3164)&gt;0,I3164*(1+Utgifter!$E$5/12)-K3164,0)</f>
        <v>0</v>
      </c>
      <c r="J3165" s="26"/>
      <c r="K3165" s="24">
        <f>IF((I3165*(Utgifter!$E$4+Utgifter!$E$5)/12)&gt;$S$4,(I3165*(Utgifter!$E$4+Utgifter!$E$5)/12),IF(I3165&gt; 0,$S$4,0))</f>
        <v>0</v>
      </c>
    </row>
    <row r="3166" spans="4:11" x14ac:dyDescent="0.35">
      <c r="D3166" s="28" t="str">
        <f t="shared" si="49"/>
        <v/>
      </c>
      <c r="E3166" s="27">
        <f>IF((E3165*(1+Utgifter!$E$5/12)-G3165)&gt;0,E3165*(1+Utgifter!$E$5/12)-G3165,0)</f>
        <v>0</v>
      </c>
      <c r="F3166" s="26"/>
      <c r="G3166" s="24">
        <f>IF((E3166*(Utgifter!$E$4+Utgifter!$E$5)/12)&gt;$S$4,(E3166*(Utgifter!$E$4+Utgifter!$E$5)/12),IF(E3166&gt; 0,$S$4,0))</f>
        <v>0</v>
      </c>
      <c r="I3166" s="27">
        <f>IF((I3165*(1+Utgifter!$E$5/12)-K3165)&gt;0,I3165*(1+Utgifter!$E$5/12)-K3165,0)</f>
        <v>0</v>
      </c>
      <c r="J3166" s="26"/>
      <c r="K3166" s="24">
        <f>IF((I3166*(Utgifter!$E$4+Utgifter!$E$5)/12)&gt;$S$4,(I3166*(Utgifter!$E$4+Utgifter!$E$5)/12),IF(I3166&gt; 0,$S$4,0))</f>
        <v>0</v>
      </c>
    </row>
    <row r="3167" spans="4:11" x14ac:dyDescent="0.35">
      <c r="D3167" s="28" t="str">
        <f t="shared" si="49"/>
        <v/>
      </c>
      <c r="E3167" s="27">
        <f>IF((E3166*(1+Utgifter!$E$5/12)-G3166)&gt;0,E3166*(1+Utgifter!$E$5/12)-G3166,0)</f>
        <v>0</v>
      </c>
      <c r="F3167" s="26"/>
      <c r="G3167" s="24">
        <f>IF((E3167*(Utgifter!$E$4+Utgifter!$E$5)/12)&gt;$S$4,(E3167*(Utgifter!$E$4+Utgifter!$E$5)/12),IF(E3167&gt; 0,$S$4,0))</f>
        <v>0</v>
      </c>
      <c r="I3167" s="27">
        <f>IF((I3166*(1+Utgifter!$E$5/12)-K3166)&gt;0,I3166*(1+Utgifter!$E$5/12)-K3166,0)</f>
        <v>0</v>
      </c>
      <c r="J3167" s="26"/>
      <c r="K3167" s="24">
        <f>IF((I3167*(Utgifter!$E$4+Utgifter!$E$5)/12)&gt;$S$4,(I3167*(Utgifter!$E$4+Utgifter!$E$5)/12),IF(I3167&gt; 0,$S$4,0))</f>
        <v>0</v>
      </c>
    </row>
    <row r="3168" spans="4:11" x14ac:dyDescent="0.35">
      <c r="D3168" s="28" t="str">
        <f t="shared" si="49"/>
        <v/>
      </c>
      <c r="E3168" s="27">
        <f>IF((E3167*(1+Utgifter!$E$5/12)-G3167)&gt;0,E3167*(1+Utgifter!$E$5/12)-G3167,0)</f>
        <v>0</v>
      </c>
      <c r="F3168" s="26"/>
      <c r="G3168" s="24">
        <f>IF((E3168*(Utgifter!$E$4+Utgifter!$E$5)/12)&gt;$S$4,(E3168*(Utgifter!$E$4+Utgifter!$E$5)/12),IF(E3168&gt; 0,$S$4,0))</f>
        <v>0</v>
      </c>
      <c r="I3168" s="27">
        <f>IF((I3167*(1+Utgifter!$E$5/12)-K3167)&gt;0,I3167*(1+Utgifter!$E$5/12)-K3167,0)</f>
        <v>0</v>
      </c>
      <c r="J3168" s="26"/>
      <c r="K3168" s="24">
        <f>IF((I3168*(Utgifter!$E$4+Utgifter!$E$5)/12)&gt;$S$4,(I3168*(Utgifter!$E$4+Utgifter!$E$5)/12),IF(I3168&gt; 0,$S$4,0))</f>
        <v>0</v>
      </c>
    </row>
    <row r="3169" spans="4:11" x14ac:dyDescent="0.35">
      <c r="D3169" s="28" t="str">
        <f t="shared" si="49"/>
        <v/>
      </c>
      <c r="E3169" s="27">
        <f>IF((E3168*(1+Utgifter!$E$5/12)-G3168)&gt;0,E3168*(1+Utgifter!$E$5/12)-G3168,0)</f>
        <v>0</v>
      </c>
      <c r="F3169" s="26"/>
      <c r="G3169" s="24">
        <f>IF((E3169*(Utgifter!$E$4+Utgifter!$E$5)/12)&gt;$S$4,(E3169*(Utgifter!$E$4+Utgifter!$E$5)/12),IF(E3169&gt; 0,$S$4,0))</f>
        <v>0</v>
      </c>
      <c r="I3169" s="27">
        <f>IF((I3168*(1+Utgifter!$E$5/12)-K3168)&gt;0,I3168*(1+Utgifter!$E$5/12)-K3168,0)</f>
        <v>0</v>
      </c>
      <c r="J3169" s="26"/>
      <c r="K3169" s="24">
        <f>IF((I3169*(Utgifter!$E$4+Utgifter!$E$5)/12)&gt;$S$4,(I3169*(Utgifter!$E$4+Utgifter!$E$5)/12),IF(I3169&gt; 0,$S$4,0))</f>
        <v>0</v>
      </c>
    </row>
    <row r="3170" spans="4:11" x14ac:dyDescent="0.35">
      <c r="D3170" s="28" t="str">
        <f t="shared" si="49"/>
        <v/>
      </c>
      <c r="E3170" s="27">
        <f>IF((E3169*(1+Utgifter!$E$5/12)-G3169)&gt;0,E3169*(1+Utgifter!$E$5/12)-G3169,0)</f>
        <v>0</v>
      </c>
      <c r="F3170" s="26"/>
      <c r="G3170" s="24">
        <f>IF((E3170*(Utgifter!$E$4+Utgifter!$E$5)/12)&gt;$S$4,(E3170*(Utgifter!$E$4+Utgifter!$E$5)/12),IF(E3170&gt; 0,$S$4,0))</f>
        <v>0</v>
      </c>
      <c r="I3170" s="27">
        <f>IF((I3169*(1+Utgifter!$E$5/12)-K3169)&gt;0,I3169*(1+Utgifter!$E$5/12)-K3169,0)</f>
        <v>0</v>
      </c>
      <c r="J3170" s="26"/>
      <c r="K3170" s="24">
        <f>IF((I3170*(Utgifter!$E$4+Utgifter!$E$5)/12)&gt;$S$4,(I3170*(Utgifter!$E$4+Utgifter!$E$5)/12),IF(I3170&gt; 0,$S$4,0))</f>
        <v>0</v>
      </c>
    </row>
    <row r="3171" spans="4:11" x14ac:dyDescent="0.35">
      <c r="D3171" s="28" t="str">
        <f t="shared" si="49"/>
        <v/>
      </c>
      <c r="E3171" s="27">
        <f>IF((E3170*(1+Utgifter!$E$5/12)-G3170)&gt;0,E3170*(1+Utgifter!$E$5/12)-G3170,0)</f>
        <v>0</v>
      </c>
      <c r="F3171" s="26"/>
      <c r="G3171" s="24">
        <f>IF((E3171*(Utgifter!$E$4+Utgifter!$E$5)/12)&gt;$S$4,(E3171*(Utgifter!$E$4+Utgifter!$E$5)/12),IF(E3171&gt; 0,$S$4,0))</f>
        <v>0</v>
      </c>
      <c r="I3171" s="27">
        <f>IF((I3170*(1+Utgifter!$E$5/12)-K3170)&gt;0,I3170*(1+Utgifter!$E$5/12)-K3170,0)</f>
        <v>0</v>
      </c>
      <c r="J3171" s="26"/>
      <c r="K3171" s="24">
        <f>IF((I3171*(Utgifter!$E$4+Utgifter!$E$5)/12)&gt;$S$4,(I3171*(Utgifter!$E$4+Utgifter!$E$5)/12),IF(I3171&gt; 0,$S$4,0))</f>
        <v>0</v>
      </c>
    </row>
    <row r="3172" spans="4:11" x14ac:dyDescent="0.35">
      <c r="D3172" s="28" t="str">
        <f t="shared" si="49"/>
        <v/>
      </c>
      <c r="E3172" s="27">
        <f>IF((E3171*(1+Utgifter!$E$5/12)-G3171)&gt;0,E3171*(1+Utgifter!$E$5/12)-G3171,0)</f>
        <v>0</v>
      </c>
      <c r="F3172" s="26"/>
      <c r="G3172" s="24">
        <f>IF((E3172*(Utgifter!$E$4+Utgifter!$E$5)/12)&gt;$S$4,(E3172*(Utgifter!$E$4+Utgifter!$E$5)/12),IF(E3172&gt; 0,$S$4,0))</f>
        <v>0</v>
      </c>
      <c r="I3172" s="27">
        <f>IF((I3171*(1+Utgifter!$E$5/12)-K3171)&gt;0,I3171*(1+Utgifter!$E$5/12)-K3171,0)</f>
        <v>0</v>
      </c>
      <c r="J3172" s="26"/>
      <c r="K3172" s="24">
        <f>IF((I3172*(Utgifter!$E$4+Utgifter!$E$5)/12)&gt;$S$4,(I3172*(Utgifter!$E$4+Utgifter!$E$5)/12),IF(I3172&gt; 0,$S$4,0))</f>
        <v>0</v>
      </c>
    </row>
    <row r="3173" spans="4:11" x14ac:dyDescent="0.35">
      <c r="D3173" s="28" t="str">
        <f t="shared" si="49"/>
        <v/>
      </c>
      <c r="E3173" s="27">
        <f>IF((E3172*(1+Utgifter!$E$5/12)-G3172)&gt;0,E3172*(1+Utgifter!$E$5/12)-G3172,0)</f>
        <v>0</v>
      </c>
      <c r="F3173" s="26"/>
      <c r="G3173" s="24">
        <f>IF((E3173*(Utgifter!$E$4+Utgifter!$E$5)/12)&gt;$S$4,(E3173*(Utgifter!$E$4+Utgifter!$E$5)/12),IF(E3173&gt; 0,$S$4,0))</f>
        <v>0</v>
      </c>
      <c r="I3173" s="27">
        <f>IF((I3172*(1+Utgifter!$E$5/12)-K3172)&gt;0,I3172*(1+Utgifter!$E$5/12)-K3172,0)</f>
        <v>0</v>
      </c>
      <c r="J3173" s="26"/>
      <c r="K3173" s="24">
        <f>IF((I3173*(Utgifter!$E$4+Utgifter!$E$5)/12)&gt;$S$4,(I3173*(Utgifter!$E$4+Utgifter!$E$5)/12),IF(I3173&gt; 0,$S$4,0))</f>
        <v>0</v>
      </c>
    </row>
    <row r="3174" spans="4:11" x14ac:dyDescent="0.35">
      <c r="D3174" s="28" t="str">
        <f t="shared" si="49"/>
        <v/>
      </c>
      <c r="E3174" s="27">
        <f>IF((E3173*(1+Utgifter!$E$5/12)-G3173)&gt;0,E3173*(1+Utgifter!$E$5/12)-G3173,0)</f>
        <v>0</v>
      </c>
      <c r="F3174" s="26"/>
      <c r="G3174" s="24">
        <f>IF((E3174*(Utgifter!$E$4+Utgifter!$E$5)/12)&gt;$S$4,(E3174*(Utgifter!$E$4+Utgifter!$E$5)/12),IF(E3174&gt; 0,$S$4,0))</f>
        <v>0</v>
      </c>
      <c r="I3174" s="27">
        <f>IF((I3173*(1+Utgifter!$E$5/12)-K3173)&gt;0,I3173*(1+Utgifter!$E$5/12)-K3173,0)</f>
        <v>0</v>
      </c>
      <c r="J3174" s="26"/>
      <c r="K3174" s="24">
        <f>IF((I3174*(Utgifter!$E$4+Utgifter!$E$5)/12)&gt;$S$4,(I3174*(Utgifter!$E$4+Utgifter!$E$5)/12),IF(I3174&gt; 0,$S$4,0))</f>
        <v>0</v>
      </c>
    </row>
    <row r="3175" spans="4:11" x14ac:dyDescent="0.35">
      <c r="D3175" s="28" t="str">
        <f t="shared" si="49"/>
        <v/>
      </c>
      <c r="E3175" s="27">
        <f>IF((E3174*(1+Utgifter!$E$5/12)-G3174)&gt;0,E3174*(1+Utgifter!$E$5/12)-G3174,0)</f>
        <v>0</v>
      </c>
      <c r="F3175" s="26"/>
      <c r="G3175" s="24">
        <f>IF((E3175*(Utgifter!$E$4+Utgifter!$E$5)/12)&gt;$S$4,(E3175*(Utgifter!$E$4+Utgifter!$E$5)/12),IF(E3175&gt; 0,$S$4,0))</f>
        <v>0</v>
      </c>
      <c r="I3175" s="27">
        <f>IF((I3174*(1+Utgifter!$E$5/12)-K3174)&gt;0,I3174*(1+Utgifter!$E$5/12)-K3174,0)</f>
        <v>0</v>
      </c>
      <c r="J3175" s="26"/>
      <c r="K3175" s="24">
        <f>IF((I3175*(Utgifter!$E$4+Utgifter!$E$5)/12)&gt;$S$4,(I3175*(Utgifter!$E$4+Utgifter!$E$5)/12),IF(I3175&gt; 0,$S$4,0))</f>
        <v>0</v>
      </c>
    </row>
    <row r="3176" spans="4:11" x14ac:dyDescent="0.35">
      <c r="D3176" s="28" t="str">
        <f t="shared" si="49"/>
        <v/>
      </c>
      <c r="E3176" s="27">
        <f>IF((E3175*(1+Utgifter!$E$5/12)-G3175)&gt;0,E3175*(1+Utgifter!$E$5/12)-G3175,0)</f>
        <v>0</v>
      </c>
      <c r="F3176" s="26"/>
      <c r="G3176" s="24">
        <f>IF((E3176*(Utgifter!$E$4+Utgifter!$E$5)/12)&gt;$S$4,(E3176*(Utgifter!$E$4+Utgifter!$E$5)/12),IF(E3176&gt; 0,$S$4,0))</f>
        <v>0</v>
      </c>
      <c r="I3176" s="27">
        <f>IF((I3175*(1+Utgifter!$E$5/12)-K3175)&gt;0,I3175*(1+Utgifter!$E$5/12)-K3175,0)</f>
        <v>0</v>
      </c>
      <c r="J3176" s="26"/>
      <c r="K3176" s="24">
        <f>IF((I3176*(Utgifter!$E$4+Utgifter!$E$5)/12)&gt;$S$4,(I3176*(Utgifter!$E$4+Utgifter!$E$5)/12),IF(I3176&gt; 0,$S$4,0))</f>
        <v>0</v>
      </c>
    </row>
    <row r="3177" spans="4:11" x14ac:dyDescent="0.35">
      <c r="D3177" s="28" t="str">
        <f t="shared" si="49"/>
        <v/>
      </c>
      <c r="E3177" s="27">
        <f>IF((E3176*(1+Utgifter!$E$5/12)-G3176)&gt;0,E3176*(1+Utgifter!$E$5/12)-G3176,0)</f>
        <v>0</v>
      </c>
      <c r="F3177" s="26"/>
      <c r="G3177" s="24">
        <f>IF((E3177*(Utgifter!$E$4+Utgifter!$E$5)/12)&gt;$S$4,(E3177*(Utgifter!$E$4+Utgifter!$E$5)/12),IF(E3177&gt; 0,$S$4,0))</f>
        <v>0</v>
      </c>
      <c r="I3177" s="27">
        <f>IF((I3176*(1+Utgifter!$E$5/12)-K3176)&gt;0,I3176*(1+Utgifter!$E$5/12)-K3176,0)</f>
        <v>0</v>
      </c>
      <c r="J3177" s="26"/>
      <c r="K3177" s="24">
        <f>IF((I3177*(Utgifter!$E$4+Utgifter!$E$5)/12)&gt;$S$4,(I3177*(Utgifter!$E$4+Utgifter!$E$5)/12),IF(I3177&gt; 0,$S$4,0))</f>
        <v>0</v>
      </c>
    </row>
    <row r="3178" spans="4:11" x14ac:dyDescent="0.35">
      <c r="D3178" s="28" t="str">
        <f t="shared" si="49"/>
        <v/>
      </c>
      <c r="E3178" s="27">
        <f>IF((E3177*(1+Utgifter!$E$5/12)-G3177)&gt;0,E3177*(1+Utgifter!$E$5/12)-G3177,0)</f>
        <v>0</v>
      </c>
      <c r="F3178" s="26"/>
      <c r="G3178" s="24">
        <f>IF((E3178*(Utgifter!$E$4+Utgifter!$E$5)/12)&gt;$S$4,(E3178*(Utgifter!$E$4+Utgifter!$E$5)/12),IF(E3178&gt; 0,$S$4,0))</f>
        <v>0</v>
      </c>
      <c r="I3178" s="27">
        <f>IF((I3177*(1+Utgifter!$E$5/12)-K3177)&gt;0,I3177*(1+Utgifter!$E$5/12)-K3177,0)</f>
        <v>0</v>
      </c>
      <c r="J3178" s="26"/>
      <c r="K3178" s="24">
        <f>IF((I3178*(Utgifter!$E$4+Utgifter!$E$5)/12)&gt;$S$4,(I3178*(Utgifter!$E$4+Utgifter!$E$5)/12),IF(I3178&gt; 0,$S$4,0))</f>
        <v>0</v>
      </c>
    </row>
    <row r="3179" spans="4:11" x14ac:dyDescent="0.35">
      <c r="D3179" s="28" t="str">
        <f t="shared" si="49"/>
        <v/>
      </c>
      <c r="E3179" s="27">
        <f>IF((E3178*(1+Utgifter!$E$5/12)-G3178)&gt;0,E3178*(1+Utgifter!$E$5/12)-G3178,0)</f>
        <v>0</v>
      </c>
      <c r="F3179" s="26"/>
      <c r="G3179" s="24">
        <f>IF((E3179*(Utgifter!$E$4+Utgifter!$E$5)/12)&gt;$S$4,(E3179*(Utgifter!$E$4+Utgifter!$E$5)/12),IF(E3179&gt; 0,$S$4,0))</f>
        <v>0</v>
      </c>
      <c r="I3179" s="27">
        <f>IF((I3178*(1+Utgifter!$E$5/12)-K3178)&gt;0,I3178*(1+Utgifter!$E$5/12)-K3178,0)</f>
        <v>0</v>
      </c>
      <c r="J3179" s="26"/>
      <c r="K3179" s="24">
        <f>IF((I3179*(Utgifter!$E$4+Utgifter!$E$5)/12)&gt;$S$4,(I3179*(Utgifter!$E$4+Utgifter!$E$5)/12),IF(I3179&gt; 0,$S$4,0))</f>
        <v>0</v>
      </c>
    </row>
    <row r="3180" spans="4:11" x14ac:dyDescent="0.35">
      <c r="D3180" s="28" t="str">
        <f t="shared" si="49"/>
        <v/>
      </c>
      <c r="E3180" s="27">
        <f>IF((E3179*(1+Utgifter!$E$5/12)-G3179)&gt;0,E3179*(1+Utgifter!$E$5/12)-G3179,0)</f>
        <v>0</v>
      </c>
      <c r="F3180" s="26"/>
      <c r="G3180" s="24">
        <f>IF((E3180*(Utgifter!$E$4+Utgifter!$E$5)/12)&gt;$S$4,(E3180*(Utgifter!$E$4+Utgifter!$E$5)/12),IF(E3180&gt; 0,$S$4,0))</f>
        <v>0</v>
      </c>
      <c r="I3180" s="27">
        <f>IF((I3179*(1+Utgifter!$E$5/12)-K3179)&gt;0,I3179*(1+Utgifter!$E$5/12)-K3179,0)</f>
        <v>0</v>
      </c>
      <c r="J3180" s="26"/>
      <c r="K3180" s="24">
        <f>IF((I3180*(Utgifter!$E$4+Utgifter!$E$5)/12)&gt;$S$4,(I3180*(Utgifter!$E$4+Utgifter!$E$5)/12),IF(I3180&gt; 0,$S$4,0))</f>
        <v>0</v>
      </c>
    </row>
    <row r="3181" spans="4:11" x14ac:dyDescent="0.35">
      <c r="D3181" s="28" t="str">
        <f t="shared" si="49"/>
        <v/>
      </c>
      <c r="E3181" s="27">
        <f>IF((E3180*(1+Utgifter!$E$5/12)-G3180)&gt;0,E3180*(1+Utgifter!$E$5/12)-G3180,0)</f>
        <v>0</v>
      </c>
      <c r="F3181" s="26"/>
      <c r="G3181" s="24">
        <f>IF((E3181*(Utgifter!$E$4+Utgifter!$E$5)/12)&gt;$S$4,(E3181*(Utgifter!$E$4+Utgifter!$E$5)/12),IF(E3181&gt; 0,$S$4,0))</f>
        <v>0</v>
      </c>
      <c r="I3181" s="27">
        <f>IF((I3180*(1+Utgifter!$E$5/12)-K3180)&gt;0,I3180*(1+Utgifter!$E$5/12)-K3180,0)</f>
        <v>0</v>
      </c>
      <c r="J3181" s="26"/>
      <c r="K3181" s="24">
        <f>IF((I3181*(Utgifter!$E$4+Utgifter!$E$5)/12)&gt;$S$4,(I3181*(Utgifter!$E$4+Utgifter!$E$5)/12),IF(I3181&gt; 0,$S$4,0))</f>
        <v>0</v>
      </c>
    </row>
    <row r="3182" spans="4:11" x14ac:dyDescent="0.35">
      <c r="D3182" s="28" t="str">
        <f t="shared" si="49"/>
        <v/>
      </c>
      <c r="E3182" s="27">
        <f>IF((E3181*(1+Utgifter!$E$5/12)-G3181)&gt;0,E3181*(1+Utgifter!$E$5/12)-G3181,0)</f>
        <v>0</v>
      </c>
      <c r="F3182" s="26"/>
      <c r="G3182" s="24">
        <f>IF((E3182*(Utgifter!$E$4+Utgifter!$E$5)/12)&gt;$S$4,(E3182*(Utgifter!$E$4+Utgifter!$E$5)/12),IF(E3182&gt; 0,$S$4,0))</f>
        <v>0</v>
      </c>
      <c r="I3182" s="27">
        <f>IF((I3181*(1+Utgifter!$E$5/12)-K3181)&gt;0,I3181*(1+Utgifter!$E$5/12)-K3181,0)</f>
        <v>0</v>
      </c>
      <c r="J3182" s="26"/>
      <c r="K3182" s="24">
        <f>IF((I3182*(Utgifter!$E$4+Utgifter!$E$5)/12)&gt;$S$4,(I3182*(Utgifter!$E$4+Utgifter!$E$5)/12),IF(I3182&gt; 0,$S$4,0))</f>
        <v>0</v>
      </c>
    </row>
    <row r="3183" spans="4:11" x14ac:dyDescent="0.35">
      <c r="D3183" s="28" t="str">
        <f t="shared" si="49"/>
        <v/>
      </c>
      <c r="E3183" s="27">
        <f>IF((E3182*(1+Utgifter!$E$5/12)-G3182)&gt;0,E3182*(1+Utgifter!$E$5/12)-G3182,0)</f>
        <v>0</v>
      </c>
      <c r="F3183" s="26"/>
      <c r="G3183" s="24">
        <f>IF((E3183*(Utgifter!$E$4+Utgifter!$E$5)/12)&gt;$S$4,(E3183*(Utgifter!$E$4+Utgifter!$E$5)/12),IF(E3183&gt; 0,$S$4,0))</f>
        <v>0</v>
      </c>
      <c r="I3183" s="27">
        <f>IF((I3182*(1+Utgifter!$E$5/12)-K3182)&gt;0,I3182*(1+Utgifter!$E$5/12)-K3182,0)</f>
        <v>0</v>
      </c>
      <c r="J3183" s="26"/>
      <c r="K3183" s="24">
        <f>IF((I3183*(Utgifter!$E$4+Utgifter!$E$5)/12)&gt;$S$4,(I3183*(Utgifter!$E$4+Utgifter!$E$5)/12),IF(I3183&gt; 0,$S$4,0))</f>
        <v>0</v>
      </c>
    </row>
    <row r="3184" spans="4:11" x14ac:dyDescent="0.35">
      <c r="D3184" s="28" t="str">
        <f t="shared" si="49"/>
        <v/>
      </c>
      <c r="E3184" s="27">
        <f>IF((E3183*(1+Utgifter!$E$5/12)-G3183)&gt;0,E3183*(1+Utgifter!$E$5/12)-G3183,0)</f>
        <v>0</v>
      </c>
      <c r="F3184" s="26"/>
      <c r="G3184" s="24">
        <f>IF((E3184*(Utgifter!$E$4+Utgifter!$E$5)/12)&gt;$S$4,(E3184*(Utgifter!$E$4+Utgifter!$E$5)/12),IF(E3184&gt; 0,$S$4,0))</f>
        <v>0</v>
      </c>
      <c r="I3184" s="27">
        <f>IF((I3183*(1+Utgifter!$E$5/12)-K3183)&gt;0,I3183*(1+Utgifter!$E$5/12)-K3183,0)</f>
        <v>0</v>
      </c>
      <c r="J3184" s="26"/>
      <c r="K3184" s="24">
        <f>IF((I3184*(Utgifter!$E$4+Utgifter!$E$5)/12)&gt;$S$4,(I3184*(Utgifter!$E$4+Utgifter!$E$5)/12),IF(I3184&gt; 0,$S$4,0))</f>
        <v>0</v>
      </c>
    </row>
    <row r="3185" spans="4:11" x14ac:dyDescent="0.35">
      <c r="D3185" s="28" t="str">
        <f t="shared" si="49"/>
        <v/>
      </c>
      <c r="E3185" s="27">
        <f>IF((E3184*(1+Utgifter!$E$5/12)-G3184)&gt;0,E3184*(1+Utgifter!$E$5/12)-G3184,0)</f>
        <v>0</v>
      </c>
      <c r="F3185" s="26"/>
      <c r="G3185" s="24">
        <f>IF((E3185*(Utgifter!$E$4+Utgifter!$E$5)/12)&gt;$S$4,(E3185*(Utgifter!$E$4+Utgifter!$E$5)/12),IF(E3185&gt; 0,$S$4,0))</f>
        <v>0</v>
      </c>
      <c r="I3185" s="27">
        <f>IF((I3184*(1+Utgifter!$E$5/12)-K3184)&gt;0,I3184*(1+Utgifter!$E$5/12)-K3184,0)</f>
        <v>0</v>
      </c>
      <c r="J3185" s="26"/>
      <c r="K3185" s="24">
        <f>IF((I3185*(Utgifter!$E$4+Utgifter!$E$5)/12)&gt;$S$4,(I3185*(Utgifter!$E$4+Utgifter!$E$5)/12),IF(I3185&gt; 0,$S$4,0))</f>
        <v>0</v>
      </c>
    </row>
    <row r="3186" spans="4:11" x14ac:dyDescent="0.35">
      <c r="D3186" s="28" t="str">
        <f t="shared" si="49"/>
        <v/>
      </c>
      <c r="E3186" s="27">
        <f>IF((E3185*(1+Utgifter!$E$5/12)-G3185)&gt;0,E3185*(1+Utgifter!$E$5/12)-G3185,0)</f>
        <v>0</v>
      </c>
      <c r="F3186" s="26"/>
      <c r="G3186" s="24">
        <f>IF((E3186*(Utgifter!$E$4+Utgifter!$E$5)/12)&gt;$S$4,(E3186*(Utgifter!$E$4+Utgifter!$E$5)/12),IF(E3186&gt; 0,$S$4,0))</f>
        <v>0</v>
      </c>
      <c r="I3186" s="27">
        <f>IF((I3185*(1+Utgifter!$E$5/12)-K3185)&gt;0,I3185*(1+Utgifter!$E$5/12)-K3185,0)</f>
        <v>0</v>
      </c>
      <c r="J3186" s="26"/>
      <c r="K3186" s="24">
        <f>IF((I3186*(Utgifter!$E$4+Utgifter!$E$5)/12)&gt;$S$4,(I3186*(Utgifter!$E$4+Utgifter!$E$5)/12),IF(I3186&gt; 0,$S$4,0))</f>
        <v>0</v>
      </c>
    </row>
    <row r="3187" spans="4:11" x14ac:dyDescent="0.35">
      <c r="D3187" s="28" t="str">
        <f t="shared" si="49"/>
        <v/>
      </c>
      <c r="E3187" s="27">
        <f>IF((E3186*(1+Utgifter!$E$5/12)-G3186)&gt;0,E3186*(1+Utgifter!$E$5/12)-G3186,0)</f>
        <v>0</v>
      </c>
      <c r="F3187" s="26"/>
      <c r="G3187" s="24">
        <f>IF((E3187*(Utgifter!$E$4+Utgifter!$E$5)/12)&gt;$S$4,(E3187*(Utgifter!$E$4+Utgifter!$E$5)/12),IF(E3187&gt; 0,$S$4,0))</f>
        <v>0</v>
      </c>
      <c r="I3187" s="27">
        <f>IF((I3186*(1+Utgifter!$E$5/12)-K3186)&gt;0,I3186*(1+Utgifter!$E$5/12)-K3186,0)</f>
        <v>0</v>
      </c>
      <c r="J3187" s="26"/>
      <c r="K3187" s="24">
        <f>IF((I3187*(Utgifter!$E$4+Utgifter!$E$5)/12)&gt;$S$4,(I3187*(Utgifter!$E$4+Utgifter!$E$5)/12),IF(I3187&gt; 0,$S$4,0))</f>
        <v>0</v>
      </c>
    </row>
    <row r="3188" spans="4:11" x14ac:dyDescent="0.35">
      <c r="D3188" s="28" t="str">
        <f t="shared" si="49"/>
        <v/>
      </c>
      <c r="E3188" s="27">
        <f>IF((E3187*(1+Utgifter!$E$5/12)-G3187)&gt;0,E3187*(1+Utgifter!$E$5/12)-G3187,0)</f>
        <v>0</v>
      </c>
      <c r="F3188" s="26"/>
      <c r="G3188" s="24">
        <f>IF((E3188*(Utgifter!$E$4+Utgifter!$E$5)/12)&gt;$S$4,(E3188*(Utgifter!$E$4+Utgifter!$E$5)/12),IF(E3188&gt; 0,$S$4,0))</f>
        <v>0</v>
      </c>
      <c r="I3188" s="27">
        <f>IF((I3187*(1+Utgifter!$E$5/12)-K3187)&gt;0,I3187*(1+Utgifter!$E$5/12)-K3187,0)</f>
        <v>0</v>
      </c>
      <c r="J3188" s="26"/>
      <c r="K3188" s="24">
        <f>IF((I3188*(Utgifter!$E$4+Utgifter!$E$5)/12)&gt;$S$4,(I3188*(Utgifter!$E$4+Utgifter!$E$5)/12),IF(I3188&gt; 0,$S$4,0))</f>
        <v>0</v>
      </c>
    </row>
    <row r="3189" spans="4:11" x14ac:dyDescent="0.35">
      <c r="D3189" s="28" t="str">
        <f t="shared" si="49"/>
        <v/>
      </c>
      <c r="E3189" s="27">
        <f>IF((E3188*(1+Utgifter!$E$5/12)-G3188)&gt;0,E3188*(1+Utgifter!$E$5/12)-G3188,0)</f>
        <v>0</v>
      </c>
      <c r="F3189" s="26"/>
      <c r="G3189" s="24">
        <f>IF((E3189*(Utgifter!$E$4+Utgifter!$E$5)/12)&gt;$S$4,(E3189*(Utgifter!$E$4+Utgifter!$E$5)/12),IF(E3189&gt; 0,$S$4,0))</f>
        <v>0</v>
      </c>
      <c r="I3189" s="27">
        <f>IF((I3188*(1+Utgifter!$E$5/12)-K3188)&gt;0,I3188*(1+Utgifter!$E$5/12)-K3188,0)</f>
        <v>0</v>
      </c>
      <c r="J3189" s="26"/>
      <c r="K3189" s="24">
        <f>IF((I3189*(Utgifter!$E$4+Utgifter!$E$5)/12)&gt;$S$4,(I3189*(Utgifter!$E$4+Utgifter!$E$5)/12),IF(I3189&gt; 0,$S$4,0))</f>
        <v>0</v>
      </c>
    </row>
    <row r="3190" spans="4:11" x14ac:dyDescent="0.35">
      <c r="D3190" s="28" t="str">
        <f t="shared" si="49"/>
        <v/>
      </c>
      <c r="E3190" s="27">
        <f>IF((E3189*(1+Utgifter!$E$5/12)-G3189)&gt;0,E3189*(1+Utgifter!$E$5/12)-G3189,0)</f>
        <v>0</v>
      </c>
      <c r="F3190" s="26"/>
      <c r="G3190" s="24">
        <f>IF((E3190*(Utgifter!$E$4+Utgifter!$E$5)/12)&gt;$S$4,(E3190*(Utgifter!$E$4+Utgifter!$E$5)/12),IF(E3190&gt; 0,$S$4,0))</f>
        <v>0</v>
      </c>
      <c r="I3190" s="27">
        <f>IF((I3189*(1+Utgifter!$E$5/12)-K3189)&gt;0,I3189*(1+Utgifter!$E$5/12)-K3189,0)</f>
        <v>0</v>
      </c>
      <c r="J3190" s="26"/>
      <c r="K3190" s="24">
        <f>IF((I3190*(Utgifter!$E$4+Utgifter!$E$5)/12)&gt;$S$4,(I3190*(Utgifter!$E$4+Utgifter!$E$5)/12),IF(I3190&gt; 0,$S$4,0))</f>
        <v>0</v>
      </c>
    </row>
    <row r="3191" spans="4:11" x14ac:dyDescent="0.35">
      <c r="D3191" s="28" t="str">
        <f t="shared" si="49"/>
        <v/>
      </c>
      <c r="E3191" s="27">
        <f>IF((E3190*(1+Utgifter!$E$5/12)-G3190)&gt;0,E3190*(1+Utgifter!$E$5/12)-G3190,0)</f>
        <v>0</v>
      </c>
      <c r="F3191" s="26"/>
      <c r="G3191" s="24">
        <f>IF((E3191*(Utgifter!$E$4+Utgifter!$E$5)/12)&gt;$S$4,(E3191*(Utgifter!$E$4+Utgifter!$E$5)/12),IF(E3191&gt; 0,$S$4,0))</f>
        <v>0</v>
      </c>
      <c r="I3191" s="27">
        <f>IF((I3190*(1+Utgifter!$E$5/12)-K3190)&gt;0,I3190*(1+Utgifter!$E$5/12)-K3190,0)</f>
        <v>0</v>
      </c>
      <c r="J3191" s="26"/>
      <c r="K3191" s="24">
        <f>IF((I3191*(Utgifter!$E$4+Utgifter!$E$5)/12)&gt;$S$4,(I3191*(Utgifter!$E$4+Utgifter!$E$5)/12),IF(I3191&gt; 0,$S$4,0))</f>
        <v>0</v>
      </c>
    </row>
    <row r="3192" spans="4:11" x14ac:dyDescent="0.35">
      <c r="D3192" s="28" t="str">
        <f t="shared" si="49"/>
        <v/>
      </c>
      <c r="E3192" s="27">
        <f>IF((E3191*(1+Utgifter!$E$5/12)-G3191)&gt;0,E3191*(1+Utgifter!$E$5/12)-G3191,0)</f>
        <v>0</v>
      </c>
      <c r="F3192" s="26"/>
      <c r="G3192" s="24">
        <f>IF((E3192*(Utgifter!$E$4+Utgifter!$E$5)/12)&gt;$S$4,(E3192*(Utgifter!$E$4+Utgifter!$E$5)/12),IF(E3192&gt; 0,$S$4,0))</f>
        <v>0</v>
      </c>
      <c r="I3192" s="27">
        <f>IF((I3191*(1+Utgifter!$E$5/12)-K3191)&gt;0,I3191*(1+Utgifter!$E$5/12)-K3191,0)</f>
        <v>0</v>
      </c>
      <c r="J3192" s="26"/>
      <c r="K3192" s="24">
        <f>IF((I3192*(Utgifter!$E$4+Utgifter!$E$5)/12)&gt;$S$4,(I3192*(Utgifter!$E$4+Utgifter!$E$5)/12),IF(I3192&gt; 0,$S$4,0))</f>
        <v>0</v>
      </c>
    </row>
    <row r="3193" spans="4:11" x14ac:dyDescent="0.35">
      <c r="D3193" s="28" t="str">
        <f t="shared" si="49"/>
        <v/>
      </c>
      <c r="E3193" s="27">
        <f>IF((E3192*(1+Utgifter!$E$5/12)-G3192)&gt;0,E3192*(1+Utgifter!$E$5/12)-G3192,0)</f>
        <v>0</v>
      </c>
      <c r="F3193" s="26"/>
      <c r="G3193" s="24">
        <f>IF((E3193*(Utgifter!$E$4+Utgifter!$E$5)/12)&gt;$S$4,(E3193*(Utgifter!$E$4+Utgifter!$E$5)/12),IF(E3193&gt; 0,$S$4,0))</f>
        <v>0</v>
      </c>
      <c r="I3193" s="27">
        <f>IF((I3192*(1+Utgifter!$E$5/12)-K3192)&gt;0,I3192*(1+Utgifter!$E$5/12)-K3192,0)</f>
        <v>0</v>
      </c>
      <c r="J3193" s="26"/>
      <c r="K3193" s="24">
        <f>IF((I3193*(Utgifter!$E$4+Utgifter!$E$5)/12)&gt;$S$4,(I3193*(Utgifter!$E$4+Utgifter!$E$5)/12),IF(I3193&gt; 0,$S$4,0))</f>
        <v>0</v>
      </c>
    </row>
    <row r="3194" spans="4:11" x14ac:dyDescent="0.35">
      <c r="D3194" s="28" t="str">
        <f t="shared" si="49"/>
        <v/>
      </c>
      <c r="E3194" s="27">
        <f>IF((E3193*(1+Utgifter!$E$5/12)-G3193)&gt;0,E3193*(1+Utgifter!$E$5/12)-G3193,0)</f>
        <v>0</v>
      </c>
      <c r="F3194" s="26"/>
      <c r="G3194" s="24">
        <f>IF((E3194*(Utgifter!$E$4+Utgifter!$E$5)/12)&gt;$S$4,(E3194*(Utgifter!$E$4+Utgifter!$E$5)/12),IF(E3194&gt; 0,$S$4,0))</f>
        <v>0</v>
      </c>
      <c r="I3194" s="27">
        <f>IF((I3193*(1+Utgifter!$E$5/12)-K3193)&gt;0,I3193*(1+Utgifter!$E$5/12)-K3193,0)</f>
        <v>0</v>
      </c>
      <c r="J3194" s="26"/>
      <c r="K3194" s="24">
        <f>IF((I3194*(Utgifter!$E$4+Utgifter!$E$5)/12)&gt;$S$4,(I3194*(Utgifter!$E$4+Utgifter!$E$5)/12),IF(I3194&gt; 0,$S$4,0))</f>
        <v>0</v>
      </c>
    </row>
    <row r="3195" spans="4:11" x14ac:dyDescent="0.35">
      <c r="D3195" s="28" t="str">
        <f t="shared" si="49"/>
        <v/>
      </c>
      <c r="E3195" s="27">
        <f>IF((E3194*(1+Utgifter!$E$5/12)-G3194)&gt;0,E3194*(1+Utgifter!$E$5/12)-G3194,0)</f>
        <v>0</v>
      </c>
      <c r="F3195" s="26"/>
      <c r="G3195" s="24">
        <f>IF((E3195*(Utgifter!$E$4+Utgifter!$E$5)/12)&gt;$S$4,(E3195*(Utgifter!$E$4+Utgifter!$E$5)/12),IF(E3195&gt; 0,$S$4,0))</f>
        <v>0</v>
      </c>
      <c r="I3195" s="27">
        <f>IF((I3194*(1+Utgifter!$E$5/12)-K3194)&gt;0,I3194*(1+Utgifter!$E$5/12)-K3194,0)</f>
        <v>0</v>
      </c>
      <c r="J3195" s="26"/>
      <c r="K3195" s="24">
        <f>IF((I3195*(Utgifter!$E$4+Utgifter!$E$5)/12)&gt;$S$4,(I3195*(Utgifter!$E$4+Utgifter!$E$5)/12),IF(I3195&gt; 0,$S$4,0))</f>
        <v>0</v>
      </c>
    </row>
    <row r="3196" spans="4:11" x14ac:dyDescent="0.35">
      <c r="D3196" s="28" t="str">
        <f t="shared" si="49"/>
        <v/>
      </c>
      <c r="E3196" s="27">
        <f>IF((E3195*(1+Utgifter!$E$5/12)-G3195)&gt;0,E3195*(1+Utgifter!$E$5/12)-G3195,0)</f>
        <v>0</v>
      </c>
      <c r="F3196" s="26"/>
      <c r="G3196" s="24">
        <f>IF((E3196*(Utgifter!$E$4+Utgifter!$E$5)/12)&gt;$S$4,(E3196*(Utgifter!$E$4+Utgifter!$E$5)/12),IF(E3196&gt; 0,$S$4,0))</f>
        <v>0</v>
      </c>
      <c r="I3196" s="27">
        <f>IF((I3195*(1+Utgifter!$E$5/12)-K3195)&gt;0,I3195*(1+Utgifter!$E$5/12)-K3195,0)</f>
        <v>0</v>
      </c>
      <c r="J3196" s="26"/>
      <c r="K3196" s="24">
        <f>IF((I3196*(Utgifter!$E$4+Utgifter!$E$5)/12)&gt;$S$4,(I3196*(Utgifter!$E$4+Utgifter!$E$5)/12),IF(I3196&gt; 0,$S$4,0))</f>
        <v>0</v>
      </c>
    </row>
    <row r="3197" spans="4:11" x14ac:dyDescent="0.35">
      <c r="D3197" s="28" t="str">
        <f t="shared" si="49"/>
        <v/>
      </c>
      <c r="E3197" s="27">
        <f>IF((E3196*(1+Utgifter!$E$5/12)-G3196)&gt;0,E3196*(1+Utgifter!$E$5/12)-G3196,0)</f>
        <v>0</v>
      </c>
      <c r="F3197" s="26"/>
      <c r="G3197" s="24">
        <f>IF((E3197*(Utgifter!$E$4+Utgifter!$E$5)/12)&gt;$S$4,(E3197*(Utgifter!$E$4+Utgifter!$E$5)/12),IF(E3197&gt; 0,$S$4,0))</f>
        <v>0</v>
      </c>
      <c r="I3197" s="27">
        <f>IF((I3196*(1+Utgifter!$E$5/12)-K3196)&gt;0,I3196*(1+Utgifter!$E$5/12)-K3196,0)</f>
        <v>0</v>
      </c>
      <c r="J3197" s="26"/>
      <c r="K3197" s="24">
        <f>IF((I3197*(Utgifter!$E$4+Utgifter!$E$5)/12)&gt;$S$4,(I3197*(Utgifter!$E$4+Utgifter!$E$5)/12),IF(I3197&gt; 0,$S$4,0))</f>
        <v>0</v>
      </c>
    </row>
    <row r="3198" spans="4:11" x14ac:dyDescent="0.35">
      <c r="D3198" s="28" t="str">
        <f t="shared" si="49"/>
        <v/>
      </c>
      <c r="E3198" s="27">
        <f>IF((E3197*(1+Utgifter!$E$5/12)-G3197)&gt;0,E3197*(1+Utgifter!$E$5/12)-G3197,0)</f>
        <v>0</v>
      </c>
      <c r="F3198" s="26"/>
      <c r="G3198" s="24">
        <f>IF((E3198*(Utgifter!$E$4+Utgifter!$E$5)/12)&gt;$S$4,(E3198*(Utgifter!$E$4+Utgifter!$E$5)/12),IF(E3198&gt; 0,$S$4,0))</f>
        <v>0</v>
      </c>
      <c r="I3198" s="27">
        <f>IF((I3197*(1+Utgifter!$E$5/12)-K3197)&gt;0,I3197*(1+Utgifter!$E$5/12)-K3197,0)</f>
        <v>0</v>
      </c>
      <c r="J3198" s="26"/>
      <c r="K3198" s="24">
        <f>IF((I3198*(Utgifter!$E$4+Utgifter!$E$5)/12)&gt;$S$4,(I3198*(Utgifter!$E$4+Utgifter!$E$5)/12),IF(I3198&gt; 0,$S$4,0))</f>
        <v>0</v>
      </c>
    </row>
    <row r="3199" spans="4:11" x14ac:dyDescent="0.35">
      <c r="D3199" s="28" t="str">
        <f t="shared" si="49"/>
        <v/>
      </c>
      <c r="E3199" s="27">
        <f>IF((E3198*(1+Utgifter!$E$5/12)-G3198)&gt;0,E3198*(1+Utgifter!$E$5/12)-G3198,0)</f>
        <v>0</v>
      </c>
      <c r="F3199" s="26"/>
      <c r="G3199" s="24">
        <f>IF((E3199*(Utgifter!$E$4+Utgifter!$E$5)/12)&gt;$S$4,(E3199*(Utgifter!$E$4+Utgifter!$E$5)/12),IF(E3199&gt; 0,$S$4,0))</f>
        <v>0</v>
      </c>
      <c r="I3199" s="27">
        <f>IF((I3198*(1+Utgifter!$E$5/12)-K3198)&gt;0,I3198*(1+Utgifter!$E$5/12)-K3198,0)</f>
        <v>0</v>
      </c>
      <c r="J3199" s="26"/>
      <c r="K3199" s="24">
        <f>IF((I3199*(Utgifter!$E$4+Utgifter!$E$5)/12)&gt;$S$4,(I3199*(Utgifter!$E$4+Utgifter!$E$5)/12),IF(I3199&gt; 0,$S$4,0))</f>
        <v>0</v>
      </c>
    </row>
    <row r="3200" spans="4:11" x14ac:dyDescent="0.35">
      <c r="D3200" s="28" t="str">
        <f t="shared" si="49"/>
        <v/>
      </c>
      <c r="E3200" s="27">
        <f>IF((E3199*(1+Utgifter!$E$5/12)-G3199)&gt;0,E3199*(1+Utgifter!$E$5/12)-G3199,0)</f>
        <v>0</v>
      </c>
      <c r="F3200" s="26"/>
      <c r="G3200" s="24">
        <f>IF((E3200*(Utgifter!$E$4+Utgifter!$E$5)/12)&gt;$S$4,(E3200*(Utgifter!$E$4+Utgifter!$E$5)/12),IF(E3200&gt; 0,$S$4,0))</f>
        <v>0</v>
      </c>
      <c r="I3200" s="27">
        <f>IF((I3199*(1+Utgifter!$E$5/12)-K3199)&gt;0,I3199*(1+Utgifter!$E$5/12)-K3199,0)</f>
        <v>0</v>
      </c>
      <c r="J3200" s="26"/>
      <c r="K3200" s="24">
        <f>IF((I3200*(Utgifter!$E$4+Utgifter!$E$5)/12)&gt;$S$4,(I3200*(Utgifter!$E$4+Utgifter!$E$5)/12),IF(I3200&gt; 0,$S$4,0))</f>
        <v>0</v>
      </c>
    </row>
    <row r="3201" spans="4:11" x14ac:dyDescent="0.35">
      <c r="D3201" s="28" t="str">
        <f t="shared" si="49"/>
        <v/>
      </c>
      <c r="E3201" s="27">
        <f>IF((E3200*(1+Utgifter!$E$5/12)-G3200)&gt;0,E3200*(1+Utgifter!$E$5/12)-G3200,0)</f>
        <v>0</v>
      </c>
      <c r="F3201" s="26"/>
      <c r="G3201" s="24">
        <f>IF((E3201*(Utgifter!$E$4+Utgifter!$E$5)/12)&gt;$S$4,(E3201*(Utgifter!$E$4+Utgifter!$E$5)/12),IF(E3201&gt; 0,$S$4,0))</f>
        <v>0</v>
      </c>
      <c r="I3201" s="27">
        <f>IF((I3200*(1+Utgifter!$E$5/12)-K3200)&gt;0,I3200*(1+Utgifter!$E$5/12)-K3200,0)</f>
        <v>0</v>
      </c>
      <c r="J3201" s="26"/>
      <c r="K3201" s="24">
        <f>IF((I3201*(Utgifter!$E$4+Utgifter!$E$5)/12)&gt;$S$4,(I3201*(Utgifter!$E$4+Utgifter!$E$5)/12),IF(I3201&gt; 0,$S$4,0))</f>
        <v>0</v>
      </c>
    </row>
    <row r="3202" spans="4:11" x14ac:dyDescent="0.35">
      <c r="D3202" s="28" t="str">
        <f t="shared" si="49"/>
        <v/>
      </c>
      <c r="E3202" s="27">
        <f>IF((E3201*(1+Utgifter!$E$5/12)-G3201)&gt;0,E3201*(1+Utgifter!$E$5/12)-G3201,0)</f>
        <v>0</v>
      </c>
      <c r="F3202" s="26"/>
      <c r="G3202" s="24">
        <f>IF((E3202*(Utgifter!$E$4+Utgifter!$E$5)/12)&gt;$S$4,(E3202*(Utgifter!$E$4+Utgifter!$E$5)/12),IF(E3202&gt; 0,$S$4,0))</f>
        <v>0</v>
      </c>
      <c r="I3202" s="27">
        <f>IF((I3201*(1+Utgifter!$E$5/12)-K3201)&gt;0,I3201*(1+Utgifter!$E$5/12)-K3201,0)</f>
        <v>0</v>
      </c>
      <c r="J3202" s="26"/>
      <c r="K3202" s="24">
        <f>IF((I3202*(Utgifter!$E$4+Utgifter!$E$5)/12)&gt;$S$4,(I3202*(Utgifter!$E$4+Utgifter!$E$5)/12),IF(I3202&gt; 0,$S$4,0))</f>
        <v>0</v>
      </c>
    </row>
    <row r="3203" spans="4:11" x14ac:dyDescent="0.35">
      <c r="D3203" s="28" t="str">
        <f t="shared" si="49"/>
        <v/>
      </c>
      <c r="E3203" s="27">
        <f>IF((E3202*(1+Utgifter!$E$5/12)-G3202)&gt;0,E3202*(1+Utgifter!$E$5/12)-G3202,0)</f>
        <v>0</v>
      </c>
      <c r="F3203" s="26"/>
      <c r="G3203" s="24">
        <f>IF((E3203*(Utgifter!$E$4+Utgifter!$E$5)/12)&gt;$S$4,(E3203*(Utgifter!$E$4+Utgifter!$E$5)/12),IF(E3203&gt; 0,$S$4,0))</f>
        <v>0</v>
      </c>
      <c r="I3203" s="27">
        <f>IF((I3202*(1+Utgifter!$E$5/12)-K3202)&gt;0,I3202*(1+Utgifter!$E$5/12)-K3202,0)</f>
        <v>0</v>
      </c>
      <c r="J3203" s="26"/>
      <c r="K3203" s="24">
        <f>IF((I3203*(Utgifter!$E$4+Utgifter!$E$5)/12)&gt;$S$4,(I3203*(Utgifter!$E$4+Utgifter!$E$5)/12),IF(I3203&gt; 0,$S$4,0))</f>
        <v>0</v>
      </c>
    </row>
    <row r="3204" spans="4:11" x14ac:dyDescent="0.35">
      <c r="D3204" s="28" t="str">
        <f t="shared" si="49"/>
        <v/>
      </c>
      <c r="E3204" s="27">
        <f>IF((E3203*(1+Utgifter!$E$5/12)-G3203)&gt;0,E3203*(1+Utgifter!$E$5/12)-G3203,0)</f>
        <v>0</v>
      </c>
      <c r="F3204" s="26"/>
      <c r="G3204" s="24">
        <f>IF((E3204*(Utgifter!$E$4+Utgifter!$E$5)/12)&gt;$S$4,(E3204*(Utgifter!$E$4+Utgifter!$E$5)/12),IF(E3204&gt; 0,$S$4,0))</f>
        <v>0</v>
      </c>
      <c r="I3204" s="27">
        <f>IF((I3203*(1+Utgifter!$E$5/12)-K3203)&gt;0,I3203*(1+Utgifter!$E$5/12)-K3203,0)</f>
        <v>0</v>
      </c>
      <c r="J3204" s="26"/>
      <c r="K3204" s="24">
        <f>IF((I3204*(Utgifter!$E$4+Utgifter!$E$5)/12)&gt;$S$4,(I3204*(Utgifter!$E$4+Utgifter!$E$5)/12),IF(I3204&gt; 0,$S$4,0))</f>
        <v>0</v>
      </c>
    </row>
    <row r="3205" spans="4:11" x14ac:dyDescent="0.35">
      <c r="D3205" s="28" t="str">
        <f t="shared" si="49"/>
        <v/>
      </c>
      <c r="E3205" s="27">
        <f>IF((E3204*(1+Utgifter!$E$5/12)-G3204)&gt;0,E3204*(1+Utgifter!$E$5/12)-G3204,0)</f>
        <v>0</v>
      </c>
      <c r="F3205" s="26"/>
      <c r="G3205" s="24">
        <f>IF((E3205*(Utgifter!$E$4+Utgifter!$E$5)/12)&gt;$S$4,(E3205*(Utgifter!$E$4+Utgifter!$E$5)/12),IF(E3205&gt; 0,$S$4,0))</f>
        <v>0</v>
      </c>
      <c r="I3205" s="27">
        <f>IF((I3204*(1+Utgifter!$E$5/12)-K3204)&gt;0,I3204*(1+Utgifter!$E$5/12)-K3204,0)</f>
        <v>0</v>
      </c>
      <c r="J3205" s="26"/>
      <c r="K3205" s="24">
        <f>IF((I3205*(Utgifter!$E$4+Utgifter!$E$5)/12)&gt;$S$4,(I3205*(Utgifter!$E$4+Utgifter!$E$5)/12),IF(I3205&gt; 0,$S$4,0))</f>
        <v>0</v>
      </c>
    </row>
    <row r="3206" spans="4:11" x14ac:dyDescent="0.35">
      <c r="D3206" s="28" t="str">
        <f t="shared" si="49"/>
        <v/>
      </c>
      <c r="E3206" s="27">
        <f>IF((E3205*(1+Utgifter!$E$5/12)-G3205)&gt;0,E3205*(1+Utgifter!$E$5/12)-G3205,0)</f>
        <v>0</v>
      </c>
      <c r="F3206" s="26"/>
      <c r="G3206" s="24">
        <f>IF((E3206*(Utgifter!$E$4+Utgifter!$E$5)/12)&gt;$S$4,(E3206*(Utgifter!$E$4+Utgifter!$E$5)/12),IF(E3206&gt; 0,$S$4,0))</f>
        <v>0</v>
      </c>
      <c r="I3206" s="27">
        <f>IF((I3205*(1+Utgifter!$E$5/12)-K3205)&gt;0,I3205*(1+Utgifter!$E$5/12)-K3205,0)</f>
        <v>0</v>
      </c>
      <c r="J3206" s="26"/>
      <c r="K3206" s="24">
        <f>IF((I3206*(Utgifter!$E$4+Utgifter!$E$5)/12)&gt;$S$4,(I3206*(Utgifter!$E$4+Utgifter!$E$5)/12),IF(I3206&gt; 0,$S$4,0))</f>
        <v>0</v>
      </c>
    </row>
    <row r="3207" spans="4:11" x14ac:dyDescent="0.35">
      <c r="D3207" s="28" t="str">
        <f t="shared" ref="D3207:D3270" si="50">IF(OR(E3207&gt;0, I3207&gt;0),D3206+1,"")</f>
        <v/>
      </c>
      <c r="E3207" s="27">
        <f>IF((E3206*(1+Utgifter!$E$5/12)-G3206)&gt;0,E3206*(1+Utgifter!$E$5/12)-G3206,0)</f>
        <v>0</v>
      </c>
      <c r="F3207" s="26"/>
      <c r="G3207" s="24">
        <f>IF((E3207*(Utgifter!$E$4+Utgifter!$E$5)/12)&gt;$S$4,(E3207*(Utgifter!$E$4+Utgifter!$E$5)/12),IF(E3207&gt; 0,$S$4,0))</f>
        <v>0</v>
      </c>
      <c r="I3207" s="27">
        <f>IF((I3206*(1+Utgifter!$E$5/12)-K3206)&gt;0,I3206*(1+Utgifter!$E$5/12)-K3206,0)</f>
        <v>0</v>
      </c>
      <c r="J3207" s="26"/>
      <c r="K3207" s="24">
        <f>IF((I3207*(Utgifter!$E$4+Utgifter!$E$5)/12)&gt;$S$4,(I3207*(Utgifter!$E$4+Utgifter!$E$5)/12),IF(I3207&gt; 0,$S$4,0))</f>
        <v>0</v>
      </c>
    </row>
    <row r="3208" spans="4:11" x14ac:dyDescent="0.35">
      <c r="D3208" s="28" t="str">
        <f t="shared" si="50"/>
        <v/>
      </c>
      <c r="E3208" s="27">
        <f>IF((E3207*(1+Utgifter!$E$5/12)-G3207)&gt;0,E3207*(1+Utgifter!$E$5/12)-G3207,0)</f>
        <v>0</v>
      </c>
      <c r="F3208" s="26"/>
      <c r="G3208" s="24">
        <f>IF((E3208*(Utgifter!$E$4+Utgifter!$E$5)/12)&gt;$S$4,(E3208*(Utgifter!$E$4+Utgifter!$E$5)/12),IF(E3208&gt; 0,$S$4,0))</f>
        <v>0</v>
      </c>
      <c r="I3208" s="27">
        <f>IF((I3207*(1+Utgifter!$E$5/12)-K3207)&gt;0,I3207*(1+Utgifter!$E$5/12)-K3207,0)</f>
        <v>0</v>
      </c>
      <c r="J3208" s="26"/>
      <c r="K3208" s="24">
        <f>IF((I3208*(Utgifter!$E$4+Utgifter!$E$5)/12)&gt;$S$4,(I3208*(Utgifter!$E$4+Utgifter!$E$5)/12),IF(I3208&gt; 0,$S$4,0))</f>
        <v>0</v>
      </c>
    </row>
    <row r="3209" spans="4:11" x14ac:dyDescent="0.35">
      <c r="D3209" s="28" t="str">
        <f t="shared" si="50"/>
        <v/>
      </c>
      <c r="E3209" s="27">
        <f>IF((E3208*(1+Utgifter!$E$5/12)-G3208)&gt;0,E3208*(1+Utgifter!$E$5/12)-G3208,0)</f>
        <v>0</v>
      </c>
      <c r="F3209" s="26"/>
      <c r="G3209" s="24">
        <f>IF((E3209*(Utgifter!$E$4+Utgifter!$E$5)/12)&gt;$S$4,(E3209*(Utgifter!$E$4+Utgifter!$E$5)/12),IF(E3209&gt; 0,$S$4,0))</f>
        <v>0</v>
      </c>
      <c r="I3209" s="27">
        <f>IF((I3208*(1+Utgifter!$E$5/12)-K3208)&gt;0,I3208*(1+Utgifter!$E$5/12)-K3208,0)</f>
        <v>0</v>
      </c>
      <c r="J3209" s="26"/>
      <c r="K3209" s="24">
        <f>IF((I3209*(Utgifter!$E$4+Utgifter!$E$5)/12)&gt;$S$4,(I3209*(Utgifter!$E$4+Utgifter!$E$5)/12),IF(I3209&gt; 0,$S$4,0))</f>
        <v>0</v>
      </c>
    </row>
    <row r="3210" spans="4:11" x14ac:dyDescent="0.35">
      <c r="D3210" s="28" t="str">
        <f t="shared" si="50"/>
        <v/>
      </c>
      <c r="E3210" s="27">
        <f>IF((E3209*(1+Utgifter!$E$5/12)-G3209)&gt;0,E3209*(1+Utgifter!$E$5/12)-G3209,0)</f>
        <v>0</v>
      </c>
      <c r="F3210" s="26"/>
      <c r="G3210" s="24">
        <f>IF((E3210*(Utgifter!$E$4+Utgifter!$E$5)/12)&gt;$S$4,(E3210*(Utgifter!$E$4+Utgifter!$E$5)/12),IF(E3210&gt; 0,$S$4,0))</f>
        <v>0</v>
      </c>
      <c r="I3210" s="27">
        <f>IF((I3209*(1+Utgifter!$E$5/12)-K3209)&gt;0,I3209*(1+Utgifter!$E$5/12)-K3209,0)</f>
        <v>0</v>
      </c>
      <c r="J3210" s="26"/>
      <c r="K3210" s="24">
        <f>IF((I3210*(Utgifter!$E$4+Utgifter!$E$5)/12)&gt;$S$4,(I3210*(Utgifter!$E$4+Utgifter!$E$5)/12),IF(I3210&gt; 0,$S$4,0))</f>
        <v>0</v>
      </c>
    </row>
    <row r="3211" spans="4:11" x14ac:dyDescent="0.35">
      <c r="D3211" s="28" t="str">
        <f t="shared" si="50"/>
        <v/>
      </c>
      <c r="E3211" s="27">
        <f>IF((E3210*(1+Utgifter!$E$5/12)-G3210)&gt;0,E3210*(1+Utgifter!$E$5/12)-G3210,0)</f>
        <v>0</v>
      </c>
      <c r="F3211" s="26"/>
      <c r="G3211" s="24">
        <f>IF((E3211*(Utgifter!$E$4+Utgifter!$E$5)/12)&gt;$S$4,(E3211*(Utgifter!$E$4+Utgifter!$E$5)/12),IF(E3211&gt; 0,$S$4,0))</f>
        <v>0</v>
      </c>
      <c r="I3211" s="27">
        <f>IF((I3210*(1+Utgifter!$E$5/12)-K3210)&gt;0,I3210*(1+Utgifter!$E$5/12)-K3210,0)</f>
        <v>0</v>
      </c>
      <c r="J3211" s="26"/>
      <c r="K3211" s="24">
        <f>IF((I3211*(Utgifter!$E$4+Utgifter!$E$5)/12)&gt;$S$4,(I3211*(Utgifter!$E$4+Utgifter!$E$5)/12),IF(I3211&gt; 0,$S$4,0))</f>
        <v>0</v>
      </c>
    </row>
    <row r="3212" spans="4:11" x14ac:dyDescent="0.35">
      <c r="D3212" s="28" t="str">
        <f t="shared" si="50"/>
        <v/>
      </c>
      <c r="E3212" s="27">
        <f>IF((E3211*(1+Utgifter!$E$5/12)-G3211)&gt;0,E3211*(1+Utgifter!$E$5/12)-G3211,0)</f>
        <v>0</v>
      </c>
      <c r="F3212" s="26"/>
      <c r="G3212" s="24">
        <f>IF((E3212*(Utgifter!$E$4+Utgifter!$E$5)/12)&gt;$S$4,(E3212*(Utgifter!$E$4+Utgifter!$E$5)/12),IF(E3212&gt; 0,$S$4,0))</f>
        <v>0</v>
      </c>
      <c r="I3212" s="27">
        <f>IF((I3211*(1+Utgifter!$E$5/12)-K3211)&gt;0,I3211*(1+Utgifter!$E$5/12)-K3211,0)</f>
        <v>0</v>
      </c>
      <c r="J3212" s="26"/>
      <c r="K3212" s="24">
        <f>IF((I3212*(Utgifter!$E$4+Utgifter!$E$5)/12)&gt;$S$4,(I3212*(Utgifter!$E$4+Utgifter!$E$5)/12),IF(I3212&gt; 0,$S$4,0))</f>
        <v>0</v>
      </c>
    </row>
    <row r="3213" spans="4:11" x14ac:dyDescent="0.35">
      <c r="D3213" s="28" t="str">
        <f t="shared" si="50"/>
        <v/>
      </c>
      <c r="E3213" s="27">
        <f>IF((E3212*(1+Utgifter!$E$5/12)-G3212)&gt;0,E3212*(1+Utgifter!$E$5/12)-G3212,0)</f>
        <v>0</v>
      </c>
      <c r="F3213" s="26"/>
      <c r="G3213" s="24">
        <f>IF((E3213*(Utgifter!$E$4+Utgifter!$E$5)/12)&gt;$S$4,(E3213*(Utgifter!$E$4+Utgifter!$E$5)/12),IF(E3213&gt; 0,$S$4,0))</f>
        <v>0</v>
      </c>
      <c r="I3213" s="27">
        <f>IF((I3212*(1+Utgifter!$E$5/12)-K3212)&gt;0,I3212*(1+Utgifter!$E$5/12)-K3212,0)</f>
        <v>0</v>
      </c>
      <c r="J3213" s="26"/>
      <c r="K3213" s="24">
        <f>IF((I3213*(Utgifter!$E$4+Utgifter!$E$5)/12)&gt;$S$4,(I3213*(Utgifter!$E$4+Utgifter!$E$5)/12),IF(I3213&gt; 0,$S$4,0))</f>
        <v>0</v>
      </c>
    </row>
    <row r="3214" spans="4:11" x14ac:dyDescent="0.35">
      <c r="D3214" s="28" t="str">
        <f t="shared" si="50"/>
        <v/>
      </c>
      <c r="E3214" s="27">
        <f>IF((E3213*(1+Utgifter!$E$5/12)-G3213)&gt;0,E3213*(1+Utgifter!$E$5/12)-G3213,0)</f>
        <v>0</v>
      </c>
      <c r="F3214" s="26"/>
      <c r="G3214" s="24">
        <f>IF((E3214*(Utgifter!$E$4+Utgifter!$E$5)/12)&gt;$S$4,(E3214*(Utgifter!$E$4+Utgifter!$E$5)/12),IF(E3214&gt; 0,$S$4,0))</f>
        <v>0</v>
      </c>
      <c r="I3214" s="27">
        <f>IF((I3213*(1+Utgifter!$E$5/12)-K3213)&gt;0,I3213*(1+Utgifter!$E$5/12)-K3213,0)</f>
        <v>0</v>
      </c>
      <c r="J3214" s="26"/>
      <c r="K3214" s="24">
        <f>IF((I3214*(Utgifter!$E$4+Utgifter!$E$5)/12)&gt;$S$4,(I3214*(Utgifter!$E$4+Utgifter!$E$5)/12),IF(I3214&gt; 0,$S$4,0))</f>
        <v>0</v>
      </c>
    </row>
    <row r="3215" spans="4:11" x14ac:dyDescent="0.35">
      <c r="D3215" s="28" t="str">
        <f t="shared" si="50"/>
        <v/>
      </c>
      <c r="E3215" s="27">
        <f>IF((E3214*(1+Utgifter!$E$5/12)-G3214)&gt;0,E3214*(1+Utgifter!$E$5/12)-G3214,0)</f>
        <v>0</v>
      </c>
      <c r="F3215" s="26"/>
      <c r="G3215" s="24">
        <f>IF((E3215*(Utgifter!$E$4+Utgifter!$E$5)/12)&gt;$S$4,(E3215*(Utgifter!$E$4+Utgifter!$E$5)/12),IF(E3215&gt; 0,$S$4,0))</f>
        <v>0</v>
      </c>
      <c r="I3215" s="27">
        <f>IF((I3214*(1+Utgifter!$E$5/12)-K3214)&gt;0,I3214*(1+Utgifter!$E$5/12)-K3214,0)</f>
        <v>0</v>
      </c>
      <c r="J3215" s="26"/>
      <c r="K3215" s="24">
        <f>IF((I3215*(Utgifter!$E$4+Utgifter!$E$5)/12)&gt;$S$4,(I3215*(Utgifter!$E$4+Utgifter!$E$5)/12),IF(I3215&gt; 0,$S$4,0))</f>
        <v>0</v>
      </c>
    </row>
    <row r="3216" spans="4:11" x14ac:dyDescent="0.35">
      <c r="D3216" s="28" t="str">
        <f t="shared" si="50"/>
        <v/>
      </c>
      <c r="E3216" s="27">
        <f>IF((E3215*(1+Utgifter!$E$5/12)-G3215)&gt;0,E3215*(1+Utgifter!$E$5/12)-G3215,0)</f>
        <v>0</v>
      </c>
      <c r="F3216" s="26"/>
      <c r="G3216" s="24">
        <f>IF((E3216*(Utgifter!$E$4+Utgifter!$E$5)/12)&gt;$S$4,(E3216*(Utgifter!$E$4+Utgifter!$E$5)/12),IF(E3216&gt; 0,$S$4,0))</f>
        <v>0</v>
      </c>
      <c r="I3216" s="27">
        <f>IF((I3215*(1+Utgifter!$E$5/12)-K3215)&gt;0,I3215*(1+Utgifter!$E$5/12)-K3215,0)</f>
        <v>0</v>
      </c>
      <c r="J3216" s="26"/>
      <c r="K3216" s="24">
        <f>IF((I3216*(Utgifter!$E$4+Utgifter!$E$5)/12)&gt;$S$4,(I3216*(Utgifter!$E$4+Utgifter!$E$5)/12),IF(I3216&gt; 0,$S$4,0))</f>
        <v>0</v>
      </c>
    </row>
    <row r="3217" spans="4:11" x14ac:dyDescent="0.35">
      <c r="D3217" s="28" t="str">
        <f t="shared" si="50"/>
        <v/>
      </c>
      <c r="E3217" s="27">
        <f>IF((E3216*(1+Utgifter!$E$5/12)-G3216)&gt;0,E3216*(1+Utgifter!$E$5/12)-G3216,0)</f>
        <v>0</v>
      </c>
      <c r="F3217" s="26"/>
      <c r="G3217" s="24">
        <f>IF((E3217*(Utgifter!$E$4+Utgifter!$E$5)/12)&gt;$S$4,(E3217*(Utgifter!$E$4+Utgifter!$E$5)/12),IF(E3217&gt; 0,$S$4,0))</f>
        <v>0</v>
      </c>
      <c r="I3217" s="27">
        <f>IF((I3216*(1+Utgifter!$E$5/12)-K3216)&gt;0,I3216*(1+Utgifter!$E$5/12)-K3216,0)</f>
        <v>0</v>
      </c>
      <c r="J3217" s="26"/>
      <c r="K3217" s="24">
        <f>IF((I3217*(Utgifter!$E$4+Utgifter!$E$5)/12)&gt;$S$4,(I3217*(Utgifter!$E$4+Utgifter!$E$5)/12),IF(I3217&gt; 0,$S$4,0))</f>
        <v>0</v>
      </c>
    </row>
    <row r="3218" spans="4:11" x14ac:dyDescent="0.35">
      <c r="D3218" s="28" t="str">
        <f t="shared" si="50"/>
        <v/>
      </c>
      <c r="E3218" s="27">
        <f>IF((E3217*(1+Utgifter!$E$5/12)-G3217)&gt;0,E3217*(1+Utgifter!$E$5/12)-G3217,0)</f>
        <v>0</v>
      </c>
      <c r="F3218" s="26"/>
      <c r="G3218" s="24">
        <f>IF((E3218*(Utgifter!$E$4+Utgifter!$E$5)/12)&gt;$S$4,(E3218*(Utgifter!$E$4+Utgifter!$E$5)/12),IF(E3218&gt; 0,$S$4,0))</f>
        <v>0</v>
      </c>
      <c r="I3218" s="27">
        <f>IF((I3217*(1+Utgifter!$E$5/12)-K3217)&gt;0,I3217*(1+Utgifter!$E$5/12)-K3217,0)</f>
        <v>0</v>
      </c>
      <c r="J3218" s="26"/>
      <c r="K3218" s="24">
        <f>IF((I3218*(Utgifter!$E$4+Utgifter!$E$5)/12)&gt;$S$4,(I3218*(Utgifter!$E$4+Utgifter!$E$5)/12),IF(I3218&gt; 0,$S$4,0))</f>
        <v>0</v>
      </c>
    </row>
    <row r="3219" spans="4:11" x14ac:dyDescent="0.35">
      <c r="D3219" s="28" t="str">
        <f t="shared" si="50"/>
        <v/>
      </c>
      <c r="E3219" s="27">
        <f>IF((E3218*(1+Utgifter!$E$5/12)-G3218)&gt;0,E3218*(1+Utgifter!$E$5/12)-G3218,0)</f>
        <v>0</v>
      </c>
      <c r="F3219" s="26"/>
      <c r="G3219" s="24">
        <f>IF((E3219*(Utgifter!$E$4+Utgifter!$E$5)/12)&gt;$S$4,(E3219*(Utgifter!$E$4+Utgifter!$E$5)/12),IF(E3219&gt; 0,$S$4,0))</f>
        <v>0</v>
      </c>
      <c r="I3219" s="27">
        <f>IF((I3218*(1+Utgifter!$E$5/12)-K3218)&gt;0,I3218*(1+Utgifter!$E$5/12)-K3218,0)</f>
        <v>0</v>
      </c>
      <c r="J3219" s="26"/>
      <c r="K3219" s="24">
        <f>IF((I3219*(Utgifter!$E$4+Utgifter!$E$5)/12)&gt;$S$4,(I3219*(Utgifter!$E$4+Utgifter!$E$5)/12),IF(I3219&gt; 0,$S$4,0))</f>
        <v>0</v>
      </c>
    </row>
    <row r="3220" spans="4:11" x14ac:dyDescent="0.35">
      <c r="D3220" s="28" t="str">
        <f t="shared" si="50"/>
        <v/>
      </c>
      <c r="E3220" s="27">
        <f>IF((E3219*(1+Utgifter!$E$5/12)-G3219)&gt;0,E3219*(1+Utgifter!$E$5/12)-G3219,0)</f>
        <v>0</v>
      </c>
      <c r="F3220" s="26"/>
      <c r="G3220" s="24">
        <f>IF((E3220*(Utgifter!$E$4+Utgifter!$E$5)/12)&gt;$S$4,(E3220*(Utgifter!$E$4+Utgifter!$E$5)/12),IF(E3220&gt; 0,$S$4,0))</f>
        <v>0</v>
      </c>
      <c r="I3220" s="27">
        <f>IF((I3219*(1+Utgifter!$E$5/12)-K3219)&gt;0,I3219*(1+Utgifter!$E$5/12)-K3219,0)</f>
        <v>0</v>
      </c>
      <c r="J3220" s="26"/>
      <c r="K3220" s="24">
        <f>IF((I3220*(Utgifter!$E$4+Utgifter!$E$5)/12)&gt;$S$4,(I3220*(Utgifter!$E$4+Utgifter!$E$5)/12),IF(I3220&gt; 0,$S$4,0))</f>
        <v>0</v>
      </c>
    </row>
    <row r="3221" spans="4:11" x14ac:dyDescent="0.35">
      <c r="D3221" s="28" t="str">
        <f t="shared" si="50"/>
        <v/>
      </c>
      <c r="E3221" s="27">
        <f>IF((E3220*(1+Utgifter!$E$5/12)-G3220)&gt;0,E3220*(1+Utgifter!$E$5/12)-G3220,0)</f>
        <v>0</v>
      </c>
      <c r="F3221" s="26"/>
      <c r="G3221" s="24">
        <f>IF((E3221*(Utgifter!$E$4+Utgifter!$E$5)/12)&gt;$S$4,(E3221*(Utgifter!$E$4+Utgifter!$E$5)/12),IF(E3221&gt; 0,$S$4,0))</f>
        <v>0</v>
      </c>
      <c r="I3221" s="27">
        <f>IF((I3220*(1+Utgifter!$E$5/12)-K3220)&gt;0,I3220*(1+Utgifter!$E$5/12)-K3220,0)</f>
        <v>0</v>
      </c>
      <c r="J3221" s="26"/>
      <c r="K3221" s="24">
        <f>IF((I3221*(Utgifter!$E$4+Utgifter!$E$5)/12)&gt;$S$4,(I3221*(Utgifter!$E$4+Utgifter!$E$5)/12),IF(I3221&gt; 0,$S$4,0))</f>
        <v>0</v>
      </c>
    </row>
    <row r="3222" spans="4:11" x14ac:dyDescent="0.35">
      <c r="D3222" s="28" t="str">
        <f t="shared" si="50"/>
        <v/>
      </c>
      <c r="E3222" s="27">
        <f>IF((E3221*(1+Utgifter!$E$5/12)-G3221)&gt;0,E3221*(1+Utgifter!$E$5/12)-G3221,0)</f>
        <v>0</v>
      </c>
      <c r="F3222" s="26"/>
      <c r="G3222" s="24">
        <f>IF((E3222*(Utgifter!$E$4+Utgifter!$E$5)/12)&gt;$S$4,(E3222*(Utgifter!$E$4+Utgifter!$E$5)/12),IF(E3222&gt; 0,$S$4,0))</f>
        <v>0</v>
      </c>
      <c r="I3222" s="27">
        <f>IF((I3221*(1+Utgifter!$E$5/12)-K3221)&gt;0,I3221*(1+Utgifter!$E$5/12)-K3221,0)</f>
        <v>0</v>
      </c>
      <c r="J3222" s="26"/>
      <c r="K3222" s="24">
        <f>IF((I3222*(Utgifter!$E$4+Utgifter!$E$5)/12)&gt;$S$4,(I3222*(Utgifter!$E$4+Utgifter!$E$5)/12),IF(I3222&gt; 0,$S$4,0))</f>
        <v>0</v>
      </c>
    </row>
    <row r="3223" spans="4:11" x14ac:dyDescent="0.35">
      <c r="D3223" s="28" t="str">
        <f t="shared" si="50"/>
        <v/>
      </c>
      <c r="E3223" s="27">
        <f>IF((E3222*(1+Utgifter!$E$5/12)-G3222)&gt;0,E3222*(1+Utgifter!$E$5/12)-G3222,0)</f>
        <v>0</v>
      </c>
      <c r="F3223" s="26"/>
      <c r="G3223" s="24">
        <f>IF((E3223*(Utgifter!$E$4+Utgifter!$E$5)/12)&gt;$S$4,(E3223*(Utgifter!$E$4+Utgifter!$E$5)/12),IF(E3223&gt; 0,$S$4,0))</f>
        <v>0</v>
      </c>
      <c r="I3223" s="27">
        <f>IF((I3222*(1+Utgifter!$E$5/12)-K3222)&gt;0,I3222*(1+Utgifter!$E$5/12)-K3222,0)</f>
        <v>0</v>
      </c>
      <c r="J3223" s="26"/>
      <c r="K3223" s="24">
        <f>IF((I3223*(Utgifter!$E$4+Utgifter!$E$5)/12)&gt;$S$4,(I3223*(Utgifter!$E$4+Utgifter!$E$5)/12),IF(I3223&gt; 0,$S$4,0))</f>
        <v>0</v>
      </c>
    </row>
    <row r="3224" spans="4:11" x14ac:dyDescent="0.35">
      <c r="D3224" s="28" t="str">
        <f t="shared" si="50"/>
        <v/>
      </c>
      <c r="E3224" s="27">
        <f>IF((E3223*(1+Utgifter!$E$5/12)-G3223)&gt;0,E3223*(1+Utgifter!$E$5/12)-G3223,0)</f>
        <v>0</v>
      </c>
      <c r="F3224" s="26"/>
      <c r="G3224" s="24">
        <f>IF((E3224*(Utgifter!$E$4+Utgifter!$E$5)/12)&gt;$S$4,(E3224*(Utgifter!$E$4+Utgifter!$E$5)/12),IF(E3224&gt; 0,$S$4,0))</f>
        <v>0</v>
      </c>
      <c r="I3224" s="27">
        <f>IF((I3223*(1+Utgifter!$E$5/12)-K3223)&gt;0,I3223*(1+Utgifter!$E$5/12)-K3223,0)</f>
        <v>0</v>
      </c>
      <c r="J3224" s="26"/>
      <c r="K3224" s="24">
        <f>IF((I3224*(Utgifter!$E$4+Utgifter!$E$5)/12)&gt;$S$4,(I3224*(Utgifter!$E$4+Utgifter!$E$5)/12),IF(I3224&gt; 0,$S$4,0))</f>
        <v>0</v>
      </c>
    </row>
    <row r="3225" spans="4:11" x14ac:dyDescent="0.35">
      <c r="D3225" s="28" t="str">
        <f t="shared" si="50"/>
        <v/>
      </c>
      <c r="E3225" s="27">
        <f>IF((E3224*(1+Utgifter!$E$5/12)-G3224)&gt;0,E3224*(1+Utgifter!$E$5/12)-G3224,0)</f>
        <v>0</v>
      </c>
      <c r="F3225" s="26"/>
      <c r="G3225" s="24">
        <f>IF((E3225*(Utgifter!$E$4+Utgifter!$E$5)/12)&gt;$S$4,(E3225*(Utgifter!$E$4+Utgifter!$E$5)/12),IF(E3225&gt; 0,$S$4,0))</f>
        <v>0</v>
      </c>
      <c r="I3225" s="27">
        <f>IF((I3224*(1+Utgifter!$E$5/12)-K3224)&gt;0,I3224*(1+Utgifter!$E$5/12)-K3224,0)</f>
        <v>0</v>
      </c>
      <c r="J3225" s="26"/>
      <c r="K3225" s="24">
        <f>IF((I3225*(Utgifter!$E$4+Utgifter!$E$5)/12)&gt;$S$4,(I3225*(Utgifter!$E$4+Utgifter!$E$5)/12),IF(I3225&gt; 0,$S$4,0))</f>
        <v>0</v>
      </c>
    </row>
    <row r="3226" spans="4:11" x14ac:dyDescent="0.35">
      <c r="D3226" s="28" t="str">
        <f t="shared" si="50"/>
        <v/>
      </c>
      <c r="E3226" s="27">
        <f>IF((E3225*(1+Utgifter!$E$5/12)-G3225)&gt;0,E3225*(1+Utgifter!$E$5/12)-G3225,0)</f>
        <v>0</v>
      </c>
      <c r="F3226" s="26"/>
      <c r="G3226" s="24">
        <f>IF((E3226*(Utgifter!$E$4+Utgifter!$E$5)/12)&gt;$S$4,(E3226*(Utgifter!$E$4+Utgifter!$E$5)/12),IF(E3226&gt; 0,$S$4,0))</f>
        <v>0</v>
      </c>
      <c r="I3226" s="27">
        <f>IF((I3225*(1+Utgifter!$E$5/12)-K3225)&gt;0,I3225*(1+Utgifter!$E$5/12)-K3225,0)</f>
        <v>0</v>
      </c>
      <c r="J3226" s="26"/>
      <c r="K3226" s="24">
        <f>IF((I3226*(Utgifter!$E$4+Utgifter!$E$5)/12)&gt;$S$4,(I3226*(Utgifter!$E$4+Utgifter!$E$5)/12),IF(I3226&gt; 0,$S$4,0))</f>
        <v>0</v>
      </c>
    </row>
    <row r="3227" spans="4:11" x14ac:dyDescent="0.35">
      <c r="D3227" s="28" t="str">
        <f t="shared" si="50"/>
        <v/>
      </c>
      <c r="E3227" s="27">
        <f>IF((E3226*(1+Utgifter!$E$5/12)-G3226)&gt;0,E3226*(1+Utgifter!$E$5/12)-G3226,0)</f>
        <v>0</v>
      </c>
      <c r="F3227" s="26"/>
      <c r="G3227" s="24">
        <f>IF((E3227*(Utgifter!$E$4+Utgifter!$E$5)/12)&gt;$S$4,(E3227*(Utgifter!$E$4+Utgifter!$E$5)/12),IF(E3227&gt; 0,$S$4,0))</f>
        <v>0</v>
      </c>
      <c r="I3227" s="27">
        <f>IF((I3226*(1+Utgifter!$E$5/12)-K3226)&gt;0,I3226*(1+Utgifter!$E$5/12)-K3226,0)</f>
        <v>0</v>
      </c>
      <c r="J3227" s="26"/>
      <c r="K3227" s="24">
        <f>IF((I3227*(Utgifter!$E$4+Utgifter!$E$5)/12)&gt;$S$4,(I3227*(Utgifter!$E$4+Utgifter!$E$5)/12),IF(I3227&gt; 0,$S$4,0))</f>
        <v>0</v>
      </c>
    </row>
    <row r="3228" spans="4:11" x14ac:dyDescent="0.35">
      <c r="D3228" s="28" t="str">
        <f t="shared" si="50"/>
        <v/>
      </c>
      <c r="E3228" s="27">
        <f>IF((E3227*(1+Utgifter!$E$5/12)-G3227)&gt;0,E3227*(1+Utgifter!$E$5/12)-G3227,0)</f>
        <v>0</v>
      </c>
      <c r="F3228" s="26"/>
      <c r="G3228" s="24">
        <f>IF((E3228*(Utgifter!$E$4+Utgifter!$E$5)/12)&gt;$S$4,(E3228*(Utgifter!$E$4+Utgifter!$E$5)/12),IF(E3228&gt; 0,$S$4,0))</f>
        <v>0</v>
      </c>
      <c r="I3228" s="27">
        <f>IF((I3227*(1+Utgifter!$E$5/12)-K3227)&gt;0,I3227*(1+Utgifter!$E$5/12)-K3227,0)</f>
        <v>0</v>
      </c>
      <c r="J3228" s="26"/>
      <c r="K3228" s="24">
        <f>IF((I3228*(Utgifter!$E$4+Utgifter!$E$5)/12)&gt;$S$4,(I3228*(Utgifter!$E$4+Utgifter!$E$5)/12),IF(I3228&gt; 0,$S$4,0))</f>
        <v>0</v>
      </c>
    </row>
    <row r="3229" spans="4:11" x14ac:dyDescent="0.35">
      <c r="D3229" s="28" t="str">
        <f t="shared" si="50"/>
        <v/>
      </c>
      <c r="E3229" s="27">
        <f>IF((E3228*(1+Utgifter!$E$5/12)-G3228)&gt;0,E3228*(1+Utgifter!$E$5/12)-G3228,0)</f>
        <v>0</v>
      </c>
      <c r="F3229" s="26"/>
      <c r="G3229" s="24">
        <f>IF((E3229*(Utgifter!$E$4+Utgifter!$E$5)/12)&gt;$S$4,(E3229*(Utgifter!$E$4+Utgifter!$E$5)/12),IF(E3229&gt; 0,$S$4,0))</f>
        <v>0</v>
      </c>
      <c r="I3229" s="27">
        <f>IF((I3228*(1+Utgifter!$E$5/12)-K3228)&gt;0,I3228*(1+Utgifter!$E$5/12)-K3228,0)</f>
        <v>0</v>
      </c>
      <c r="J3229" s="26"/>
      <c r="K3229" s="24">
        <f>IF((I3229*(Utgifter!$E$4+Utgifter!$E$5)/12)&gt;$S$4,(I3229*(Utgifter!$E$4+Utgifter!$E$5)/12),IF(I3229&gt; 0,$S$4,0))</f>
        <v>0</v>
      </c>
    </row>
    <row r="3230" spans="4:11" x14ac:dyDescent="0.35">
      <c r="D3230" s="28" t="str">
        <f t="shared" si="50"/>
        <v/>
      </c>
      <c r="E3230" s="27">
        <f>IF((E3229*(1+Utgifter!$E$5/12)-G3229)&gt;0,E3229*(1+Utgifter!$E$5/12)-G3229,0)</f>
        <v>0</v>
      </c>
      <c r="F3230" s="26"/>
      <c r="G3230" s="24">
        <f>IF((E3230*(Utgifter!$E$4+Utgifter!$E$5)/12)&gt;$S$4,(E3230*(Utgifter!$E$4+Utgifter!$E$5)/12),IF(E3230&gt; 0,$S$4,0))</f>
        <v>0</v>
      </c>
      <c r="I3230" s="27">
        <f>IF((I3229*(1+Utgifter!$E$5/12)-K3229)&gt;0,I3229*(1+Utgifter!$E$5/12)-K3229,0)</f>
        <v>0</v>
      </c>
      <c r="J3230" s="26"/>
      <c r="K3230" s="24">
        <f>IF((I3230*(Utgifter!$E$4+Utgifter!$E$5)/12)&gt;$S$4,(I3230*(Utgifter!$E$4+Utgifter!$E$5)/12),IF(I3230&gt; 0,$S$4,0))</f>
        <v>0</v>
      </c>
    </row>
    <row r="3231" spans="4:11" x14ac:dyDescent="0.35">
      <c r="D3231" s="28" t="str">
        <f t="shared" si="50"/>
        <v/>
      </c>
      <c r="E3231" s="27">
        <f>IF((E3230*(1+Utgifter!$E$5/12)-G3230)&gt;0,E3230*(1+Utgifter!$E$5/12)-G3230,0)</f>
        <v>0</v>
      </c>
      <c r="F3231" s="26"/>
      <c r="G3231" s="24">
        <f>IF((E3231*(Utgifter!$E$4+Utgifter!$E$5)/12)&gt;$S$4,(E3231*(Utgifter!$E$4+Utgifter!$E$5)/12),IF(E3231&gt; 0,$S$4,0))</f>
        <v>0</v>
      </c>
      <c r="I3231" s="27">
        <f>IF((I3230*(1+Utgifter!$E$5/12)-K3230)&gt;0,I3230*(1+Utgifter!$E$5/12)-K3230,0)</f>
        <v>0</v>
      </c>
      <c r="J3231" s="26"/>
      <c r="K3231" s="24">
        <f>IF((I3231*(Utgifter!$E$4+Utgifter!$E$5)/12)&gt;$S$4,(I3231*(Utgifter!$E$4+Utgifter!$E$5)/12),IF(I3231&gt; 0,$S$4,0))</f>
        <v>0</v>
      </c>
    </row>
    <row r="3232" spans="4:11" x14ac:dyDescent="0.35">
      <c r="D3232" s="28" t="str">
        <f t="shared" si="50"/>
        <v/>
      </c>
      <c r="E3232" s="27">
        <f>IF((E3231*(1+Utgifter!$E$5/12)-G3231)&gt;0,E3231*(1+Utgifter!$E$5/12)-G3231,0)</f>
        <v>0</v>
      </c>
      <c r="F3232" s="26"/>
      <c r="G3232" s="24">
        <f>IF((E3232*(Utgifter!$E$4+Utgifter!$E$5)/12)&gt;$S$4,(E3232*(Utgifter!$E$4+Utgifter!$E$5)/12),IF(E3232&gt; 0,$S$4,0))</f>
        <v>0</v>
      </c>
      <c r="I3232" s="27">
        <f>IF((I3231*(1+Utgifter!$E$5/12)-K3231)&gt;0,I3231*(1+Utgifter!$E$5/12)-K3231,0)</f>
        <v>0</v>
      </c>
      <c r="J3232" s="26"/>
      <c r="K3232" s="24">
        <f>IF((I3232*(Utgifter!$E$4+Utgifter!$E$5)/12)&gt;$S$4,(I3232*(Utgifter!$E$4+Utgifter!$E$5)/12),IF(I3232&gt; 0,$S$4,0))</f>
        <v>0</v>
      </c>
    </row>
    <row r="3233" spans="4:11" x14ac:dyDescent="0.35">
      <c r="D3233" s="28" t="str">
        <f t="shared" si="50"/>
        <v/>
      </c>
      <c r="E3233" s="27">
        <f>IF((E3232*(1+Utgifter!$E$5/12)-G3232)&gt;0,E3232*(1+Utgifter!$E$5/12)-G3232,0)</f>
        <v>0</v>
      </c>
      <c r="F3233" s="26"/>
      <c r="G3233" s="24">
        <f>IF((E3233*(Utgifter!$E$4+Utgifter!$E$5)/12)&gt;$S$4,(E3233*(Utgifter!$E$4+Utgifter!$E$5)/12),IF(E3233&gt; 0,$S$4,0))</f>
        <v>0</v>
      </c>
      <c r="I3233" s="27">
        <f>IF((I3232*(1+Utgifter!$E$5/12)-K3232)&gt;0,I3232*(1+Utgifter!$E$5/12)-K3232,0)</f>
        <v>0</v>
      </c>
      <c r="J3233" s="26"/>
      <c r="K3233" s="24">
        <f>IF((I3233*(Utgifter!$E$4+Utgifter!$E$5)/12)&gt;$S$4,(I3233*(Utgifter!$E$4+Utgifter!$E$5)/12),IF(I3233&gt; 0,$S$4,0))</f>
        <v>0</v>
      </c>
    </row>
    <row r="3234" spans="4:11" x14ac:dyDescent="0.35">
      <c r="D3234" s="28" t="str">
        <f t="shared" si="50"/>
        <v/>
      </c>
      <c r="E3234" s="27">
        <f>IF((E3233*(1+Utgifter!$E$5/12)-G3233)&gt;0,E3233*(1+Utgifter!$E$5/12)-G3233,0)</f>
        <v>0</v>
      </c>
      <c r="F3234" s="26"/>
      <c r="G3234" s="24">
        <f>IF((E3234*(Utgifter!$E$4+Utgifter!$E$5)/12)&gt;$S$4,(E3234*(Utgifter!$E$4+Utgifter!$E$5)/12),IF(E3234&gt; 0,$S$4,0))</f>
        <v>0</v>
      </c>
      <c r="I3234" s="27">
        <f>IF((I3233*(1+Utgifter!$E$5/12)-K3233)&gt;0,I3233*(1+Utgifter!$E$5/12)-K3233,0)</f>
        <v>0</v>
      </c>
      <c r="J3234" s="26"/>
      <c r="K3234" s="24">
        <f>IF((I3234*(Utgifter!$E$4+Utgifter!$E$5)/12)&gt;$S$4,(I3234*(Utgifter!$E$4+Utgifter!$E$5)/12),IF(I3234&gt; 0,$S$4,0))</f>
        <v>0</v>
      </c>
    </row>
    <row r="3235" spans="4:11" x14ac:dyDescent="0.35">
      <c r="D3235" s="28" t="str">
        <f t="shared" si="50"/>
        <v/>
      </c>
      <c r="E3235" s="27">
        <f>IF((E3234*(1+Utgifter!$E$5/12)-G3234)&gt;0,E3234*(1+Utgifter!$E$5/12)-G3234,0)</f>
        <v>0</v>
      </c>
      <c r="F3235" s="26"/>
      <c r="G3235" s="24">
        <f>IF((E3235*(Utgifter!$E$4+Utgifter!$E$5)/12)&gt;$S$4,(E3235*(Utgifter!$E$4+Utgifter!$E$5)/12),IF(E3235&gt; 0,$S$4,0))</f>
        <v>0</v>
      </c>
      <c r="I3235" s="27">
        <f>IF((I3234*(1+Utgifter!$E$5/12)-K3234)&gt;0,I3234*(1+Utgifter!$E$5/12)-K3234,0)</f>
        <v>0</v>
      </c>
      <c r="J3235" s="26"/>
      <c r="K3235" s="24">
        <f>IF((I3235*(Utgifter!$E$4+Utgifter!$E$5)/12)&gt;$S$4,(I3235*(Utgifter!$E$4+Utgifter!$E$5)/12),IF(I3235&gt; 0,$S$4,0))</f>
        <v>0</v>
      </c>
    </row>
    <row r="3236" spans="4:11" x14ac:dyDescent="0.35">
      <c r="D3236" s="28" t="str">
        <f t="shared" si="50"/>
        <v/>
      </c>
      <c r="E3236" s="27">
        <f>IF((E3235*(1+Utgifter!$E$5/12)-G3235)&gt;0,E3235*(1+Utgifter!$E$5/12)-G3235,0)</f>
        <v>0</v>
      </c>
      <c r="F3236" s="26"/>
      <c r="G3236" s="24">
        <f>IF((E3236*(Utgifter!$E$4+Utgifter!$E$5)/12)&gt;$S$4,(E3236*(Utgifter!$E$4+Utgifter!$E$5)/12),IF(E3236&gt; 0,$S$4,0))</f>
        <v>0</v>
      </c>
      <c r="I3236" s="27">
        <f>IF((I3235*(1+Utgifter!$E$5/12)-K3235)&gt;0,I3235*(1+Utgifter!$E$5/12)-K3235,0)</f>
        <v>0</v>
      </c>
      <c r="J3236" s="26"/>
      <c r="K3236" s="24">
        <f>IF((I3236*(Utgifter!$E$4+Utgifter!$E$5)/12)&gt;$S$4,(I3236*(Utgifter!$E$4+Utgifter!$E$5)/12),IF(I3236&gt; 0,$S$4,0))</f>
        <v>0</v>
      </c>
    </row>
    <row r="3237" spans="4:11" x14ac:dyDescent="0.35">
      <c r="D3237" s="28" t="str">
        <f t="shared" si="50"/>
        <v/>
      </c>
      <c r="E3237" s="27">
        <f>IF((E3236*(1+Utgifter!$E$5/12)-G3236)&gt;0,E3236*(1+Utgifter!$E$5/12)-G3236,0)</f>
        <v>0</v>
      </c>
      <c r="F3237" s="26"/>
      <c r="G3237" s="24">
        <f>IF((E3237*(Utgifter!$E$4+Utgifter!$E$5)/12)&gt;$S$4,(E3237*(Utgifter!$E$4+Utgifter!$E$5)/12),IF(E3237&gt; 0,$S$4,0))</f>
        <v>0</v>
      </c>
      <c r="I3237" s="27">
        <f>IF((I3236*(1+Utgifter!$E$5/12)-K3236)&gt;0,I3236*(1+Utgifter!$E$5/12)-K3236,0)</f>
        <v>0</v>
      </c>
      <c r="J3237" s="26"/>
      <c r="K3237" s="24">
        <f>IF((I3237*(Utgifter!$E$4+Utgifter!$E$5)/12)&gt;$S$4,(I3237*(Utgifter!$E$4+Utgifter!$E$5)/12),IF(I3237&gt; 0,$S$4,0))</f>
        <v>0</v>
      </c>
    </row>
    <row r="3238" spans="4:11" x14ac:dyDescent="0.35">
      <c r="D3238" s="28" t="str">
        <f t="shared" si="50"/>
        <v/>
      </c>
      <c r="E3238" s="27">
        <f>IF((E3237*(1+Utgifter!$E$5/12)-G3237)&gt;0,E3237*(1+Utgifter!$E$5/12)-G3237,0)</f>
        <v>0</v>
      </c>
      <c r="F3238" s="26"/>
      <c r="G3238" s="24">
        <f>IF((E3238*(Utgifter!$E$4+Utgifter!$E$5)/12)&gt;$S$4,(E3238*(Utgifter!$E$4+Utgifter!$E$5)/12),IF(E3238&gt; 0,$S$4,0))</f>
        <v>0</v>
      </c>
      <c r="I3238" s="27">
        <f>IF((I3237*(1+Utgifter!$E$5/12)-K3237)&gt;0,I3237*(1+Utgifter!$E$5/12)-K3237,0)</f>
        <v>0</v>
      </c>
      <c r="J3238" s="26"/>
      <c r="K3238" s="24">
        <f>IF((I3238*(Utgifter!$E$4+Utgifter!$E$5)/12)&gt;$S$4,(I3238*(Utgifter!$E$4+Utgifter!$E$5)/12),IF(I3238&gt; 0,$S$4,0))</f>
        <v>0</v>
      </c>
    </row>
    <row r="3239" spans="4:11" x14ac:dyDescent="0.35">
      <c r="D3239" s="28" t="str">
        <f t="shared" si="50"/>
        <v/>
      </c>
      <c r="E3239" s="27">
        <f>IF((E3238*(1+Utgifter!$E$5/12)-G3238)&gt;0,E3238*(1+Utgifter!$E$5/12)-G3238,0)</f>
        <v>0</v>
      </c>
      <c r="F3239" s="26"/>
      <c r="G3239" s="24">
        <f>IF((E3239*(Utgifter!$E$4+Utgifter!$E$5)/12)&gt;$S$4,(E3239*(Utgifter!$E$4+Utgifter!$E$5)/12),IF(E3239&gt; 0,$S$4,0))</f>
        <v>0</v>
      </c>
      <c r="I3239" s="27">
        <f>IF((I3238*(1+Utgifter!$E$5/12)-K3238)&gt;0,I3238*(1+Utgifter!$E$5/12)-K3238,0)</f>
        <v>0</v>
      </c>
      <c r="J3239" s="26"/>
      <c r="K3239" s="24">
        <f>IF((I3239*(Utgifter!$E$4+Utgifter!$E$5)/12)&gt;$S$4,(I3239*(Utgifter!$E$4+Utgifter!$E$5)/12),IF(I3239&gt; 0,$S$4,0))</f>
        <v>0</v>
      </c>
    </row>
    <row r="3240" spans="4:11" x14ac:dyDescent="0.35">
      <c r="D3240" s="28" t="str">
        <f t="shared" si="50"/>
        <v/>
      </c>
      <c r="E3240" s="27">
        <f>IF((E3239*(1+Utgifter!$E$5/12)-G3239)&gt;0,E3239*(1+Utgifter!$E$5/12)-G3239,0)</f>
        <v>0</v>
      </c>
      <c r="F3240" s="26"/>
      <c r="G3240" s="24">
        <f>IF((E3240*(Utgifter!$E$4+Utgifter!$E$5)/12)&gt;$S$4,(E3240*(Utgifter!$E$4+Utgifter!$E$5)/12),IF(E3240&gt; 0,$S$4,0))</f>
        <v>0</v>
      </c>
      <c r="I3240" s="27">
        <f>IF((I3239*(1+Utgifter!$E$5/12)-K3239)&gt;0,I3239*(1+Utgifter!$E$5/12)-K3239,0)</f>
        <v>0</v>
      </c>
      <c r="J3240" s="26"/>
      <c r="K3240" s="24">
        <f>IF((I3240*(Utgifter!$E$4+Utgifter!$E$5)/12)&gt;$S$4,(I3240*(Utgifter!$E$4+Utgifter!$E$5)/12),IF(I3240&gt; 0,$S$4,0))</f>
        <v>0</v>
      </c>
    </row>
    <row r="3241" spans="4:11" x14ac:dyDescent="0.35">
      <c r="D3241" s="28" t="str">
        <f t="shared" si="50"/>
        <v/>
      </c>
      <c r="E3241" s="27">
        <f>IF((E3240*(1+Utgifter!$E$5/12)-G3240)&gt;0,E3240*(1+Utgifter!$E$5/12)-G3240,0)</f>
        <v>0</v>
      </c>
      <c r="F3241" s="26"/>
      <c r="G3241" s="24">
        <f>IF((E3241*(Utgifter!$E$4+Utgifter!$E$5)/12)&gt;$S$4,(E3241*(Utgifter!$E$4+Utgifter!$E$5)/12),IF(E3241&gt; 0,$S$4,0))</f>
        <v>0</v>
      </c>
      <c r="I3241" s="27">
        <f>IF((I3240*(1+Utgifter!$E$5/12)-K3240)&gt;0,I3240*(1+Utgifter!$E$5/12)-K3240,0)</f>
        <v>0</v>
      </c>
      <c r="J3241" s="26"/>
      <c r="K3241" s="24">
        <f>IF((I3241*(Utgifter!$E$4+Utgifter!$E$5)/12)&gt;$S$4,(I3241*(Utgifter!$E$4+Utgifter!$E$5)/12),IF(I3241&gt; 0,$S$4,0))</f>
        <v>0</v>
      </c>
    </row>
    <row r="3242" spans="4:11" x14ac:dyDescent="0.35">
      <c r="D3242" s="28" t="str">
        <f t="shared" si="50"/>
        <v/>
      </c>
      <c r="E3242" s="27">
        <f>IF((E3241*(1+Utgifter!$E$5/12)-G3241)&gt;0,E3241*(1+Utgifter!$E$5/12)-G3241,0)</f>
        <v>0</v>
      </c>
      <c r="F3242" s="26"/>
      <c r="G3242" s="24">
        <f>IF((E3242*(Utgifter!$E$4+Utgifter!$E$5)/12)&gt;$S$4,(E3242*(Utgifter!$E$4+Utgifter!$E$5)/12),IF(E3242&gt; 0,$S$4,0))</f>
        <v>0</v>
      </c>
      <c r="I3242" s="27">
        <f>IF((I3241*(1+Utgifter!$E$5/12)-K3241)&gt;0,I3241*(1+Utgifter!$E$5/12)-K3241,0)</f>
        <v>0</v>
      </c>
      <c r="J3242" s="26"/>
      <c r="K3242" s="24">
        <f>IF((I3242*(Utgifter!$E$4+Utgifter!$E$5)/12)&gt;$S$4,(I3242*(Utgifter!$E$4+Utgifter!$E$5)/12),IF(I3242&gt; 0,$S$4,0))</f>
        <v>0</v>
      </c>
    </row>
    <row r="3243" spans="4:11" x14ac:dyDescent="0.35">
      <c r="D3243" s="28" t="str">
        <f t="shared" si="50"/>
        <v/>
      </c>
      <c r="E3243" s="27">
        <f>IF((E3242*(1+Utgifter!$E$5/12)-G3242)&gt;0,E3242*(1+Utgifter!$E$5/12)-G3242,0)</f>
        <v>0</v>
      </c>
      <c r="F3243" s="26"/>
      <c r="G3243" s="24">
        <f>IF((E3243*(Utgifter!$E$4+Utgifter!$E$5)/12)&gt;$S$4,(E3243*(Utgifter!$E$4+Utgifter!$E$5)/12),IF(E3243&gt; 0,$S$4,0))</f>
        <v>0</v>
      </c>
      <c r="I3243" s="27">
        <f>IF((I3242*(1+Utgifter!$E$5/12)-K3242)&gt;0,I3242*(1+Utgifter!$E$5/12)-K3242,0)</f>
        <v>0</v>
      </c>
      <c r="J3243" s="26"/>
      <c r="K3243" s="24">
        <f>IF((I3243*(Utgifter!$E$4+Utgifter!$E$5)/12)&gt;$S$4,(I3243*(Utgifter!$E$4+Utgifter!$E$5)/12),IF(I3243&gt; 0,$S$4,0))</f>
        <v>0</v>
      </c>
    </row>
    <row r="3244" spans="4:11" x14ac:dyDescent="0.35">
      <c r="D3244" s="28" t="str">
        <f t="shared" si="50"/>
        <v/>
      </c>
      <c r="E3244" s="27">
        <f>IF((E3243*(1+Utgifter!$E$5/12)-G3243)&gt;0,E3243*(1+Utgifter!$E$5/12)-G3243,0)</f>
        <v>0</v>
      </c>
      <c r="F3244" s="26"/>
      <c r="G3244" s="24">
        <f>IF((E3244*(Utgifter!$E$4+Utgifter!$E$5)/12)&gt;$S$4,(E3244*(Utgifter!$E$4+Utgifter!$E$5)/12),IF(E3244&gt; 0,$S$4,0))</f>
        <v>0</v>
      </c>
      <c r="I3244" s="27">
        <f>IF((I3243*(1+Utgifter!$E$5/12)-K3243)&gt;0,I3243*(1+Utgifter!$E$5/12)-K3243,0)</f>
        <v>0</v>
      </c>
      <c r="J3244" s="26"/>
      <c r="K3244" s="24">
        <f>IF((I3244*(Utgifter!$E$4+Utgifter!$E$5)/12)&gt;$S$4,(I3244*(Utgifter!$E$4+Utgifter!$E$5)/12),IF(I3244&gt; 0,$S$4,0))</f>
        <v>0</v>
      </c>
    </row>
    <row r="3245" spans="4:11" x14ac:dyDescent="0.35">
      <c r="D3245" s="28" t="str">
        <f t="shared" si="50"/>
        <v/>
      </c>
      <c r="E3245" s="27">
        <f>IF((E3244*(1+Utgifter!$E$5/12)-G3244)&gt;0,E3244*(1+Utgifter!$E$5/12)-G3244,0)</f>
        <v>0</v>
      </c>
      <c r="F3245" s="26"/>
      <c r="G3245" s="24">
        <f>IF((E3245*(Utgifter!$E$4+Utgifter!$E$5)/12)&gt;$S$4,(E3245*(Utgifter!$E$4+Utgifter!$E$5)/12),IF(E3245&gt; 0,$S$4,0))</f>
        <v>0</v>
      </c>
      <c r="I3245" s="27">
        <f>IF((I3244*(1+Utgifter!$E$5/12)-K3244)&gt;0,I3244*(1+Utgifter!$E$5/12)-K3244,0)</f>
        <v>0</v>
      </c>
      <c r="J3245" s="26"/>
      <c r="K3245" s="24">
        <f>IF((I3245*(Utgifter!$E$4+Utgifter!$E$5)/12)&gt;$S$4,(I3245*(Utgifter!$E$4+Utgifter!$E$5)/12),IF(I3245&gt; 0,$S$4,0))</f>
        <v>0</v>
      </c>
    </row>
    <row r="3246" spans="4:11" x14ac:dyDescent="0.35">
      <c r="D3246" s="28" t="str">
        <f t="shared" si="50"/>
        <v/>
      </c>
      <c r="E3246" s="27">
        <f>IF((E3245*(1+Utgifter!$E$5/12)-G3245)&gt;0,E3245*(1+Utgifter!$E$5/12)-G3245,0)</f>
        <v>0</v>
      </c>
      <c r="F3246" s="26"/>
      <c r="G3246" s="24">
        <f>IF((E3246*(Utgifter!$E$4+Utgifter!$E$5)/12)&gt;$S$4,(E3246*(Utgifter!$E$4+Utgifter!$E$5)/12),IF(E3246&gt; 0,$S$4,0))</f>
        <v>0</v>
      </c>
      <c r="I3246" s="27">
        <f>IF((I3245*(1+Utgifter!$E$5/12)-K3245)&gt;0,I3245*(1+Utgifter!$E$5/12)-K3245,0)</f>
        <v>0</v>
      </c>
      <c r="J3246" s="26"/>
      <c r="K3246" s="24">
        <f>IF((I3246*(Utgifter!$E$4+Utgifter!$E$5)/12)&gt;$S$4,(I3246*(Utgifter!$E$4+Utgifter!$E$5)/12),IF(I3246&gt; 0,$S$4,0))</f>
        <v>0</v>
      </c>
    </row>
    <row r="3247" spans="4:11" x14ac:dyDescent="0.35">
      <c r="D3247" s="28" t="str">
        <f t="shared" si="50"/>
        <v/>
      </c>
      <c r="E3247" s="27">
        <f>IF((E3246*(1+Utgifter!$E$5/12)-G3246)&gt;0,E3246*(1+Utgifter!$E$5/12)-G3246,0)</f>
        <v>0</v>
      </c>
      <c r="F3247" s="26"/>
      <c r="G3247" s="24">
        <f>IF((E3247*(Utgifter!$E$4+Utgifter!$E$5)/12)&gt;$S$4,(E3247*(Utgifter!$E$4+Utgifter!$E$5)/12),IF(E3247&gt; 0,$S$4,0))</f>
        <v>0</v>
      </c>
      <c r="I3247" s="27">
        <f>IF((I3246*(1+Utgifter!$E$5/12)-K3246)&gt;0,I3246*(1+Utgifter!$E$5/12)-K3246,0)</f>
        <v>0</v>
      </c>
      <c r="J3247" s="26"/>
      <c r="K3247" s="24">
        <f>IF((I3247*(Utgifter!$E$4+Utgifter!$E$5)/12)&gt;$S$4,(I3247*(Utgifter!$E$4+Utgifter!$E$5)/12),IF(I3247&gt; 0,$S$4,0))</f>
        <v>0</v>
      </c>
    </row>
    <row r="3248" spans="4:11" x14ac:dyDescent="0.35">
      <c r="D3248" s="28" t="str">
        <f t="shared" si="50"/>
        <v/>
      </c>
      <c r="E3248" s="27">
        <f>IF((E3247*(1+Utgifter!$E$5/12)-G3247)&gt;0,E3247*(1+Utgifter!$E$5/12)-G3247,0)</f>
        <v>0</v>
      </c>
      <c r="F3248" s="26"/>
      <c r="G3248" s="24">
        <f>IF((E3248*(Utgifter!$E$4+Utgifter!$E$5)/12)&gt;$S$4,(E3248*(Utgifter!$E$4+Utgifter!$E$5)/12),IF(E3248&gt; 0,$S$4,0))</f>
        <v>0</v>
      </c>
      <c r="I3248" s="27">
        <f>IF((I3247*(1+Utgifter!$E$5/12)-K3247)&gt;0,I3247*(1+Utgifter!$E$5/12)-K3247,0)</f>
        <v>0</v>
      </c>
      <c r="J3248" s="26"/>
      <c r="K3248" s="24">
        <f>IF((I3248*(Utgifter!$E$4+Utgifter!$E$5)/12)&gt;$S$4,(I3248*(Utgifter!$E$4+Utgifter!$E$5)/12),IF(I3248&gt; 0,$S$4,0))</f>
        <v>0</v>
      </c>
    </row>
    <row r="3249" spans="4:11" x14ac:dyDescent="0.35">
      <c r="D3249" s="28" t="str">
        <f t="shared" si="50"/>
        <v/>
      </c>
      <c r="E3249" s="27">
        <f>IF((E3248*(1+Utgifter!$E$5/12)-G3248)&gt;0,E3248*(1+Utgifter!$E$5/12)-G3248,0)</f>
        <v>0</v>
      </c>
      <c r="F3249" s="26"/>
      <c r="G3249" s="24">
        <f>IF((E3249*(Utgifter!$E$4+Utgifter!$E$5)/12)&gt;$S$4,(E3249*(Utgifter!$E$4+Utgifter!$E$5)/12),IF(E3249&gt; 0,$S$4,0))</f>
        <v>0</v>
      </c>
      <c r="I3249" s="27">
        <f>IF((I3248*(1+Utgifter!$E$5/12)-K3248)&gt;0,I3248*(1+Utgifter!$E$5/12)-K3248,0)</f>
        <v>0</v>
      </c>
      <c r="J3249" s="26"/>
      <c r="K3249" s="24">
        <f>IF((I3249*(Utgifter!$E$4+Utgifter!$E$5)/12)&gt;$S$4,(I3249*(Utgifter!$E$4+Utgifter!$E$5)/12),IF(I3249&gt; 0,$S$4,0))</f>
        <v>0</v>
      </c>
    </row>
    <row r="3250" spans="4:11" x14ac:dyDescent="0.35">
      <c r="D3250" s="28" t="str">
        <f t="shared" si="50"/>
        <v/>
      </c>
      <c r="E3250" s="27">
        <f>IF((E3249*(1+Utgifter!$E$5/12)-G3249)&gt;0,E3249*(1+Utgifter!$E$5/12)-G3249,0)</f>
        <v>0</v>
      </c>
      <c r="F3250" s="26"/>
      <c r="G3250" s="24">
        <f>IF((E3250*(Utgifter!$E$4+Utgifter!$E$5)/12)&gt;$S$4,(E3250*(Utgifter!$E$4+Utgifter!$E$5)/12),IF(E3250&gt; 0,$S$4,0))</f>
        <v>0</v>
      </c>
      <c r="I3250" s="27">
        <f>IF((I3249*(1+Utgifter!$E$5/12)-K3249)&gt;0,I3249*(1+Utgifter!$E$5/12)-K3249,0)</f>
        <v>0</v>
      </c>
      <c r="J3250" s="26"/>
      <c r="K3250" s="24">
        <f>IF((I3250*(Utgifter!$E$4+Utgifter!$E$5)/12)&gt;$S$4,(I3250*(Utgifter!$E$4+Utgifter!$E$5)/12),IF(I3250&gt; 0,$S$4,0))</f>
        <v>0</v>
      </c>
    </row>
    <row r="3251" spans="4:11" x14ac:dyDescent="0.35">
      <c r="D3251" s="28" t="str">
        <f t="shared" si="50"/>
        <v/>
      </c>
      <c r="E3251" s="27">
        <f>IF((E3250*(1+Utgifter!$E$5/12)-G3250)&gt;0,E3250*(1+Utgifter!$E$5/12)-G3250,0)</f>
        <v>0</v>
      </c>
      <c r="F3251" s="26"/>
      <c r="G3251" s="24">
        <f>IF((E3251*(Utgifter!$E$4+Utgifter!$E$5)/12)&gt;$S$4,(E3251*(Utgifter!$E$4+Utgifter!$E$5)/12),IF(E3251&gt; 0,$S$4,0))</f>
        <v>0</v>
      </c>
      <c r="I3251" s="27">
        <f>IF((I3250*(1+Utgifter!$E$5/12)-K3250)&gt;0,I3250*(1+Utgifter!$E$5/12)-K3250,0)</f>
        <v>0</v>
      </c>
      <c r="J3251" s="26"/>
      <c r="K3251" s="24">
        <f>IF((I3251*(Utgifter!$E$4+Utgifter!$E$5)/12)&gt;$S$4,(I3251*(Utgifter!$E$4+Utgifter!$E$5)/12),IF(I3251&gt; 0,$S$4,0))</f>
        <v>0</v>
      </c>
    </row>
    <row r="3252" spans="4:11" x14ac:dyDescent="0.35">
      <c r="D3252" s="28" t="str">
        <f t="shared" si="50"/>
        <v/>
      </c>
      <c r="E3252" s="27">
        <f>IF((E3251*(1+Utgifter!$E$5/12)-G3251)&gt;0,E3251*(1+Utgifter!$E$5/12)-G3251,0)</f>
        <v>0</v>
      </c>
      <c r="F3252" s="26"/>
      <c r="G3252" s="24">
        <f>IF((E3252*(Utgifter!$E$4+Utgifter!$E$5)/12)&gt;$S$4,(E3252*(Utgifter!$E$4+Utgifter!$E$5)/12),IF(E3252&gt; 0,$S$4,0))</f>
        <v>0</v>
      </c>
      <c r="I3252" s="27">
        <f>IF((I3251*(1+Utgifter!$E$5/12)-K3251)&gt;0,I3251*(1+Utgifter!$E$5/12)-K3251,0)</f>
        <v>0</v>
      </c>
      <c r="J3252" s="26"/>
      <c r="K3252" s="24">
        <f>IF((I3252*(Utgifter!$E$4+Utgifter!$E$5)/12)&gt;$S$4,(I3252*(Utgifter!$E$4+Utgifter!$E$5)/12),IF(I3252&gt; 0,$S$4,0))</f>
        <v>0</v>
      </c>
    </row>
    <row r="3253" spans="4:11" x14ac:dyDescent="0.35">
      <c r="D3253" s="28" t="str">
        <f t="shared" si="50"/>
        <v/>
      </c>
      <c r="E3253" s="27">
        <f>IF((E3252*(1+Utgifter!$E$5/12)-G3252)&gt;0,E3252*(1+Utgifter!$E$5/12)-G3252,0)</f>
        <v>0</v>
      </c>
      <c r="F3253" s="26"/>
      <c r="G3253" s="24">
        <f>IF((E3253*(Utgifter!$E$4+Utgifter!$E$5)/12)&gt;$S$4,(E3253*(Utgifter!$E$4+Utgifter!$E$5)/12),IF(E3253&gt; 0,$S$4,0))</f>
        <v>0</v>
      </c>
      <c r="I3253" s="27">
        <f>IF((I3252*(1+Utgifter!$E$5/12)-K3252)&gt;0,I3252*(1+Utgifter!$E$5/12)-K3252,0)</f>
        <v>0</v>
      </c>
      <c r="J3253" s="26"/>
      <c r="K3253" s="24">
        <f>IF((I3253*(Utgifter!$E$4+Utgifter!$E$5)/12)&gt;$S$4,(I3253*(Utgifter!$E$4+Utgifter!$E$5)/12),IF(I3253&gt; 0,$S$4,0))</f>
        <v>0</v>
      </c>
    </row>
    <row r="3254" spans="4:11" x14ac:dyDescent="0.35">
      <c r="D3254" s="28" t="str">
        <f t="shared" si="50"/>
        <v/>
      </c>
      <c r="E3254" s="27">
        <f>IF((E3253*(1+Utgifter!$E$5/12)-G3253)&gt;0,E3253*(1+Utgifter!$E$5/12)-G3253,0)</f>
        <v>0</v>
      </c>
      <c r="F3254" s="26"/>
      <c r="G3254" s="24">
        <f>IF((E3254*(Utgifter!$E$4+Utgifter!$E$5)/12)&gt;$S$4,(E3254*(Utgifter!$E$4+Utgifter!$E$5)/12),IF(E3254&gt; 0,$S$4,0))</f>
        <v>0</v>
      </c>
      <c r="I3254" s="27">
        <f>IF((I3253*(1+Utgifter!$E$5/12)-K3253)&gt;0,I3253*(1+Utgifter!$E$5/12)-K3253,0)</f>
        <v>0</v>
      </c>
      <c r="J3254" s="26"/>
      <c r="K3254" s="24">
        <f>IF((I3254*(Utgifter!$E$4+Utgifter!$E$5)/12)&gt;$S$4,(I3254*(Utgifter!$E$4+Utgifter!$E$5)/12),IF(I3254&gt; 0,$S$4,0))</f>
        <v>0</v>
      </c>
    </row>
    <row r="3255" spans="4:11" x14ac:dyDescent="0.35">
      <c r="D3255" s="28" t="str">
        <f t="shared" si="50"/>
        <v/>
      </c>
      <c r="E3255" s="27">
        <f>IF((E3254*(1+Utgifter!$E$5/12)-G3254)&gt;0,E3254*(1+Utgifter!$E$5/12)-G3254,0)</f>
        <v>0</v>
      </c>
      <c r="F3255" s="26"/>
      <c r="G3255" s="24">
        <f>IF((E3255*(Utgifter!$E$4+Utgifter!$E$5)/12)&gt;$S$4,(E3255*(Utgifter!$E$4+Utgifter!$E$5)/12),IF(E3255&gt; 0,$S$4,0))</f>
        <v>0</v>
      </c>
      <c r="I3255" s="27">
        <f>IF((I3254*(1+Utgifter!$E$5/12)-K3254)&gt;0,I3254*(1+Utgifter!$E$5/12)-K3254,0)</f>
        <v>0</v>
      </c>
      <c r="J3255" s="26"/>
      <c r="K3255" s="24">
        <f>IF((I3255*(Utgifter!$E$4+Utgifter!$E$5)/12)&gt;$S$4,(I3255*(Utgifter!$E$4+Utgifter!$E$5)/12),IF(I3255&gt; 0,$S$4,0))</f>
        <v>0</v>
      </c>
    </row>
    <row r="3256" spans="4:11" x14ac:dyDescent="0.35">
      <c r="D3256" s="28" t="str">
        <f t="shared" si="50"/>
        <v/>
      </c>
      <c r="E3256" s="27">
        <f>IF((E3255*(1+Utgifter!$E$5/12)-G3255)&gt;0,E3255*(1+Utgifter!$E$5/12)-G3255,0)</f>
        <v>0</v>
      </c>
      <c r="F3256" s="26"/>
      <c r="G3256" s="24">
        <f>IF((E3256*(Utgifter!$E$4+Utgifter!$E$5)/12)&gt;$S$4,(E3256*(Utgifter!$E$4+Utgifter!$E$5)/12),IF(E3256&gt; 0,$S$4,0))</f>
        <v>0</v>
      </c>
      <c r="I3256" s="27">
        <f>IF((I3255*(1+Utgifter!$E$5/12)-K3255)&gt;0,I3255*(1+Utgifter!$E$5/12)-K3255,0)</f>
        <v>0</v>
      </c>
      <c r="J3256" s="26"/>
      <c r="K3256" s="24">
        <f>IF((I3256*(Utgifter!$E$4+Utgifter!$E$5)/12)&gt;$S$4,(I3256*(Utgifter!$E$4+Utgifter!$E$5)/12),IF(I3256&gt; 0,$S$4,0))</f>
        <v>0</v>
      </c>
    </row>
    <row r="3257" spans="4:11" x14ac:dyDescent="0.35">
      <c r="D3257" s="28" t="str">
        <f t="shared" si="50"/>
        <v/>
      </c>
      <c r="E3257" s="27">
        <f>IF((E3256*(1+Utgifter!$E$5/12)-G3256)&gt;0,E3256*(1+Utgifter!$E$5/12)-G3256,0)</f>
        <v>0</v>
      </c>
      <c r="F3257" s="26"/>
      <c r="G3257" s="24">
        <f>IF((E3257*(Utgifter!$E$4+Utgifter!$E$5)/12)&gt;$S$4,(E3257*(Utgifter!$E$4+Utgifter!$E$5)/12),IF(E3257&gt; 0,$S$4,0))</f>
        <v>0</v>
      </c>
      <c r="I3257" s="27">
        <f>IF((I3256*(1+Utgifter!$E$5/12)-K3256)&gt;0,I3256*(1+Utgifter!$E$5/12)-K3256,0)</f>
        <v>0</v>
      </c>
      <c r="J3257" s="26"/>
      <c r="K3257" s="24">
        <f>IF((I3257*(Utgifter!$E$4+Utgifter!$E$5)/12)&gt;$S$4,(I3257*(Utgifter!$E$4+Utgifter!$E$5)/12),IF(I3257&gt; 0,$S$4,0))</f>
        <v>0</v>
      </c>
    </row>
    <row r="3258" spans="4:11" x14ac:dyDescent="0.35">
      <c r="D3258" s="28" t="str">
        <f t="shared" si="50"/>
        <v/>
      </c>
      <c r="E3258" s="27">
        <f>IF((E3257*(1+Utgifter!$E$5/12)-G3257)&gt;0,E3257*(1+Utgifter!$E$5/12)-G3257,0)</f>
        <v>0</v>
      </c>
      <c r="F3258" s="26"/>
      <c r="G3258" s="24">
        <f>IF((E3258*(Utgifter!$E$4+Utgifter!$E$5)/12)&gt;$S$4,(E3258*(Utgifter!$E$4+Utgifter!$E$5)/12),IF(E3258&gt; 0,$S$4,0))</f>
        <v>0</v>
      </c>
      <c r="I3258" s="27">
        <f>IF((I3257*(1+Utgifter!$E$5/12)-K3257)&gt;0,I3257*(1+Utgifter!$E$5/12)-K3257,0)</f>
        <v>0</v>
      </c>
      <c r="J3258" s="26"/>
      <c r="K3258" s="24">
        <f>IF((I3258*(Utgifter!$E$4+Utgifter!$E$5)/12)&gt;$S$4,(I3258*(Utgifter!$E$4+Utgifter!$E$5)/12),IF(I3258&gt; 0,$S$4,0))</f>
        <v>0</v>
      </c>
    </row>
    <row r="3259" spans="4:11" x14ac:dyDescent="0.35">
      <c r="D3259" s="28" t="str">
        <f t="shared" si="50"/>
        <v/>
      </c>
      <c r="E3259" s="27">
        <f>IF((E3258*(1+Utgifter!$E$5/12)-G3258)&gt;0,E3258*(1+Utgifter!$E$5/12)-G3258,0)</f>
        <v>0</v>
      </c>
      <c r="F3259" s="26"/>
      <c r="G3259" s="24">
        <f>IF((E3259*(Utgifter!$E$4+Utgifter!$E$5)/12)&gt;$S$4,(E3259*(Utgifter!$E$4+Utgifter!$E$5)/12),IF(E3259&gt; 0,$S$4,0))</f>
        <v>0</v>
      </c>
      <c r="I3259" s="27">
        <f>IF((I3258*(1+Utgifter!$E$5/12)-K3258)&gt;0,I3258*(1+Utgifter!$E$5/12)-K3258,0)</f>
        <v>0</v>
      </c>
      <c r="J3259" s="26"/>
      <c r="K3259" s="24">
        <f>IF((I3259*(Utgifter!$E$4+Utgifter!$E$5)/12)&gt;$S$4,(I3259*(Utgifter!$E$4+Utgifter!$E$5)/12),IF(I3259&gt; 0,$S$4,0))</f>
        <v>0</v>
      </c>
    </row>
    <row r="3260" spans="4:11" x14ac:dyDescent="0.35">
      <c r="D3260" s="28" t="str">
        <f t="shared" si="50"/>
        <v/>
      </c>
      <c r="E3260" s="27">
        <f>IF((E3259*(1+Utgifter!$E$5/12)-G3259)&gt;0,E3259*(1+Utgifter!$E$5/12)-G3259,0)</f>
        <v>0</v>
      </c>
      <c r="F3260" s="26"/>
      <c r="G3260" s="24">
        <f>IF((E3260*(Utgifter!$E$4+Utgifter!$E$5)/12)&gt;$S$4,(E3260*(Utgifter!$E$4+Utgifter!$E$5)/12),IF(E3260&gt; 0,$S$4,0))</f>
        <v>0</v>
      </c>
      <c r="I3260" s="27">
        <f>IF((I3259*(1+Utgifter!$E$5/12)-K3259)&gt;0,I3259*(1+Utgifter!$E$5/12)-K3259,0)</f>
        <v>0</v>
      </c>
      <c r="J3260" s="26"/>
      <c r="K3260" s="24">
        <f>IF((I3260*(Utgifter!$E$4+Utgifter!$E$5)/12)&gt;$S$4,(I3260*(Utgifter!$E$4+Utgifter!$E$5)/12),IF(I3260&gt; 0,$S$4,0))</f>
        <v>0</v>
      </c>
    </row>
    <row r="3261" spans="4:11" x14ac:dyDescent="0.35">
      <c r="D3261" s="28" t="str">
        <f t="shared" si="50"/>
        <v/>
      </c>
      <c r="E3261" s="27">
        <f>IF((E3260*(1+Utgifter!$E$5/12)-G3260)&gt;0,E3260*(1+Utgifter!$E$5/12)-G3260,0)</f>
        <v>0</v>
      </c>
      <c r="F3261" s="26"/>
      <c r="G3261" s="24">
        <f>IF((E3261*(Utgifter!$E$4+Utgifter!$E$5)/12)&gt;$S$4,(E3261*(Utgifter!$E$4+Utgifter!$E$5)/12),IF(E3261&gt; 0,$S$4,0))</f>
        <v>0</v>
      </c>
      <c r="I3261" s="27">
        <f>IF((I3260*(1+Utgifter!$E$5/12)-K3260)&gt;0,I3260*(1+Utgifter!$E$5/12)-K3260,0)</f>
        <v>0</v>
      </c>
      <c r="J3261" s="26"/>
      <c r="K3261" s="24">
        <f>IF((I3261*(Utgifter!$E$4+Utgifter!$E$5)/12)&gt;$S$4,(I3261*(Utgifter!$E$4+Utgifter!$E$5)/12),IF(I3261&gt; 0,$S$4,0))</f>
        <v>0</v>
      </c>
    </row>
    <row r="3262" spans="4:11" x14ac:dyDescent="0.35">
      <c r="D3262" s="28" t="str">
        <f t="shared" si="50"/>
        <v/>
      </c>
      <c r="E3262" s="27">
        <f>IF((E3261*(1+Utgifter!$E$5/12)-G3261)&gt;0,E3261*(1+Utgifter!$E$5/12)-G3261,0)</f>
        <v>0</v>
      </c>
      <c r="F3262" s="26"/>
      <c r="G3262" s="24">
        <f>IF((E3262*(Utgifter!$E$4+Utgifter!$E$5)/12)&gt;$S$4,(E3262*(Utgifter!$E$4+Utgifter!$E$5)/12),IF(E3262&gt; 0,$S$4,0))</f>
        <v>0</v>
      </c>
      <c r="I3262" s="27">
        <f>IF((I3261*(1+Utgifter!$E$5/12)-K3261)&gt;0,I3261*(1+Utgifter!$E$5/12)-K3261,0)</f>
        <v>0</v>
      </c>
      <c r="J3262" s="26"/>
      <c r="K3262" s="24">
        <f>IF((I3262*(Utgifter!$E$4+Utgifter!$E$5)/12)&gt;$S$4,(I3262*(Utgifter!$E$4+Utgifter!$E$5)/12),IF(I3262&gt; 0,$S$4,0))</f>
        <v>0</v>
      </c>
    </row>
    <row r="3263" spans="4:11" x14ac:dyDescent="0.35">
      <c r="D3263" s="28" t="str">
        <f t="shared" si="50"/>
        <v/>
      </c>
      <c r="E3263" s="27">
        <f>IF((E3262*(1+Utgifter!$E$5/12)-G3262)&gt;0,E3262*(1+Utgifter!$E$5/12)-G3262,0)</f>
        <v>0</v>
      </c>
      <c r="F3263" s="26"/>
      <c r="G3263" s="24">
        <f>IF((E3263*(Utgifter!$E$4+Utgifter!$E$5)/12)&gt;$S$4,(E3263*(Utgifter!$E$4+Utgifter!$E$5)/12),IF(E3263&gt; 0,$S$4,0))</f>
        <v>0</v>
      </c>
      <c r="I3263" s="27">
        <f>IF((I3262*(1+Utgifter!$E$5/12)-K3262)&gt;0,I3262*(1+Utgifter!$E$5/12)-K3262,0)</f>
        <v>0</v>
      </c>
      <c r="J3263" s="26"/>
      <c r="K3263" s="24">
        <f>IF((I3263*(Utgifter!$E$4+Utgifter!$E$5)/12)&gt;$S$4,(I3263*(Utgifter!$E$4+Utgifter!$E$5)/12),IF(I3263&gt; 0,$S$4,0))</f>
        <v>0</v>
      </c>
    </row>
    <row r="3264" spans="4:11" x14ac:dyDescent="0.35">
      <c r="D3264" s="28" t="str">
        <f t="shared" si="50"/>
        <v/>
      </c>
      <c r="E3264" s="27">
        <f>IF((E3263*(1+Utgifter!$E$5/12)-G3263)&gt;0,E3263*(1+Utgifter!$E$5/12)-G3263,0)</f>
        <v>0</v>
      </c>
      <c r="F3264" s="26"/>
      <c r="G3264" s="24">
        <f>IF((E3264*(Utgifter!$E$4+Utgifter!$E$5)/12)&gt;$S$4,(E3264*(Utgifter!$E$4+Utgifter!$E$5)/12),IF(E3264&gt; 0,$S$4,0))</f>
        <v>0</v>
      </c>
      <c r="I3264" s="27">
        <f>IF((I3263*(1+Utgifter!$E$5/12)-K3263)&gt;0,I3263*(1+Utgifter!$E$5/12)-K3263,0)</f>
        <v>0</v>
      </c>
      <c r="J3264" s="26"/>
      <c r="K3264" s="24">
        <f>IF((I3264*(Utgifter!$E$4+Utgifter!$E$5)/12)&gt;$S$4,(I3264*(Utgifter!$E$4+Utgifter!$E$5)/12),IF(I3264&gt; 0,$S$4,0))</f>
        <v>0</v>
      </c>
    </row>
    <row r="3265" spans="4:11" x14ac:dyDescent="0.35">
      <c r="D3265" s="28" t="str">
        <f t="shared" si="50"/>
        <v/>
      </c>
      <c r="E3265" s="27">
        <f>IF((E3264*(1+Utgifter!$E$5/12)-G3264)&gt;0,E3264*(1+Utgifter!$E$5/12)-G3264,0)</f>
        <v>0</v>
      </c>
      <c r="F3265" s="26"/>
      <c r="G3265" s="24">
        <f>IF((E3265*(Utgifter!$E$4+Utgifter!$E$5)/12)&gt;$S$4,(E3265*(Utgifter!$E$4+Utgifter!$E$5)/12),IF(E3265&gt; 0,$S$4,0))</f>
        <v>0</v>
      </c>
      <c r="I3265" s="27">
        <f>IF((I3264*(1+Utgifter!$E$5/12)-K3264)&gt;0,I3264*(1+Utgifter!$E$5/12)-K3264,0)</f>
        <v>0</v>
      </c>
      <c r="J3265" s="26"/>
      <c r="K3265" s="24">
        <f>IF((I3265*(Utgifter!$E$4+Utgifter!$E$5)/12)&gt;$S$4,(I3265*(Utgifter!$E$4+Utgifter!$E$5)/12),IF(I3265&gt; 0,$S$4,0))</f>
        <v>0</v>
      </c>
    </row>
    <row r="3266" spans="4:11" x14ac:dyDescent="0.35">
      <c r="D3266" s="28" t="str">
        <f t="shared" si="50"/>
        <v/>
      </c>
      <c r="E3266" s="27">
        <f>IF((E3265*(1+Utgifter!$E$5/12)-G3265)&gt;0,E3265*(1+Utgifter!$E$5/12)-G3265,0)</f>
        <v>0</v>
      </c>
      <c r="F3266" s="26"/>
      <c r="G3266" s="24">
        <f>IF((E3266*(Utgifter!$E$4+Utgifter!$E$5)/12)&gt;$S$4,(E3266*(Utgifter!$E$4+Utgifter!$E$5)/12),IF(E3266&gt; 0,$S$4,0))</f>
        <v>0</v>
      </c>
      <c r="I3266" s="27">
        <f>IF((I3265*(1+Utgifter!$E$5/12)-K3265)&gt;0,I3265*(1+Utgifter!$E$5/12)-K3265,0)</f>
        <v>0</v>
      </c>
      <c r="J3266" s="26"/>
      <c r="K3266" s="24">
        <f>IF((I3266*(Utgifter!$E$4+Utgifter!$E$5)/12)&gt;$S$4,(I3266*(Utgifter!$E$4+Utgifter!$E$5)/12),IF(I3266&gt; 0,$S$4,0))</f>
        <v>0</v>
      </c>
    </row>
    <row r="3267" spans="4:11" x14ac:dyDescent="0.35">
      <c r="D3267" s="28" t="str">
        <f t="shared" si="50"/>
        <v/>
      </c>
      <c r="E3267" s="27">
        <f>IF((E3266*(1+Utgifter!$E$5/12)-G3266)&gt;0,E3266*(1+Utgifter!$E$5/12)-G3266,0)</f>
        <v>0</v>
      </c>
      <c r="F3267" s="26"/>
      <c r="G3267" s="24">
        <f>IF((E3267*(Utgifter!$E$4+Utgifter!$E$5)/12)&gt;$S$4,(E3267*(Utgifter!$E$4+Utgifter!$E$5)/12),IF(E3267&gt; 0,$S$4,0))</f>
        <v>0</v>
      </c>
      <c r="I3267" s="27">
        <f>IF((I3266*(1+Utgifter!$E$5/12)-K3266)&gt;0,I3266*(1+Utgifter!$E$5/12)-K3266,0)</f>
        <v>0</v>
      </c>
      <c r="J3267" s="26"/>
      <c r="K3267" s="24">
        <f>IF((I3267*(Utgifter!$E$4+Utgifter!$E$5)/12)&gt;$S$4,(I3267*(Utgifter!$E$4+Utgifter!$E$5)/12),IF(I3267&gt; 0,$S$4,0))</f>
        <v>0</v>
      </c>
    </row>
    <row r="3268" spans="4:11" x14ac:dyDescent="0.35">
      <c r="D3268" s="28" t="str">
        <f t="shared" si="50"/>
        <v/>
      </c>
      <c r="E3268" s="27">
        <f>IF((E3267*(1+Utgifter!$E$5/12)-G3267)&gt;0,E3267*(1+Utgifter!$E$5/12)-G3267,0)</f>
        <v>0</v>
      </c>
      <c r="F3268" s="26"/>
      <c r="G3268" s="24">
        <f>IF((E3268*(Utgifter!$E$4+Utgifter!$E$5)/12)&gt;$S$4,(E3268*(Utgifter!$E$4+Utgifter!$E$5)/12),IF(E3268&gt; 0,$S$4,0))</f>
        <v>0</v>
      </c>
      <c r="I3268" s="27">
        <f>IF((I3267*(1+Utgifter!$E$5/12)-K3267)&gt;0,I3267*(1+Utgifter!$E$5/12)-K3267,0)</f>
        <v>0</v>
      </c>
      <c r="J3268" s="26"/>
      <c r="K3268" s="24">
        <f>IF((I3268*(Utgifter!$E$4+Utgifter!$E$5)/12)&gt;$S$4,(I3268*(Utgifter!$E$4+Utgifter!$E$5)/12),IF(I3268&gt; 0,$S$4,0))</f>
        <v>0</v>
      </c>
    </row>
    <row r="3269" spans="4:11" x14ac:dyDescent="0.35">
      <c r="D3269" s="28" t="str">
        <f t="shared" si="50"/>
        <v/>
      </c>
      <c r="E3269" s="27">
        <f>IF((E3268*(1+Utgifter!$E$5/12)-G3268)&gt;0,E3268*(1+Utgifter!$E$5/12)-G3268,0)</f>
        <v>0</v>
      </c>
      <c r="F3269" s="26"/>
      <c r="G3269" s="24">
        <f>IF((E3269*(Utgifter!$E$4+Utgifter!$E$5)/12)&gt;$S$4,(E3269*(Utgifter!$E$4+Utgifter!$E$5)/12),IF(E3269&gt; 0,$S$4,0))</f>
        <v>0</v>
      </c>
      <c r="I3269" s="27">
        <f>IF((I3268*(1+Utgifter!$E$5/12)-K3268)&gt;0,I3268*(1+Utgifter!$E$5/12)-K3268,0)</f>
        <v>0</v>
      </c>
      <c r="J3269" s="26"/>
      <c r="K3269" s="24">
        <f>IF((I3269*(Utgifter!$E$4+Utgifter!$E$5)/12)&gt;$S$4,(I3269*(Utgifter!$E$4+Utgifter!$E$5)/12),IF(I3269&gt; 0,$S$4,0))</f>
        <v>0</v>
      </c>
    </row>
    <row r="3270" spans="4:11" x14ac:dyDescent="0.35">
      <c r="D3270" s="28" t="str">
        <f t="shared" si="50"/>
        <v/>
      </c>
      <c r="E3270" s="27">
        <f>IF((E3269*(1+Utgifter!$E$5/12)-G3269)&gt;0,E3269*(1+Utgifter!$E$5/12)-G3269,0)</f>
        <v>0</v>
      </c>
      <c r="F3270" s="26"/>
      <c r="G3270" s="24">
        <f>IF((E3270*(Utgifter!$E$4+Utgifter!$E$5)/12)&gt;$S$4,(E3270*(Utgifter!$E$4+Utgifter!$E$5)/12),IF(E3270&gt; 0,$S$4,0))</f>
        <v>0</v>
      </c>
      <c r="I3270" s="27">
        <f>IF((I3269*(1+Utgifter!$E$5/12)-K3269)&gt;0,I3269*(1+Utgifter!$E$5/12)-K3269,0)</f>
        <v>0</v>
      </c>
      <c r="J3270" s="26"/>
      <c r="K3270" s="24">
        <f>IF((I3270*(Utgifter!$E$4+Utgifter!$E$5)/12)&gt;$S$4,(I3270*(Utgifter!$E$4+Utgifter!$E$5)/12),IF(I3270&gt; 0,$S$4,0))</f>
        <v>0</v>
      </c>
    </row>
    <row r="3271" spans="4:11" x14ac:dyDescent="0.35">
      <c r="D3271" s="28" t="str">
        <f t="shared" ref="D3271:D3334" si="51">IF(OR(E3271&gt;0, I3271&gt;0),D3270+1,"")</f>
        <v/>
      </c>
      <c r="E3271" s="27">
        <f>IF((E3270*(1+Utgifter!$E$5/12)-G3270)&gt;0,E3270*(1+Utgifter!$E$5/12)-G3270,0)</f>
        <v>0</v>
      </c>
      <c r="F3271" s="26"/>
      <c r="G3271" s="24">
        <f>IF((E3271*(Utgifter!$E$4+Utgifter!$E$5)/12)&gt;$S$4,(E3271*(Utgifter!$E$4+Utgifter!$E$5)/12),IF(E3271&gt; 0,$S$4,0))</f>
        <v>0</v>
      </c>
      <c r="I3271" s="27">
        <f>IF((I3270*(1+Utgifter!$E$5/12)-K3270)&gt;0,I3270*(1+Utgifter!$E$5/12)-K3270,0)</f>
        <v>0</v>
      </c>
      <c r="J3271" s="26"/>
      <c r="K3271" s="24">
        <f>IF((I3271*(Utgifter!$E$4+Utgifter!$E$5)/12)&gt;$S$4,(I3271*(Utgifter!$E$4+Utgifter!$E$5)/12),IF(I3271&gt; 0,$S$4,0))</f>
        <v>0</v>
      </c>
    </row>
    <row r="3272" spans="4:11" x14ac:dyDescent="0.35">
      <c r="D3272" s="28" t="str">
        <f t="shared" si="51"/>
        <v/>
      </c>
      <c r="E3272" s="27">
        <f>IF((E3271*(1+Utgifter!$E$5/12)-G3271)&gt;0,E3271*(1+Utgifter!$E$5/12)-G3271,0)</f>
        <v>0</v>
      </c>
      <c r="F3272" s="26"/>
      <c r="G3272" s="24">
        <f>IF((E3272*(Utgifter!$E$4+Utgifter!$E$5)/12)&gt;$S$4,(E3272*(Utgifter!$E$4+Utgifter!$E$5)/12),IF(E3272&gt; 0,$S$4,0))</f>
        <v>0</v>
      </c>
      <c r="I3272" s="27">
        <f>IF((I3271*(1+Utgifter!$E$5/12)-K3271)&gt;0,I3271*(1+Utgifter!$E$5/12)-K3271,0)</f>
        <v>0</v>
      </c>
      <c r="J3272" s="26"/>
      <c r="K3272" s="24">
        <f>IF((I3272*(Utgifter!$E$4+Utgifter!$E$5)/12)&gt;$S$4,(I3272*(Utgifter!$E$4+Utgifter!$E$5)/12),IF(I3272&gt; 0,$S$4,0))</f>
        <v>0</v>
      </c>
    </row>
    <row r="3273" spans="4:11" x14ac:dyDescent="0.35">
      <c r="D3273" s="28" t="str">
        <f t="shared" si="51"/>
        <v/>
      </c>
      <c r="E3273" s="27">
        <f>IF((E3272*(1+Utgifter!$E$5/12)-G3272)&gt;0,E3272*(1+Utgifter!$E$5/12)-G3272,0)</f>
        <v>0</v>
      </c>
      <c r="F3273" s="26"/>
      <c r="G3273" s="24">
        <f>IF((E3273*(Utgifter!$E$4+Utgifter!$E$5)/12)&gt;$S$4,(E3273*(Utgifter!$E$4+Utgifter!$E$5)/12),IF(E3273&gt; 0,$S$4,0))</f>
        <v>0</v>
      </c>
      <c r="I3273" s="27">
        <f>IF((I3272*(1+Utgifter!$E$5/12)-K3272)&gt;0,I3272*(1+Utgifter!$E$5/12)-K3272,0)</f>
        <v>0</v>
      </c>
      <c r="J3273" s="26"/>
      <c r="K3273" s="24">
        <f>IF((I3273*(Utgifter!$E$4+Utgifter!$E$5)/12)&gt;$S$4,(I3273*(Utgifter!$E$4+Utgifter!$E$5)/12),IF(I3273&gt; 0,$S$4,0))</f>
        <v>0</v>
      </c>
    </row>
    <row r="3274" spans="4:11" x14ac:dyDescent="0.35">
      <c r="D3274" s="28" t="str">
        <f t="shared" si="51"/>
        <v/>
      </c>
      <c r="E3274" s="27">
        <f>IF((E3273*(1+Utgifter!$E$5/12)-G3273)&gt;0,E3273*(1+Utgifter!$E$5/12)-G3273,0)</f>
        <v>0</v>
      </c>
      <c r="F3274" s="26"/>
      <c r="G3274" s="24">
        <f>IF((E3274*(Utgifter!$E$4+Utgifter!$E$5)/12)&gt;$S$4,(E3274*(Utgifter!$E$4+Utgifter!$E$5)/12),IF(E3274&gt; 0,$S$4,0))</f>
        <v>0</v>
      </c>
      <c r="I3274" s="27">
        <f>IF((I3273*(1+Utgifter!$E$5/12)-K3273)&gt;0,I3273*(1+Utgifter!$E$5/12)-K3273,0)</f>
        <v>0</v>
      </c>
      <c r="J3274" s="26"/>
      <c r="K3274" s="24">
        <f>IF((I3274*(Utgifter!$E$4+Utgifter!$E$5)/12)&gt;$S$4,(I3274*(Utgifter!$E$4+Utgifter!$E$5)/12),IF(I3274&gt; 0,$S$4,0))</f>
        <v>0</v>
      </c>
    </row>
    <row r="3275" spans="4:11" x14ac:dyDescent="0.35">
      <c r="D3275" s="28" t="str">
        <f t="shared" si="51"/>
        <v/>
      </c>
      <c r="E3275" s="27">
        <f>IF((E3274*(1+Utgifter!$E$5/12)-G3274)&gt;0,E3274*(1+Utgifter!$E$5/12)-G3274,0)</f>
        <v>0</v>
      </c>
      <c r="F3275" s="26"/>
      <c r="G3275" s="24">
        <f>IF((E3275*(Utgifter!$E$4+Utgifter!$E$5)/12)&gt;$S$4,(E3275*(Utgifter!$E$4+Utgifter!$E$5)/12),IF(E3275&gt; 0,$S$4,0))</f>
        <v>0</v>
      </c>
      <c r="I3275" s="27">
        <f>IF((I3274*(1+Utgifter!$E$5/12)-K3274)&gt;0,I3274*(1+Utgifter!$E$5/12)-K3274,0)</f>
        <v>0</v>
      </c>
      <c r="J3275" s="26"/>
      <c r="K3275" s="24">
        <f>IF((I3275*(Utgifter!$E$4+Utgifter!$E$5)/12)&gt;$S$4,(I3275*(Utgifter!$E$4+Utgifter!$E$5)/12),IF(I3275&gt; 0,$S$4,0))</f>
        <v>0</v>
      </c>
    </row>
    <row r="3276" spans="4:11" x14ac:dyDescent="0.35">
      <c r="D3276" s="28" t="str">
        <f t="shared" si="51"/>
        <v/>
      </c>
      <c r="E3276" s="27">
        <f>IF((E3275*(1+Utgifter!$E$5/12)-G3275)&gt;0,E3275*(1+Utgifter!$E$5/12)-G3275,0)</f>
        <v>0</v>
      </c>
      <c r="F3276" s="26"/>
      <c r="G3276" s="24">
        <f>IF((E3276*(Utgifter!$E$4+Utgifter!$E$5)/12)&gt;$S$4,(E3276*(Utgifter!$E$4+Utgifter!$E$5)/12),IF(E3276&gt; 0,$S$4,0))</f>
        <v>0</v>
      </c>
      <c r="I3276" s="27">
        <f>IF((I3275*(1+Utgifter!$E$5/12)-K3275)&gt;0,I3275*(1+Utgifter!$E$5/12)-K3275,0)</f>
        <v>0</v>
      </c>
      <c r="J3276" s="26"/>
      <c r="K3276" s="24">
        <f>IF((I3276*(Utgifter!$E$4+Utgifter!$E$5)/12)&gt;$S$4,(I3276*(Utgifter!$E$4+Utgifter!$E$5)/12),IF(I3276&gt; 0,$S$4,0))</f>
        <v>0</v>
      </c>
    </row>
    <row r="3277" spans="4:11" x14ac:dyDescent="0.35">
      <c r="D3277" s="28" t="str">
        <f t="shared" si="51"/>
        <v/>
      </c>
      <c r="E3277" s="27">
        <f>IF((E3276*(1+Utgifter!$E$5/12)-G3276)&gt;0,E3276*(1+Utgifter!$E$5/12)-G3276,0)</f>
        <v>0</v>
      </c>
      <c r="F3277" s="26"/>
      <c r="G3277" s="24">
        <f>IF((E3277*(Utgifter!$E$4+Utgifter!$E$5)/12)&gt;$S$4,(E3277*(Utgifter!$E$4+Utgifter!$E$5)/12),IF(E3277&gt; 0,$S$4,0))</f>
        <v>0</v>
      </c>
      <c r="I3277" s="27">
        <f>IF((I3276*(1+Utgifter!$E$5/12)-K3276)&gt;0,I3276*(1+Utgifter!$E$5/12)-K3276,0)</f>
        <v>0</v>
      </c>
      <c r="J3277" s="26"/>
      <c r="K3277" s="24">
        <f>IF((I3277*(Utgifter!$E$4+Utgifter!$E$5)/12)&gt;$S$4,(I3277*(Utgifter!$E$4+Utgifter!$E$5)/12),IF(I3277&gt; 0,$S$4,0))</f>
        <v>0</v>
      </c>
    </row>
    <row r="3278" spans="4:11" x14ac:dyDescent="0.35">
      <c r="D3278" s="28" t="str">
        <f t="shared" si="51"/>
        <v/>
      </c>
      <c r="E3278" s="27">
        <f>IF((E3277*(1+Utgifter!$E$5/12)-G3277)&gt;0,E3277*(1+Utgifter!$E$5/12)-G3277,0)</f>
        <v>0</v>
      </c>
      <c r="F3278" s="26"/>
      <c r="G3278" s="24">
        <f>IF((E3278*(Utgifter!$E$4+Utgifter!$E$5)/12)&gt;$S$4,(E3278*(Utgifter!$E$4+Utgifter!$E$5)/12),IF(E3278&gt; 0,$S$4,0))</f>
        <v>0</v>
      </c>
      <c r="I3278" s="27">
        <f>IF((I3277*(1+Utgifter!$E$5/12)-K3277)&gt;0,I3277*(1+Utgifter!$E$5/12)-K3277,0)</f>
        <v>0</v>
      </c>
      <c r="J3278" s="26"/>
      <c r="K3278" s="24">
        <f>IF((I3278*(Utgifter!$E$4+Utgifter!$E$5)/12)&gt;$S$4,(I3278*(Utgifter!$E$4+Utgifter!$E$5)/12),IF(I3278&gt; 0,$S$4,0))</f>
        <v>0</v>
      </c>
    </row>
    <row r="3279" spans="4:11" x14ac:dyDescent="0.35">
      <c r="D3279" s="28" t="str">
        <f t="shared" si="51"/>
        <v/>
      </c>
      <c r="E3279" s="27">
        <f>IF((E3278*(1+Utgifter!$E$5/12)-G3278)&gt;0,E3278*(1+Utgifter!$E$5/12)-G3278,0)</f>
        <v>0</v>
      </c>
      <c r="F3279" s="26"/>
      <c r="G3279" s="24">
        <f>IF((E3279*(Utgifter!$E$4+Utgifter!$E$5)/12)&gt;$S$4,(E3279*(Utgifter!$E$4+Utgifter!$E$5)/12),IF(E3279&gt; 0,$S$4,0))</f>
        <v>0</v>
      </c>
      <c r="I3279" s="27">
        <f>IF((I3278*(1+Utgifter!$E$5/12)-K3278)&gt;0,I3278*(1+Utgifter!$E$5/12)-K3278,0)</f>
        <v>0</v>
      </c>
      <c r="J3279" s="26"/>
      <c r="K3279" s="24">
        <f>IF((I3279*(Utgifter!$E$4+Utgifter!$E$5)/12)&gt;$S$4,(I3279*(Utgifter!$E$4+Utgifter!$E$5)/12),IF(I3279&gt; 0,$S$4,0))</f>
        <v>0</v>
      </c>
    </row>
    <row r="3280" spans="4:11" x14ac:dyDescent="0.35">
      <c r="D3280" s="28" t="str">
        <f t="shared" si="51"/>
        <v/>
      </c>
      <c r="E3280" s="27">
        <f>IF((E3279*(1+Utgifter!$E$5/12)-G3279)&gt;0,E3279*(1+Utgifter!$E$5/12)-G3279,0)</f>
        <v>0</v>
      </c>
      <c r="F3280" s="26"/>
      <c r="G3280" s="24">
        <f>IF((E3280*(Utgifter!$E$4+Utgifter!$E$5)/12)&gt;$S$4,(E3280*(Utgifter!$E$4+Utgifter!$E$5)/12),IF(E3280&gt; 0,$S$4,0))</f>
        <v>0</v>
      </c>
      <c r="I3280" s="27">
        <f>IF((I3279*(1+Utgifter!$E$5/12)-K3279)&gt;0,I3279*(1+Utgifter!$E$5/12)-K3279,0)</f>
        <v>0</v>
      </c>
      <c r="J3280" s="26"/>
      <c r="K3280" s="24">
        <f>IF((I3280*(Utgifter!$E$4+Utgifter!$E$5)/12)&gt;$S$4,(I3280*(Utgifter!$E$4+Utgifter!$E$5)/12),IF(I3280&gt; 0,$S$4,0))</f>
        <v>0</v>
      </c>
    </row>
    <row r="3281" spans="4:11" x14ac:dyDescent="0.35">
      <c r="D3281" s="28" t="str">
        <f t="shared" si="51"/>
        <v/>
      </c>
      <c r="E3281" s="27">
        <f>IF((E3280*(1+Utgifter!$E$5/12)-G3280)&gt;0,E3280*(1+Utgifter!$E$5/12)-G3280,0)</f>
        <v>0</v>
      </c>
      <c r="F3281" s="26"/>
      <c r="G3281" s="24">
        <f>IF((E3281*(Utgifter!$E$4+Utgifter!$E$5)/12)&gt;$S$4,(E3281*(Utgifter!$E$4+Utgifter!$E$5)/12),IF(E3281&gt; 0,$S$4,0))</f>
        <v>0</v>
      </c>
      <c r="I3281" s="27">
        <f>IF((I3280*(1+Utgifter!$E$5/12)-K3280)&gt;0,I3280*(1+Utgifter!$E$5/12)-K3280,0)</f>
        <v>0</v>
      </c>
      <c r="J3281" s="26"/>
      <c r="K3281" s="24">
        <f>IF((I3281*(Utgifter!$E$4+Utgifter!$E$5)/12)&gt;$S$4,(I3281*(Utgifter!$E$4+Utgifter!$E$5)/12),IF(I3281&gt; 0,$S$4,0))</f>
        <v>0</v>
      </c>
    </row>
    <row r="3282" spans="4:11" x14ac:dyDescent="0.35">
      <c r="D3282" s="28" t="str">
        <f t="shared" si="51"/>
        <v/>
      </c>
      <c r="E3282" s="27">
        <f>IF((E3281*(1+Utgifter!$E$5/12)-G3281)&gt;0,E3281*(1+Utgifter!$E$5/12)-G3281,0)</f>
        <v>0</v>
      </c>
      <c r="F3282" s="26"/>
      <c r="G3282" s="24">
        <f>IF((E3282*(Utgifter!$E$4+Utgifter!$E$5)/12)&gt;$S$4,(E3282*(Utgifter!$E$4+Utgifter!$E$5)/12),IF(E3282&gt; 0,$S$4,0))</f>
        <v>0</v>
      </c>
      <c r="I3282" s="27">
        <f>IF((I3281*(1+Utgifter!$E$5/12)-K3281)&gt;0,I3281*(1+Utgifter!$E$5/12)-K3281,0)</f>
        <v>0</v>
      </c>
      <c r="J3282" s="26"/>
      <c r="K3282" s="24">
        <f>IF((I3282*(Utgifter!$E$4+Utgifter!$E$5)/12)&gt;$S$4,(I3282*(Utgifter!$E$4+Utgifter!$E$5)/12),IF(I3282&gt; 0,$S$4,0))</f>
        <v>0</v>
      </c>
    </row>
    <row r="3283" spans="4:11" x14ac:dyDescent="0.35">
      <c r="D3283" s="28" t="str">
        <f t="shared" si="51"/>
        <v/>
      </c>
      <c r="E3283" s="27">
        <f>IF((E3282*(1+Utgifter!$E$5/12)-G3282)&gt;0,E3282*(1+Utgifter!$E$5/12)-G3282,0)</f>
        <v>0</v>
      </c>
      <c r="F3283" s="26"/>
      <c r="G3283" s="24">
        <f>IF((E3283*(Utgifter!$E$4+Utgifter!$E$5)/12)&gt;$S$4,(E3283*(Utgifter!$E$4+Utgifter!$E$5)/12),IF(E3283&gt; 0,$S$4,0))</f>
        <v>0</v>
      </c>
      <c r="I3283" s="27">
        <f>IF((I3282*(1+Utgifter!$E$5/12)-K3282)&gt;0,I3282*(1+Utgifter!$E$5/12)-K3282,0)</f>
        <v>0</v>
      </c>
      <c r="J3283" s="26"/>
      <c r="K3283" s="24">
        <f>IF((I3283*(Utgifter!$E$4+Utgifter!$E$5)/12)&gt;$S$4,(I3283*(Utgifter!$E$4+Utgifter!$E$5)/12),IF(I3283&gt; 0,$S$4,0))</f>
        <v>0</v>
      </c>
    </row>
    <row r="3284" spans="4:11" x14ac:dyDescent="0.35">
      <c r="D3284" s="28" t="str">
        <f t="shared" si="51"/>
        <v/>
      </c>
      <c r="E3284" s="27">
        <f>IF((E3283*(1+Utgifter!$E$5/12)-G3283)&gt;0,E3283*(1+Utgifter!$E$5/12)-G3283,0)</f>
        <v>0</v>
      </c>
      <c r="F3284" s="26"/>
      <c r="G3284" s="24">
        <f>IF((E3284*(Utgifter!$E$4+Utgifter!$E$5)/12)&gt;$S$4,(E3284*(Utgifter!$E$4+Utgifter!$E$5)/12),IF(E3284&gt; 0,$S$4,0))</f>
        <v>0</v>
      </c>
      <c r="I3284" s="27">
        <f>IF((I3283*(1+Utgifter!$E$5/12)-K3283)&gt;0,I3283*(1+Utgifter!$E$5/12)-K3283,0)</f>
        <v>0</v>
      </c>
      <c r="J3284" s="26"/>
      <c r="K3284" s="24">
        <f>IF((I3284*(Utgifter!$E$4+Utgifter!$E$5)/12)&gt;$S$4,(I3284*(Utgifter!$E$4+Utgifter!$E$5)/12),IF(I3284&gt; 0,$S$4,0))</f>
        <v>0</v>
      </c>
    </row>
    <row r="3285" spans="4:11" x14ac:dyDescent="0.35">
      <c r="D3285" s="28" t="str">
        <f t="shared" si="51"/>
        <v/>
      </c>
      <c r="E3285" s="27">
        <f>IF((E3284*(1+Utgifter!$E$5/12)-G3284)&gt;0,E3284*(1+Utgifter!$E$5/12)-G3284,0)</f>
        <v>0</v>
      </c>
      <c r="F3285" s="26"/>
      <c r="G3285" s="24">
        <f>IF((E3285*(Utgifter!$E$4+Utgifter!$E$5)/12)&gt;$S$4,(E3285*(Utgifter!$E$4+Utgifter!$E$5)/12),IF(E3285&gt; 0,$S$4,0))</f>
        <v>0</v>
      </c>
      <c r="I3285" s="27">
        <f>IF((I3284*(1+Utgifter!$E$5/12)-K3284)&gt;0,I3284*(1+Utgifter!$E$5/12)-K3284,0)</f>
        <v>0</v>
      </c>
      <c r="J3285" s="26"/>
      <c r="K3285" s="24">
        <f>IF((I3285*(Utgifter!$E$4+Utgifter!$E$5)/12)&gt;$S$4,(I3285*(Utgifter!$E$4+Utgifter!$E$5)/12),IF(I3285&gt; 0,$S$4,0))</f>
        <v>0</v>
      </c>
    </row>
    <row r="3286" spans="4:11" x14ac:dyDescent="0.35">
      <c r="D3286" s="28" t="str">
        <f t="shared" si="51"/>
        <v/>
      </c>
      <c r="E3286" s="27">
        <f>IF((E3285*(1+Utgifter!$E$5/12)-G3285)&gt;0,E3285*(1+Utgifter!$E$5/12)-G3285,0)</f>
        <v>0</v>
      </c>
      <c r="F3286" s="26"/>
      <c r="G3286" s="24">
        <f>IF((E3286*(Utgifter!$E$4+Utgifter!$E$5)/12)&gt;$S$4,(E3286*(Utgifter!$E$4+Utgifter!$E$5)/12),IF(E3286&gt; 0,$S$4,0))</f>
        <v>0</v>
      </c>
      <c r="I3286" s="27">
        <f>IF((I3285*(1+Utgifter!$E$5/12)-K3285)&gt;0,I3285*(1+Utgifter!$E$5/12)-K3285,0)</f>
        <v>0</v>
      </c>
      <c r="J3286" s="26"/>
      <c r="K3286" s="24">
        <f>IF((I3286*(Utgifter!$E$4+Utgifter!$E$5)/12)&gt;$S$4,(I3286*(Utgifter!$E$4+Utgifter!$E$5)/12),IF(I3286&gt; 0,$S$4,0))</f>
        <v>0</v>
      </c>
    </row>
    <row r="3287" spans="4:11" x14ac:dyDescent="0.35">
      <c r="D3287" s="28" t="str">
        <f t="shared" si="51"/>
        <v/>
      </c>
      <c r="E3287" s="27">
        <f>IF((E3286*(1+Utgifter!$E$5/12)-G3286)&gt;0,E3286*(1+Utgifter!$E$5/12)-G3286,0)</f>
        <v>0</v>
      </c>
      <c r="F3287" s="26"/>
      <c r="G3287" s="24">
        <f>IF((E3287*(Utgifter!$E$4+Utgifter!$E$5)/12)&gt;$S$4,(E3287*(Utgifter!$E$4+Utgifter!$E$5)/12),IF(E3287&gt; 0,$S$4,0))</f>
        <v>0</v>
      </c>
      <c r="I3287" s="27">
        <f>IF((I3286*(1+Utgifter!$E$5/12)-K3286)&gt;0,I3286*(1+Utgifter!$E$5/12)-K3286,0)</f>
        <v>0</v>
      </c>
      <c r="J3287" s="26"/>
      <c r="K3287" s="24">
        <f>IF((I3287*(Utgifter!$E$4+Utgifter!$E$5)/12)&gt;$S$4,(I3287*(Utgifter!$E$4+Utgifter!$E$5)/12),IF(I3287&gt; 0,$S$4,0))</f>
        <v>0</v>
      </c>
    </row>
    <row r="3288" spans="4:11" x14ac:dyDescent="0.35">
      <c r="D3288" s="28" t="str">
        <f t="shared" si="51"/>
        <v/>
      </c>
      <c r="E3288" s="27">
        <f>IF((E3287*(1+Utgifter!$E$5/12)-G3287)&gt;0,E3287*(1+Utgifter!$E$5/12)-G3287,0)</f>
        <v>0</v>
      </c>
      <c r="F3288" s="26"/>
      <c r="G3288" s="24">
        <f>IF((E3288*(Utgifter!$E$4+Utgifter!$E$5)/12)&gt;$S$4,(E3288*(Utgifter!$E$4+Utgifter!$E$5)/12),IF(E3288&gt; 0,$S$4,0))</f>
        <v>0</v>
      </c>
      <c r="I3288" s="27">
        <f>IF((I3287*(1+Utgifter!$E$5/12)-K3287)&gt;0,I3287*(1+Utgifter!$E$5/12)-K3287,0)</f>
        <v>0</v>
      </c>
      <c r="J3288" s="26"/>
      <c r="K3288" s="24">
        <f>IF((I3288*(Utgifter!$E$4+Utgifter!$E$5)/12)&gt;$S$4,(I3288*(Utgifter!$E$4+Utgifter!$E$5)/12),IF(I3288&gt; 0,$S$4,0))</f>
        <v>0</v>
      </c>
    </row>
    <row r="3289" spans="4:11" x14ac:dyDescent="0.35">
      <c r="D3289" s="28" t="str">
        <f t="shared" si="51"/>
        <v/>
      </c>
      <c r="E3289" s="27">
        <f>IF((E3288*(1+Utgifter!$E$5/12)-G3288)&gt;0,E3288*(1+Utgifter!$E$5/12)-G3288,0)</f>
        <v>0</v>
      </c>
      <c r="F3289" s="26"/>
      <c r="G3289" s="24">
        <f>IF((E3289*(Utgifter!$E$4+Utgifter!$E$5)/12)&gt;$S$4,(E3289*(Utgifter!$E$4+Utgifter!$E$5)/12),IF(E3289&gt; 0,$S$4,0))</f>
        <v>0</v>
      </c>
      <c r="I3289" s="27">
        <f>IF((I3288*(1+Utgifter!$E$5/12)-K3288)&gt;0,I3288*(1+Utgifter!$E$5/12)-K3288,0)</f>
        <v>0</v>
      </c>
      <c r="J3289" s="26"/>
      <c r="K3289" s="24">
        <f>IF((I3289*(Utgifter!$E$4+Utgifter!$E$5)/12)&gt;$S$4,(I3289*(Utgifter!$E$4+Utgifter!$E$5)/12),IF(I3289&gt; 0,$S$4,0))</f>
        <v>0</v>
      </c>
    </row>
    <row r="3290" spans="4:11" x14ac:dyDescent="0.35">
      <c r="D3290" s="28" t="str">
        <f t="shared" si="51"/>
        <v/>
      </c>
      <c r="E3290" s="27">
        <f>IF((E3289*(1+Utgifter!$E$5/12)-G3289)&gt;0,E3289*(1+Utgifter!$E$5/12)-G3289,0)</f>
        <v>0</v>
      </c>
      <c r="F3290" s="26"/>
      <c r="G3290" s="24">
        <f>IF((E3290*(Utgifter!$E$4+Utgifter!$E$5)/12)&gt;$S$4,(E3290*(Utgifter!$E$4+Utgifter!$E$5)/12),IF(E3290&gt; 0,$S$4,0))</f>
        <v>0</v>
      </c>
      <c r="I3290" s="27">
        <f>IF((I3289*(1+Utgifter!$E$5/12)-K3289)&gt;0,I3289*(1+Utgifter!$E$5/12)-K3289,0)</f>
        <v>0</v>
      </c>
      <c r="J3290" s="26"/>
      <c r="K3290" s="24">
        <f>IF((I3290*(Utgifter!$E$4+Utgifter!$E$5)/12)&gt;$S$4,(I3290*(Utgifter!$E$4+Utgifter!$E$5)/12),IF(I3290&gt; 0,$S$4,0))</f>
        <v>0</v>
      </c>
    </row>
    <row r="3291" spans="4:11" x14ac:dyDescent="0.35">
      <c r="D3291" s="28" t="str">
        <f t="shared" si="51"/>
        <v/>
      </c>
      <c r="E3291" s="27">
        <f>IF((E3290*(1+Utgifter!$E$5/12)-G3290)&gt;0,E3290*(1+Utgifter!$E$5/12)-G3290,0)</f>
        <v>0</v>
      </c>
      <c r="F3291" s="26"/>
      <c r="G3291" s="24">
        <f>IF((E3291*(Utgifter!$E$4+Utgifter!$E$5)/12)&gt;$S$4,(E3291*(Utgifter!$E$4+Utgifter!$E$5)/12),IF(E3291&gt; 0,$S$4,0))</f>
        <v>0</v>
      </c>
      <c r="I3291" s="27">
        <f>IF((I3290*(1+Utgifter!$E$5/12)-K3290)&gt;0,I3290*(1+Utgifter!$E$5/12)-K3290,0)</f>
        <v>0</v>
      </c>
      <c r="J3291" s="26"/>
      <c r="K3291" s="24">
        <f>IF((I3291*(Utgifter!$E$4+Utgifter!$E$5)/12)&gt;$S$4,(I3291*(Utgifter!$E$4+Utgifter!$E$5)/12),IF(I3291&gt; 0,$S$4,0))</f>
        <v>0</v>
      </c>
    </row>
    <row r="3292" spans="4:11" x14ac:dyDescent="0.35">
      <c r="D3292" s="28" t="str">
        <f t="shared" si="51"/>
        <v/>
      </c>
      <c r="E3292" s="27">
        <f>IF((E3291*(1+Utgifter!$E$5/12)-G3291)&gt;0,E3291*(1+Utgifter!$E$5/12)-G3291,0)</f>
        <v>0</v>
      </c>
      <c r="F3292" s="26"/>
      <c r="G3292" s="24">
        <f>IF((E3292*(Utgifter!$E$4+Utgifter!$E$5)/12)&gt;$S$4,(E3292*(Utgifter!$E$4+Utgifter!$E$5)/12),IF(E3292&gt; 0,$S$4,0))</f>
        <v>0</v>
      </c>
      <c r="I3292" s="27">
        <f>IF((I3291*(1+Utgifter!$E$5/12)-K3291)&gt;0,I3291*(1+Utgifter!$E$5/12)-K3291,0)</f>
        <v>0</v>
      </c>
      <c r="J3292" s="26"/>
      <c r="K3292" s="24">
        <f>IF((I3292*(Utgifter!$E$4+Utgifter!$E$5)/12)&gt;$S$4,(I3292*(Utgifter!$E$4+Utgifter!$E$5)/12),IF(I3292&gt; 0,$S$4,0))</f>
        <v>0</v>
      </c>
    </row>
    <row r="3293" spans="4:11" x14ac:dyDescent="0.35">
      <c r="D3293" s="28" t="str">
        <f t="shared" si="51"/>
        <v/>
      </c>
      <c r="E3293" s="27">
        <f>IF((E3292*(1+Utgifter!$E$5/12)-G3292)&gt;0,E3292*(1+Utgifter!$E$5/12)-G3292,0)</f>
        <v>0</v>
      </c>
      <c r="F3293" s="26"/>
      <c r="G3293" s="24">
        <f>IF((E3293*(Utgifter!$E$4+Utgifter!$E$5)/12)&gt;$S$4,(E3293*(Utgifter!$E$4+Utgifter!$E$5)/12),IF(E3293&gt; 0,$S$4,0))</f>
        <v>0</v>
      </c>
      <c r="I3293" s="27">
        <f>IF((I3292*(1+Utgifter!$E$5/12)-K3292)&gt;0,I3292*(1+Utgifter!$E$5/12)-K3292,0)</f>
        <v>0</v>
      </c>
      <c r="J3293" s="26"/>
      <c r="K3293" s="24">
        <f>IF((I3293*(Utgifter!$E$4+Utgifter!$E$5)/12)&gt;$S$4,(I3293*(Utgifter!$E$4+Utgifter!$E$5)/12),IF(I3293&gt; 0,$S$4,0))</f>
        <v>0</v>
      </c>
    </row>
    <row r="3294" spans="4:11" x14ac:dyDescent="0.35">
      <c r="D3294" s="28" t="str">
        <f t="shared" si="51"/>
        <v/>
      </c>
      <c r="E3294" s="27">
        <f>IF((E3293*(1+Utgifter!$E$5/12)-G3293)&gt;0,E3293*(1+Utgifter!$E$5/12)-G3293,0)</f>
        <v>0</v>
      </c>
      <c r="F3294" s="26"/>
      <c r="G3294" s="24">
        <f>IF((E3294*(Utgifter!$E$4+Utgifter!$E$5)/12)&gt;$S$4,(E3294*(Utgifter!$E$4+Utgifter!$E$5)/12),IF(E3294&gt; 0,$S$4,0))</f>
        <v>0</v>
      </c>
      <c r="I3294" s="27">
        <f>IF((I3293*(1+Utgifter!$E$5/12)-K3293)&gt;0,I3293*(1+Utgifter!$E$5/12)-K3293,0)</f>
        <v>0</v>
      </c>
      <c r="J3294" s="26"/>
      <c r="K3294" s="24">
        <f>IF((I3294*(Utgifter!$E$4+Utgifter!$E$5)/12)&gt;$S$4,(I3294*(Utgifter!$E$4+Utgifter!$E$5)/12),IF(I3294&gt; 0,$S$4,0))</f>
        <v>0</v>
      </c>
    </row>
    <row r="3295" spans="4:11" x14ac:dyDescent="0.35">
      <c r="D3295" s="28" t="str">
        <f t="shared" si="51"/>
        <v/>
      </c>
      <c r="E3295" s="27">
        <f>IF((E3294*(1+Utgifter!$E$5/12)-G3294)&gt;0,E3294*(1+Utgifter!$E$5/12)-G3294,0)</f>
        <v>0</v>
      </c>
      <c r="F3295" s="26"/>
      <c r="G3295" s="24">
        <f>IF((E3295*(Utgifter!$E$4+Utgifter!$E$5)/12)&gt;$S$4,(E3295*(Utgifter!$E$4+Utgifter!$E$5)/12),IF(E3295&gt; 0,$S$4,0))</f>
        <v>0</v>
      </c>
      <c r="I3295" s="27">
        <f>IF((I3294*(1+Utgifter!$E$5/12)-K3294)&gt;0,I3294*(1+Utgifter!$E$5/12)-K3294,0)</f>
        <v>0</v>
      </c>
      <c r="J3295" s="26"/>
      <c r="K3295" s="24">
        <f>IF((I3295*(Utgifter!$E$4+Utgifter!$E$5)/12)&gt;$S$4,(I3295*(Utgifter!$E$4+Utgifter!$E$5)/12),IF(I3295&gt; 0,$S$4,0))</f>
        <v>0</v>
      </c>
    </row>
    <row r="3296" spans="4:11" x14ac:dyDescent="0.35">
      <c r="D3296" s="28" t="str">
        <f t="shared" si="51"/>
        <v/>
      </c>
      <c r="E3296" s="27">
        <f>IF((E3295*(1+Utgifter!$E$5/12)-G3295)&gt;0,E3295*(1+Utgifter!$E$5/12)-G3295,0)</f>
        <v>0</v>
      </c>
      <c r="F3296" s="26"/>
      <c r="G3296" s="24">
        <f>IF((E3296*(Utgifter!$E$4+Utgifter!$E$5)/12)&gt;$S$4,(E3296*(Utgifter!$E$4+Utgifter!$E$5)/12),IF(E3296&gt; 0,$S$4,0))</f>
        <v>0</v>
      </c>
      <c r="I3296" s="27">
        <f>IF((I3295*(1+Utgifter!$E$5/12)-K3295)&gt;0,I3295*(1+Utgifter!$E$5/12)-K3295,0)</f>
        <v>0</v>
      </c>
      <c r="J3296" s="26"/>
      <c r="K3296" s="24">
        <f>IF((I3296*(Utgifter!$E$4+Utgifter!$E$5)/12)&gt;$S$4,(I3296*(Utgifter!$E$4+Utgifter!$E$5)/12),IF(I3296&gt; 0,$S$4,0))</f>
        <v>0</v>
      </c>
    </row>
    <row r="3297" spans="4:11" x14ac:dyDescent="0.35">
      <c r="D3297" s="28" t="str">
        <f t="shared" si="51"/>
        <v/>
      </c>
      <c r="E3297" s="27">
        <f>IF((E3296*(1+Utgifter!$E$5/12)-G3296)&gt;0,E3296*(1+Utgifter!$E$5/12)-G3296,0)</f>
        <v>0</v>
      </c>
      <c r="F3297" s="26"/>
      <c r="G3297" s="24">
        <f>IF((E3297*(Utgifter!$E$4+Utgifter!$E$5)/12)&gt;$S$4,(E3297*(Utgifter!$E$4+Utgifter!$E$5)/12),IF(E3297&gt; 0,$S$4,0))</f>
        <v>0</v>
      </c>
      <c r="I3297" s="27">
        <f>IF((I3296*(1+Utgifter!$E$5/12)-K3296)&gt;0,I3296*(1+Utgifter!$E$5/12)-K3296,0)</f>
        <v>0</v>
      </c>
      <c r="J3297" s="26"/>
      <c r="K3297" s="24">
        <f>IF((I3297*(Utgifter!$E$4+Utgifter!$E$5)/12)&gt;$S$4,(I3297*(Utgifter!$E$4+Utgifter!$E$5)/12),IF(I3297&gt; 0,$S$4,0))</f>
        <v>0</v>
      </c>
    </row>
    <row r="3298" spans="4:11" x14ac:dyDescent="0.35">
      <c r="D3298" s="28" t="str">
        <f t="shared" si="51"/>
        <v/>
      </c>
      <c r="E3298" s="27">
        <f>IF((E3297*(1+Utgifter!$E$5/12)-G3297)&gt;0,E3297*(1+Utgifter!$E$5/12)-G3297,0)</f>
        <v>0</v>
      </c>
      <c r="F3298" s="26"/>
      <c r="G3298" s="24">
        <f>IF((E3298*(Utgifter!$E$4+Utgifter!$E$5)/12)&gt;$S$4,(E3298*(Utgifter!$E$4+Utgifter!$E$5)/12),IF(E3298&gt; 0,$S$4,0))</f>
        <v>0</v>
      </c>
      <c r="I3298" s="27">
        <f>IF((I3297*(1+Utgifter!$E$5/12)-K3297)&gt;0,I3297*(1+Utgifter!$E$5/12)-K3297,0)</f>
        <v>0</v>
      </c>
      <c r="J3298" s="26"/>
      <c r="K3298" s="24">
        <f>IF((I3298*(Utgifter!$E$4+Utgifter!$E$5)/12)&gt;$S$4,(I3298*(Utgifter!$E$4+Utgifter!$E$5)/12),IF(I3298&gt; 0,$S$4,0))</f>
        <v>0</v>
      </c>
    </row>
    <row r="3299" spans="4:11" x14ac:dyDescent="0.35">
      <c r="D3299" s="28" t="str">
        <f t="shared" si="51"/>
        <v/>
      </c>
      <c r="E3299" s="27">
        <f>IF((E3298*(1+Utgifter!$E$5/12)-G3298)&gt;0,E3298*(1+Utgifter!$E$5/12)-G3298,0)</f>
        <v>0</v>
      </c>
      <c r="F3299" s="26"/>
      <c r="G3299" s="24">
        <f>IF((E3299*(Utgifter!$E$4+Utgifter!$E$5)/12)&gt;$S$4,(E3299*(Utgifter!$E$4+Utgifter!$E$5)/12),IF(E3299&gt; 0,$S$4,0))</f>
        <v>0</v>
      </c>
      <c r="I3299" s="27">
        <f>IF((I3298*(1+Utgifter!$E$5/12)-K3298)&gt;0,I3298*(1+Utgifter!$E$5/12)-K3298,0)</f>
        <v>0</v>
      </c>
      <c r="J3299" s="26"/>
      <c r="K3299" s="24">
        <f>IF((I3299*(Utgifter!$E$4+Utgifter!$E$5)/12)&gt;$S$4,(I3299*(Utgifter!$E$4+Utgifter!$E$5)/12),IF(I3299&gt; 0,$S$4,0))</f>
        <v>0</v>
      </c>
    </row>
    <row r="3300" spans="4:11" x14ac:dyDescent="0.35">
      <c r="D3300" s="28" t="str">
        <f t="shared" si="51"/>
        <v/>
      </c>
      <c r="E3300" s="27">
        <f>IF((E3299*(1+Utgifter!$E$5/12)-G3299)&gt;0,E3299*(1+Utgifter!$E$5/12)-G3299,0)</f>
        <v>0</v>
      </c>
      <c r="F3300" s="26"/>
      <c r="G3300" s="24">
        <f>IF((E3300*(Utgifter!$E$4+Utgifter!$E$5)/12)&gt;$S$4,(E3300*(Utgifter!$E$4+Utgifter!$E$5)/12),IF(E3300&gt; 0,$S$4,0))</f>
        <v>0</v>
      </c>
      <c r="I3300" s="27">
        <f>IF((I3299*(1+Utgifter!$E$5/12)-K3299)&gt;0,I3299*(1+Utgifter!$E$5/12)-K3299,0)</f>
        <v>0</v>
      </c>
      <c r="J3300" s="26"/>
      <c r="K3300" s="24">
        <f>IF((I3300*(Utgifter!$E$4+Utgifter!$E$5)/12)&gt;$S$4,(I3300*(Utgifter!$E$4+Utgifter!$E$5)/12),IF(I3300&gt; 0,$S$4,0))</f>
        <v>0</v>
      </c>
    </row>
    <row r="3301" spans="4:11" x14ac:dyDescent="0.35">
      <c r="D3301" s="28" t="str">
        <f t="shared" si="51"/>
        <v/>
      </c>
      <c r="E3301" s="27">
        <f>IF((E3300*(1+Utgifter!$E$5/12)-G3300)&gt;0,E3300*(1+Utgifter!$E$5/12)-G3300,0)</f>
        <v>0</v>
      </c>
      <c r="F3301" s="26"/>
      <c r="G3301" s="24">
        <f>IF((E3301*(Utgifter!$E$4+Utgifter!$E$5)/12)&gt;$S$4,(E3301*(Utgifter!$E$4+Utgifter!$E$5)/12),IF(E3301&gt; 0,$S$4,0))</f>
        <v>0</v>
      </c>
      <c r="I3301" s="27">
        <f>IF((I3300*(1+Utgifter!$E$5/12)-K3300)&gt;0,I3300*(1+Utgifter!$E$5/12)-K3300,0)</f>
        <v>0</v>
      </c>
      <c r="J3301" s="26"/>
      <c r="K3301" s="24">
        <f>IF((I3301*(Utgifter!$E$4+Utgifter!$E$5)/12)&gt;$S$4,(I3301*(Utgifter!$E$4+Utgifter!$E$5)/12),IF(I3301&gt; 0,$S$4,0))</f>
        <v>0</v>
      </c>
    </row>
    <row r="3302" spans="4:11" x14ac:dyDescent="0.35">
      <c r="D3302" s="28" t="str">
        <f t="shared" si="51"/>
        <v/>
      </c>
      <c r="E3302" s="27">
        <f>IF((E3301*(1+Utgifter!$E$5/12)-G3301)&gt;0,E3301*(1+Utgifter!$E$5/12)-G3301,0)</f>
        <v>0</v>
      </c>
      <c r="F3302" s="26"/>
      <c r="G3302" s="24">
        <f>IF((E3302*(Utgifter!$E$4+Utgifter!$E$5)/12)&gt;$S$4,(E3302*(Utgifter!$E$4+Utgifter!$E$5)/12),IF(E3302&gt; 0,$S$4,0))</f>
        <v>0</v>
      </c>
      <c r="I3302" s="27">
        <f>IF((I3301*(1+Utgifter!$E$5/12)-K3301)&gt;0,I3301*(1+Utgifter!$E$5/12)-K3301,0)</f>
        <v>0</v>
      </c>
      <c r="J3302" s="26"/>
      <c r="K3302" s="24">
        <f>IF((I3302*(Utgifter!$E$4+Utgifter!$E$5)/12)&gt;$S$4,(I3302*(Utgifter!$E$4+Utgifter!$E$5)/12),IF(I3302&gt; 0,$S$4,0))</f>
        <v>0</v>
      </c>
    </row>
    <row r="3303" spans="4:11" x14ac:dyDescent="0.35">
      <c r="D3303" s="28" t="str">
        <f t="shared" si="51"/>
        <v/>
      </c>
      <c r="E3303" s="27">
        <f>IF((E3302*(1+Utgifter!$E$5/12)-G3302)&gt;0,E3302*(1+Utgifter!$E$5/12)-G3302,0)</f>
        <v>0</v>
      </c>
      <c r="F3303" s="26"/>
      <c r="G3303" s="24">
        <f>IF((E3303*(Utgifter!$E$4+Utgifter!$E$5)/12)&gt;$S$4,(E3303*(Utgifter!$E$4+Utgifter!$E$5)/12),IF(E3303&gt; 0,$S$4,0))</f>
        <v>0</v>
      </c>
      <c r="I3303" s="27">
        <f>IF((I3302*(1+Utgifter!$E$5/12)-K3302)&gt;0,I3302*(1+Utgifter!$E$5/12)-K3302,0)</f>
        <v>0</v>
      </c>
      <c r="J3303" s="26"/>
      <c r="K3303" s="24">
        <f>IF((I3303*(Utgifter!$E$4+Utgifter!$E$5)/12)&gt;$S$4,(I3303*(Utgifter!$E$4+Utgifter!$E$5)/12),IF(I3303&gt; 0,$S$4,0))</f>
        <v>0</v>
      </c>
    </row>
    <row r="3304" spans="4:11" x14ac:dyDescent="0.35">
      <c r="D3304" s="28" t="str">
        <f t="shared" si="51"/>
        <v/>
      </c>
      <c r="E3304" s="27">
        <f>IF((E3303*(1+Utgifter!$E$5/12)-G3303)&gt;0,E3303*(1+Utgifter!$E$5/12)-G3303,0)</f>
        <v>0</v>
      </c>
      <c r="F3304" s="26"/>
      <c r="G3304" s="24">
        <f>IF((E3304*(Utgifter!$E$4+Utgifter!$E$5)/12)&gt;$S$4,(E3304*(Utgifter!$E$4+Utgifter!$E$5)/12),IF(E3304&gt; 0,$S$4,0))</f>
        <v>0</v>
      </c>
      <c r="I3304" s="27">
        <f>IF((I3303*(1+Utgifter!$E$5/12)-K3303)&gt;0,I3303*(1+Utgifter!$E$5/12)-K3303,0)</f>
        <v>0</v>
      </c>
      <c r="J3304" s="26"/>
      <c r="K3304" s="24">
        <f>IF((I3304*(Utgifter!$E$4+Utgifter!$E$5)/12)&gt;$S$4,(I3304*(Utgifter!$E$4+Utgifter!$E$5)/12),IF(I3304&gt; 0,$S$4,0))</f>
        <v>0</v>
      </c>
    </row>
    <row r="3305" spans="4:11" x14ac:dyDescent="0.35">
      <c r="D3305" s="28" t="str">
        <f t="shared" si="51"/>
        <v/>
      </c>
      <c r="E3305" s="27">
        <f>IF((E3304*(1+Utgifter!$E$5/12)-G3304)&gt;0,E3304*(1+Utgifter!$E$5/12)-G3304,0)</f>
        <v>0</v>
      </c>
      <c r="F3305" s="26"/>
      <c r="G3305" s="24">
        <f>IF((E3305*(Utgifter!$E$4+Utgifter!$E$5)/12)&gt;$S$4,(E3305*(Utgifter!$E$4+Utgifter!$E$5)/12),IF(E3305&gt; 0,$S$4,0))</f>
        <v>0</v>
      </c>
      <c r="I3305" s="27">
        <f>IF((I3304*(1+Utgifter!$E$5/12)-K3304)&gt;0,I3304*(1+Utgifter!$E$5/12)-K3304,0)</f>
        <v>0</v>
      </c>
      <c r="J3305" s="26"/>
      <c r="K3305" s="24">
        <f>IF((I3305*(Utgifter!$E$4+Utgifter!$E$5)/12)&gt;$S$4,(I3305*(Utgifter!$E$4+Utgifter!$E$5)/12),IF(I3305&gt; 0,$S$4,0))</f>
        <v>0</v>
      </c>
    </row>
    <row r="3306" spans="4:11" x14ac:dyDescent="0.35">
      <c r="D3306" s="28" t="str">
        <f t="shared" si="51"/>
        <v/>
      </c>
      <c r="E3306" s="27">
        <f>IF((E3305*(1+Utgifter!$E$5/12)-G3305)&gt;0,E3305*(1+Utgifter!$E$5/12)-G3305,0)</f>
        <v>0</v>
      </c>
      <c r="F3306" s="26"/>
      <c r="G3306" s="24">
        <f>IF((E3306*(Utgifter!$E$4+Utgifter!$E$5)/12)&gt;$S$4,(E3306*(Utgifter!$E$4+Utgifter!$E$5)/12),IF(E3306&gt; 0,$S$4,0))</f>
        <v>0</v>
      </c>
      <c r="I3306" s="27">
        <f>IF((I3305*(1+Utgifter!$E$5/12)-K3305)&gt;0,I3305*(1+Utgifter!$E$5/12)-K3305,0)</f>
        <v>0</v>
      </c>
      <c r="J3306" s="26"/>
      <c r="K3306" s="24">
        <f>IF((I3306*(Utgifter!$E$4+Utgifter!$E$5)/12)&gt;$S$4,(I3306*(Utgifter!$E$4+Utgifter!$E$5)/12),IF(I3306&gt; 0,$S$4,0))</f>
        <v>0</v>
      </c>
    </row>
    <row r="3307" spans="4:11" x14ac:dyDescent="0.35">
      <c r="D3307" s="28" t="str">
        <f t="shared" si="51"/>
        <v/>
      </c>
      <c r="E3307" s="27">
        <f>IF((E3306*(1+Utgifter!$E$5/12)-G3306)&gt;0,E3306*(1+Utgifter!$E$5/12)-G3306,0)</f>
        <v>0</v>
      </c>
      <c r="F3307" s="26"/>
      <c r="G3307" s="24">
        <f>IF((E3307*(Utgifter!$E$4+Utgifter!$E$5)/12)&gt;$S$4,(E3307*(Utgifter!$E$4+Utgifter!$E$5)/12),IF(E3307&gt; 0,$S$4,0))</f>
        <v>0</v>
      </c>
      <c r="I3307" s="27">
        <f>IF((I3306*(1+Utgifter!$E$5/12)-K3306)&gt;0,I3306*(1+Utgifter!$E$5/12)-K3306,0)</f>
        <v>0</v>
      </c>
      <c r="J3307" s="26"/>
      <c r="K3307" s="24">
        <f>IF((I3307*(Utgifter!$E$4+Utgifter!$E$5)/12)&gt;$S$4,(I3307*(Utgifter!$E$4+Utgifter!$E$5)/12),IF(I3307&gt; 0,$S$4,0))</f>
        <v>0</v>
      </c>
    </row>
    <row r="3308" spans="4:11" x14ac:dyDescent="0.35">
      <c r="D3308" s="28" t="str">
        <f t="shared" si="51"/>
        <v/>
      </c>
      <c r="E3308" s="27">
        <f>IF((E3307*(1+Utgifter!$E$5/12)-G3307)&gt;0,E3307*(1+Utgifter!$E$5/12)-G3307,0)</f>
        <v>0</v>
      </c>
      <c r="F3308" s="26"/>
      <c r="G3308" s="24">
        <f>IF((E3308*(Utgifter!$E$4+Utgifter!$E$5)/12)&gt;$S$4,(E3308*(Utgifter!$E$4+Utgifter!$E$5)/12),IF(E3308&gt; 0,$S$4,0))</f>
        <v>0</v>
      </c>
      <c r="I3308" s="27">
        <f>IF((I3307*(1+Utgifter!$E$5/12)-K3307)&gt;0,I3307*(1+Utgifter!$E$5/12)-K3307,0)</f>
        <v>0</v>
      </c>
      <c r="J3308" s="26"/>
      <c r="K3308" s="24">
        <f>IF((I3308*(Utgifter!$E$4+Utgifter!$E$5)/12)&gt;$S$4,(I3308*(Utgifter!$E$4+Utgifter!$E$5)/12),IF(I3308&gt; 0,$S$4,0))</f>
        <v>0</v>
      </c>
    </row>
    <row r="3309" spans="4:11" x14ac:dyDescent="0.35">
      <c r="D3309" s="28" t="str">
        <f t="shared" si="51"/>
        <v/>
      </c>
      <c r="E3309" s="27">
        <f>IF((E3308*(1+Utgifter!$E$5/12)-G3308)&gt;0,E3308*(1+Utgifter!$E$5/12)-G3308,0)</f>
        <v>0</v>
      </c>
      <c r="F3309" s="26"/>
      <c r="G3309" s="24">
        <f>IF((E3309*(Utgifter!$E$4+Utgifter!$E$5)/12)&gt;$S$4,(E3309*(Utgifter!$E$4+Utgifter!$E$5)/12),IF(E3309&gt; 0,$S$4,0))</f>
        <v>0</v>
      </c>
      <c r="I3309" s="27">
        <f>IF((I3308*(1+Utgifter!$E$5/12)-K3308)&gt;0,I3308*(1+Utgifter!$E$5/12)-K3308,0)</f>
        <v>0</v>
      </c>
      <c r="J3309" s="26"/>
      <c r="K3309" s="24">
        <f>IF((I3309*(Utgifter!$E$4+Utgifter!$E$5)/12)&gt;$S$4,(I3309*(Utgifter!$E$4+Utgifter!$E$5)/12),IF(I3309&gt; 0,$S$4,0))</f>
        <v>0</v>
      </c>
    </row>
    <row r="3310" spans="4:11" x14ac:dyDescent="0.35">
      <c r="D3310" s="28" t="str">
        <f t="shared" si="51"/>
        <v/>
      </c>
      <c r="E3310" s="27">
        <f>IF((E3309*(1+Utgifter!$E$5/12)-G3309)&gt;0,E3309*(1+Utgifter!$E$5/12)-G3309,0)</f>
        <v>0</v>
      </c>
      <c r="F3310" s="26"/>
      <c r="G3310" s="24">
        <f>IF((E3310*(Utgifter!$E$4+Utgifter!$E$5)/12)&gt;$S$4,(E3310*(Utgifter!$E$4+Utgifter!$E$5)/12),IF(E3310&gt; 0,$S$4,0))</f>
        <v>0</v>
      </c>
      <c r="I3310" s="27">
        <f>IF((I3309*(1+Utgifter!$E$5/12)-K3309)&gt;0,I3309*(1+Utgifter!$E$5/12)-K3309,0)</f>
        <v>0</v>
      </c>
      <c r="J3310" s="26"/>
      <c r="K3310" s="24">
        <f>IF((I3310*(Utgifter!$E$4+Utgifter!$E$5)/12)&gt;$S$4,(I3310*(Utgifter!$E$4+Utgifter!$E$5)/12),IF(I3310&gt; 0,$S$4,0))</f>
        <v>0</v>
      </c>
    </row>
    <row r="3311" spans="4:11" x14ac:dyDescent="0.35">
      <c r="D3311" s="28" t="str">
        <f t="shared" si="51"/>
        <v/>
      </c>
      <c r="E3311" s="27">
        <f>IF((E3310*(1+Utgifter!$E$5/12)-G3310)&gt;0,E3310*(1+Utgifter!$E$5/12)-G3310,0)</f>
        <v>0</v>
      </c>
      <c r="F3311" s="26"/>
      <c r="G3311" s="24">
        <f>IF((E3311*(Utgifter!$E$4+Utgifter!$E$5)/12)&gt;$S$4,(E3311*(Utgifter!$E$4+Utgifter!$E$5)/12),IF(E3311&gt; 0,$S$4,0))</f>
        <v>0</v>
      </c>
      <c r="I3311" s="27">
        <f>IF((I3310*(1+Utgifter!$E$5/12)-K3310)&gt;0,I3310*(1+Utgifter!$E$5/12)-K3310,0)</f>
        <v>0</v>
      </c>
      <c r="J3311" s="26"/>
      <c r="K3311" s="24">
        <f>IF((I3311*(Utgifter!$E$4+Utgifter!$E$5)/12)&gt;$S$4,(I3311*(Utgifter!$E$4+Utgifter!$E$5)/12),IF(I3311&gt; 0,$S$4,0))</f>
        <v>0</v>
      </c>
    </row>
    <row r="3312" spans="4:11" x14ac:dyDescent="0.35">
      <c r="D3312" s="28" t="str">
        <f t="shared" si="51"/>
        <v/>
      </c>
      <c r="E3312" s="27">
        <f>IF((E3311*(1+Utgifter!$E$5/12)-G3311)&gt;0,E3311*(1+Utgifter!$E$5/12)-G3311,0)</f>
        <v>0</v>
      </c>
      <c r="F3312" s="26"/>
      <c r="G3312" s="24">
        <f>IF((E3312*(Utgifter!$E$4+Utgifter!$E$5)/12)&gt;$S$4,(E3312*(Utgifter!$E$4+Utgifter!$E$5)/12),IF(E3312&gt; 0,$S$4,0))</f>
        <v>0</v>
      </c>
      <c r="I3312" s="27">
        <f>IF((I3311*(1+Utgifter!$E$5/12)-K3311)&gt;0,I3311*(1+Utgifter!$E$5/12)-K3311,0)</f>
        <v>0</v>
      </c>
      <c r="J3312" s="26"/>
      <c r="K3312" s="24">
        <f>IF((I3312*(Utgifter!$E$4+Utgifter!$E$5)/12)&gt;$S$4,(I3312*(Utgifter!$E$4+Utgifter!$E$5)/12),IF(I3312&gt; 0,$S$4,0))</f>
        <v>0</v>
      </c>
    </row>
    <row r="3313" spans="4:11" x14ac:dyDescent="0.35">
      <c r="D3313" s="28" t="str">
        <f t="shared" si="51"/>
        <v/>
      </c>
      <c r="E3313" s="27">
        <f>IF((E3312*(1+Utgifter!$E$5/12)-G3312)&gt;0,E3312*(1+Utgifter!$E$5/12)-G3312,0)</f>
        <v>0</v>
      </c>
      <c r="F3313" s="26"/>
      <c r="G3313" s="24">
        <f>IF((E3313*(Utgifter!$E$4+Utgifter!$E$5)/12)&gt;$S$4,(E3313*(Utgifter!$E$4+Utgifter!$E$5)/12),IF(E3313&gt; 0,$S$4,0))</f>
        <v>0</v>
      </c>
      <c r="I3313" s="27">
        <f>IF((I3312*(1+Utgifter!$E$5/12)-K3312)&gt;0,I3312*(1+Utgifter!$E$5/12)-K3312,0)</f>
        <v>0</v>
      </c>
      <c r="J3313" s="26"/>
      <c r="K3313" s="24">
        <f>IF((I3313*(Utgifter!$E$4+Utgifter!$E$5)/12)&gt;$S$4,(I3313*(Utgifter!$E$4+Utgifter!$E$5)/12),IF(I3313&gt; 0,$S$4,0))</f>
        <v>0</v>
      </c>
    </row>
    <row r="3314" spans="4:11" x14ac:dyDescent="0.35">
      <c r="D3314" s="28" t="str">
        <f t="shared" si="51"/>
        <v/>
      </c>
      <c r="E3314" s="27">
        <f>IF((E3313*(1+Utgifter!$E$5/12)-G3313)&gt;0,E3313*(1+Utgifter!$E$5/12)-G3313,0)</f>
        <v>0</v>
      </c>
      <c r="F3314" s="26"/>
      <c r="G3314" s="24">
        <f>IF((E3314*(Utgifter!$E$4+Utgifter!$E$5)/12)&gt;$S$4,(E3314*(Utgifter!$E$4+Utgifter!$E$5)/12),IF(E3314&gt; 0,$S$4,0))</f>
        <v>0</v>
      </c>
      <c r="I3314" s="27">
        <f>IF((I3313*(1+Utgifter!$E$5/12)-K3313)&gt;0,I3313*(1+Utgifter!$E$5/12)-K3313,0)</f>
        <v>0</v>
      </c>
      <c r="J3314" s="26"/>
      <c r="K3314" s="24">
        <f>IF((I3314*(Utgifter!$E$4+Utgifter!$E$5)/12)&gt;$S$4,(I3314*(Utgifter!$E$4+Utgifter!$E$5)/12),IF(I3314&gt; 0,$S$4,0))</f>
        <v>0</v>
      </c>
    </row>
    <row r="3315" spans="4:11" x14ac:dyDescent="0.35">
      <c r="D3315" s="28" t="str">
        <f t="shared" si="51"/>
        <v/>
      </c>
      <c r="E3315" s="27">
        <f>IF((E3314*(1+Utgifter!$E$5/12)-G3314)&gt;0,E3314*(1+Utgifter!$E$5/12)-G3314,0)</f>
        <v>0</v>
      </c>
      <c r="F3315" s="26"/>
      <c r="G3315" s="24">
        <f>IF((E3315*(Utgifter!$E$4+Utgifter!$E$5)/12)&gt;$S$4,(E3315*(Utgifter!$E$4+Utgifter!$E$5)/12),IF(E3315&gt; 0,$S$4,0))</f>
        <v>0</v>
      </c>
      <c r="I3315" s="27">
        <f>IF((I3314*(1+Utgifter!$E$5/12)-K3314)&gt;0,I3314*(1+Utgifter!$E$5/12)-K3314,0)</f>
        <v>0</v>
      </c>
      <c r="J3315" s="26"/>
      <c r="K3315" s="24">
        <f>IF((I3315*(Utgifter!$E$4+Utgifter!$E$5)/12)&gt;$S$4,(I3315*(Utgifter!$E$4+Utgifter!$E$5)/12),IF(I3315&gt; 0,$S$4,0))</f>
        <v>0</v>
      </c>
    </row>
    <row r="3316" spans="4:11" x14ac:dyDescent="0.35">
      <c r="D3316" s="28" t="str">
        <f t="shared" si="51"/>
        <v/>
      </c>
      <c r="E3316" s="27">
        <f>IF((E3315*(1+Utgifter!$E$5/12)-G3315)&gt;0,E3315*(1+Utgifter!$E$5/12)-G3315,0)</f>
        <v>0</v>
      </c>
      <c r="F3316" s="26"/>
      <c r="G3316" s="24">
        <f>IF((E3316*(Utgifter!$E$4+Utgifter!$E$5)/12)&gt;$S$4,(E3316*(Utgifter!$E$4+Utgifter!$E$5)/12),IF(E3316&gt; 0,$S$4,0))</f>
        <v>0</v>
      </c>
      <c r="I3316" s="27">
        <f>IF((I3315*(1+Utgifter!$E$5/12)-K3315)&gt;0,I3315*(1+Utgifter!$E$5/12)-K3315,0)</f>
        <v>0</v>
      </c>
      <c r="J3316" s="26"/>
      <c r="K3316" s="24">
        <f>IF((I3316*(Utgifter!$E$4+Utgifter!$E$5)/12)&gt;$S$4,(I3316*(Utgifter!$E$4+Utgifter!$E$5)/12),IF(I3316&gt; 0,$S$4,0))</f>
        <v>0</v>
      </c>
    </row>
    <row r="3317" spans="4:11" x14ac:dyDescent="0.35">
      <c r="D3317" s="28" t="str">
        <f t="shared" si="51"/>
        <v/>
      </c>
      <c r="E3317" s="27">
        <f>IF((E3316*(1+Utgifter!$E$5/12)-G3316)&gt;0,E3316*(1+Utgifter!$E$5/12)-G3316,0)</f>
        <v>0</v>
      </c>
      <c r="F3317" s="26"/>
      <c r="G3317" s="24">
        <f>IF((E3317*(Utgifter!$E$4+Utgifter!$E$5)/12)&gt;$S$4,(E3317*(Utgifter!$E$4+Utgifter!$E$5)/12),IF(E3317&gt; 0,$S$4,0))</f>
        <v>0</v>
      </c>
      <c r="I3317" s="27">
        <f>IF((I3316*(1+Utgifter!$E$5/12)-K3316)&gt;0,I3316*(1+Utgifter!$E$5/12)-K3316,0)</f>
        <v>0</v>
      </c>
      <c r="J3317" s="26"/>
      <c r="K3317" s="24">
        <f>IF((I3317*(Utgifter!$E$4+Utgifter!$E$5)/12)&gt;$S$4,(I3317*(Utgifter!$E$4+Utgifter!$E$5)/12),IF(I3317&gt; 0,$S$4,0))</f>
        <v>0</v>
      </c>
    </row>
    <row r="3318" spans="4:11" x14ac:dyDescent="0.35">
      <c r="D3318" s="28" t="str">
        <f t="shared" si="51"/>
        <v/>
      </c>
      <c r="E3318" s="27">
        <f>IF((E3317*(1+Utgifter!$E$5/12)-G3317)&gt;0,E3317*(1+Utgifter!$E$5/12)-G3317,0)</f>
        <v>0</v>
      </c>
      <c r="F3318" s="26"/>
      <c r="G3318" s="24">
        <f>IF((E3318*(Utgifter!$E$4+Utgifter!$E$5)/12)&gt;$S$4,(E3318*(Utgifter!$E$4+Utgifter!$E$5)/12),IF(E3318&gt; 0,$S$4,0))</f>
        <v>0</v>
      </c>
      <c r="I3318" s="27">
        <f>IF((I3317*(1+Utgifter!$E$5/12)-K3317)&gt;0,I3317*(1+Utgifter!$E$5/12)-K3317,0)</f>
        <v>0</v>
      </c>
      <c r="J3318" s="26"/>
      <c r="K3318" s="24">
        <f>IF((I3318*(Utgifter!$E$4+Utgifter!$E$5)/12)&gt;$S$4,(I3318*(Utgifter!$E$4+Utgifter!$E$5)/12),IF(I3318&gt; 0,$S$4,0))</f>
        <v>0</v>
      </c>
    </row>
    <row r="3319" spans="4:11" x14ac:dyDescent="0.35">
      <c r="D3319" s="28" t="str">
        <f t="shared" si="51"/>
        <v/>
      </c>
      <c r="E3319" s="27">
        <f>IF((E3318*(1+Utgifter!$E$5/12)-G3318)&gt;0,E3318*(1+Utgifter!$E$5/12)-G3318,0)</f>
        <v>0</v>
      </c>
      <c r="F3319" s="26"/>
      <c r="G3319" s="24">
        <f>IF((E3319*(Utgifter!$E$4+Utgifter!$E$5)/12)&gt;$S$4,(E3319*(Utgifter!$E$4+Utgifter!$E$5)/12),IF(E3319&gt; 0,$S$4,0))</f>
        <v>0</v>
      </c>
      <c r="I3319" s="27">
        <f>IF((I3318*(1+Utgifter!$E$5/12)-K3318)&gt;0,I3318*(1+Utgifter!$E$5/12)-K3318,0)</f>
        <v>0</v>
      </c>
      <c r="J3319" s="26"/>
      <c r="K3319" s="24">
        <f>IF((I3319*(Utgifter!$E$4+Utgifter!$E$5)/12)&gt;$S$4,(I3319*(Utgifter!$E$4+Utgifter!$E$5)/12),IF(I3319&gt; 0,$S$4,0))</f>
        <v>0</v>
      </c>
    </row>
    <row r="3320" spans="4:11" x14ac:dyDescent="0.35">
      <c r="D3320" s="28" t="str">
        <f t="shared" si="51"/>
        <v/>
      </c>
      <c r="E3320" s="27">
        <f>IF((E3319*(1+Utgifter!$E$5/12)-G3319)&gt;0,E3319*(1+Utgifter!$E$5/12)-G3319,0)</f>
        <v>0</v>
      </c>
      <c r="F3320" s="26"/>
      <c r="G3320" s="24">
        <f>IF((E3320*(Utgifter!$E$4+Utgifter!$E$5)/12)&gt;$S$4,(E3320*(Utgifter!$E$4+Utgifter!$E$5)/12),IF(E3320&gt; 0,$S$4,0))</f>
        <v>0</v>
      </c>
      <c r="I3320" s="27">
        <f>IF((I3319*(1+Utgifter!$E$5/12)-K3319)&gt;0,I3319*(1+Utgifter!$E$5/12)-K3319,0)</f>
        <v>0</v>
      </c>
      <c r="J3320" s="26"/>
      <c r="K3320" s="24">
        <f>IF((I3320*(Utgifter!$E$4+Utgifter!$E$5)/12)&gt;$S$4,(I3320*(Utgifter!$E$4+Utgifter!$E$5)/12),IF(I3320&gt; 0,$S$4,0))</f>
        <v>0</v>
      </c>
    </row>
    <row r="3321" spans="4:11" x14ac:dyDescent="0.35">
      <c r="D3321" s="28" t="str">
        <f t="shared" si="51"/>
        <v/>
      </c>
      <c r="E3321" s="27">
        <f>IF((E3320*(1+Utgifter!$E$5/12)-G3320)&gt;0,E3320*(1+Utgifter!$E$5/12)-G3320,0)</f>
        <v>0</v>
      </c>
      <c r="F3321" s="26"/>
      <c r="G3321" s="24">
        <f>IF((E3321*(Utgifter!$E$4+Utgifter!$E$5)/12)&gt;$S$4,(E3321*(Utgifter!$E$4+Utgifter!$E$5)/12),IF(E3321&gt; 0,$S$4,0))</f>
        <v>0</v>
      </c>
      <c r="I3321" s="27">
        <f>IF((I3320*(1+Utgifter!$E$5/12)-K3320)&gt;0,I3320*(1+Utgifter!$E$5/12)-K3320,0)</f>
        <v>0</v>
      </c>
      <c r="J3321" s="26"/>
      <c r="K3321" s="24">
        <f>IF((I3321*(Utgifter!$E$4+Utgifter!$E$5)/12)&gt;$S$4,(I3321*(Utgifter!$E$4+Utgifter!$E$5)/12),IF(I3321&gt; 0,$S$4,0))</f>
        <v>0</v>
      </c>
    </row>
    <row r="3322" spans="4:11" x14ac:dyDescent="0.35">
      <c r="D3322" s="28" t="str">
        <f t="shared" si="51"/>
        <v/>
      </c>
      <c r="E3322" s="27">
        <f>IF((E3321*(1+Utgifter!$E$5/12)-G3321)&gt;0,E3321*(1+Utgifter!$E$5/12)-G3321,0)</f>
        <v>0</v>
      </c>
      <c r="F3322" s="26"/>
      <c r="G3322" s="24">
        <f>IF((E3322*(Utgifter!$E$4+Utgifter!$E$5)/12)&gt;$S$4,(E3322*(Utgifter!$E$4+Utgifter!$E$5)/12),IF(E3322&gt; 0,$S$4,0))</f>
        <v>0</v>
      </c>
      <c r="I3322" s="27">
        <f>IF((I3321*(1+Utgifter!$E$5/12)-K3321)&gt;0,I3321*(1+Utgifter!$E$5/12)-K3321,0)</f>
        <v>0</v>
      </c>
      <c r="J3322" s="26"/>
      <c r="K3322" s="24">
        <f>IF((I3322*(Utgifter!$E$4+Utgifter!$E$5)/12)&gt;$S$4,(I3322*(Utgifter!$E$4+Utgifter!$E$5)/12),IF(I3322&gt; 0,$S$4,0))</f>
        <v>0</v>
      </c>
    </row>
    <row r="3323" spans="4:11" x14ac:dyDescent="0.35">
      <c r="D3323" s="28" t="str">
        <f t="shared" si="51"/>
        <v/>
      </c>
      <c r="E3323" s="27">
        <f>IF((E3322*(1+Utgifter!$E$5/12)-G3322)&gt;0,E3322*(1+Utgifter!$E$5/12)-G3322,0)</f>
        <v>0</v>
      </c>
      <c r="F3323" s="26"/>
      <c r="G3323" s="24">
        <f>IF((E3323*(Utgifter!$E$4+Utgifter!$E$5)/12)&gt;$S$4,(E3323*(Utgifter!$E$4+Utgifter!$E$5)/12),IF(E3323&gt; 0,$S$4,0))</f>
        <v>0</v>
      </c>
      <c r="I3323" s="27">
        <f>IF((I3322*(1+Utgifter!$E$5/12)-K3322)&gt;0,I3322*(1+Utgifter!$E$5/12)-K3322,0)</f>
        <v>0</v>
      </c>
      <c r="J3323" s="26"/>
      <c r="K3323" s="24">
        <f>IF((I3323*(Utgifter!$E$4+Utgifter!$E$5)/12)&gt;$S$4,(I3323*(Utgifter!$E$4+Utgifter!$E$5)/12),IF(I3323&gt; 0,$S$4,0))</f>
        <v>0</v>
      </c>
    </row>
    <row r="3324" spans="4:11" x14ac:dyDescent="0.35">
      <c r="D3324" s="28" t="str">
        <f t="shared" si="51"/>
        <v/>
      </c>
      <c r="E3324" s="27">
        <f>IF((E3323*(1+Utgifter!$E$5/12)-G3323)&gt;0,E3323*(1+Utgifter!$E$5/12)-G3323,0)</f>
        <v>0</v>
      </c>
      <c r="F3324" s="26"/>
      <c r="G3324" s="24">
        <f>IF((E3324*(Utgifter!$E$4+Utgifter!$E$5)/12)&gt;$S$4,(E3324*(Utgifter!$E$4+Utgifter!$E$5)/12),IF(E3324&gt; 0,$S$4,0))</f>
        <v>0</v>
      </c>
      <c r="I3324" s="27">
        <f>IF((I3323*(1+Utgifter!$E$5/12)-K3323)&gt;0,I3323*(1+Utgifter!$E$5/12)-K3323,0)</f>
        <v>0</v>
      </c>
      <c r="J3324" s="26"/>
      <c r="K3324" s="24">
        <f>IF((I3324*(Utgifter!$E$4+Utgifter!$E$5)/12)&gt;$S$4,(I3324*(Utgifter!$E$4+Utgifter!$E$5)/12),IF(I3324&gt; 0,$S$4,0))</f>
        <v>0</v>
      </c>
    </row>
    <row r="3325" spans="4:11" x14ac:dyDescent="0.35">
      <c r="D3325" s="28" t="str">
        <f t="shared" si="51"/>
        <v/>
      </c>
      <c r="E3325" s="27">
        <f>IF((E3324*(1+Utgifter!$E$5/12)-G3324)&gt;0,E3324*(1+Utgifter!$E$5/12)-G3324,0)</f>
        <v>0</v>
      </c>
      <c r="F3325" s="26"/>
      <c r="G3325" s="24">
        <f>IF((E3325*(Utgifter!$E$4+Utgifter!$E$5)/12)&gt;$S$4,(E3325*(Utgifter!$E$4+Utgifter!$E$5)/12),IF(E3325&gt; 0,$S$4,0))</f>
        <v>0</v>
      </c>
      <c r="I3325" s="27">
        <f>IF((I3324*(1+Utgifter!$E$5/12)-K3324)&gt;0,I3324*(1+Utgifter!$E$5/12)-K3324,0)</f>
        <v>0</v>
      </c>
      <c r="J3325" s="26"/>
      <c r="K3325" s="24">
        <f>IF((I3325*(Utgifter!$E$4+Utgifter!$E$5)/12)&gt;$S$4,(I3325*(Utgifter!$E$4+Utgifter!$E$5)/12),IF(I3325&gt; 0,$S$4,0))</f>
        <v>0</v>
      </c>
    </row>
    <row r="3326" spans="4:11" x14ac:dyDescent="0.35">
      <c r="D3326" s="28" t="str">
        <f t="shared" si="51"/>
        <v/>
      </c>
      <c r="E3326" s="27">
        <f>IF((E3325*(1+Utgifter!$E$5/12)-G3325)&gt;0,E3325*(1+Utgifter!$E$5/12)-G3325,0)</f>
        <v>0</v>
      </c>
      <c r="F3326" s="26"/>
      <c r="G3326" s="24">
        <f>IF((E3326*(Utgifter!$E$4+Utgifter!$E$5)/12)&gt;$S$4,(E3326*(Utgifter!$E$4+Utgifter!$E$5)/12),IF(E3326&gt; 0,$S$4,0))</f>
        <v>0</v>
      </c>
      <c r="I3326" s="27">
        <f>IF((I3325*(1+Utgifter!$E$5/12)-K3325)&gt;0,I3325*(1+Utgifter!$E$5/12)-K3325,0)</f>
        <v>0</v>
      </c>
      <c r="J3326" s="26"/>
      <c r="K3326" s="24">
        <f>IF((I3326*(Utgifter!$E$4+Utgifter!$E$5)/12)&gt;$S$4,(I3326*(Utgifter!$E$4+Utgifter!$E$5)/12),IF(I3326&gt; 0,$S$4,0))</f>
        <v>0</v>
      </c>
    </row>
    <row r="3327" spans="4:11" x14ac:dyDescent="0.35">
      <c r="D3327" s="28" t="str">
        <f t="shared" si="51"/>
        <v/>
      </c>
      <c r="E3327" s="27">
        <f>IF((E3326*(1+Utgifter!$E$5/12)-G3326)&gt;0,E3326*(1+Utgifter!$E$5/12)-G3326,0)</f>
        <v>0</v>
      </c>
      <c r="F3327" s="26"/>
      <c r="G3327" s="24">
        <f>IF((E3327*(Utgifter!$E$4+Utgifter!$E$5)/12)&gt;$S$4,(E3327*(Utgifter!$E$4+Utgifter!$E$5)/12),IF(E3327&gt; 0,$S$4,0))</f>
        <v>0</v>
      </c>
      <c r="I3327" s="27">
        <f>IF((I3326*(1+Utgifter!$E$5/12)-K3326)&gt;0,I3326*(1+Utgifter!$E$5/12)-K3326,0)</f>
        <v>0</v>
      </c>
      <c r="J3327" s="26"/>
      <c r="K3327" s="24">
        <f>IF((I3327*(Utgifter!$E$4+Utgifter!$E$5)/12)&gt;$S$4,(I3327*(Utgifter!$E$4+Utgifter!$E$5)/12),IF(I3327&gt; 0,$S$4,0))</f>
        <v>0</v>
      </c>
    </row>
    <row r="3328" spans="4:11" x14ac:dyDescent="0.35">
      <c r="D3328" s="28" t="str">
        <f t="shared" si="51"/>
        <v/>
      </c>
      <c r="E3328" s="27">
        <f>IF((E3327*(1+Utgifter!$E$5/12)-G3327)&gt;0,E3327*(1+Utgifter!$E$5/12)-G3327,0)</f>
        <v>0</v>
      </c>
      <c r="F3328" s="26"/>
      <c r="G3328" s="24">
        <f>IF((E3328*(Utgifter!$E$4+Utgifter!$E$5)/12)&gt;$S$4,(E3328*(Utgifter!$E$4+Utgifter!$E$5)/12),IF(E3328&gt; 0,$S$4,0))</f>
        <v>0</v>
      </c>
      <c r="I3328" s="27">
        <f>IF((I3327*(1+Utgifter!$E$5/12)-K3327)&gt;0,I3327*(1+Utgifter!$E$5/12)-K3327,0)</f>
        <v>0</v>
      </c>
      <c r="J3328" s="26"/>
      <c r="K3328" s="24">
        <f>IF((I3328*(Utgifter!$E$4+Utgifter!$E$5)/12)&gt;$S$4,(I3328*(Utgifter!$E$4+Utgifter!$E$5)/12),IF(I3328&gt; 0,$S$4,0))</f>
        <v>0</v>
      </c>
    </row>
    <row r="3329" spans="4:11" x14ac:dyDescent="0.35">
      <c r="D3329" s="28" t="str">
        <f t="shared" si="51"/>
        <v/>
      </c>
      <c r="E3329" s="27">
        <f>IF((E3328*(1+Utgifter!$E$5/12)-G3328)&gt;0,E3328*(1+Utgifter!$E$5/12)-G3328,0)</f>
        <v>0</v>
      </c>
      <c r="F3329" s="26"/>
      <c r="G3329" s="24">
        <f>IF((E3329*(Utgifter!$E$4+Utgifter!$E$5)/12)&gt;$S$4,(E3329*(Utgifter!$E$4+Utgifter!$E$5)/12),IF(E3329&gt; 0,$S$4,0))</f>
        <v>0</v>
      </c>
      <c r="I3329" s="27">
        <f>IF((I3328*(1+Utgifter!$E$5/12)-K3328)&gt;0,I3328*(1+Utgifter!$E$5/12)-K3328,0)</f>
        <v>0</v>
      </c>
      <c r="J3329" s="26"/>
      <c r="K3329" s="24">
        <f>IF((I3329*(Utgifter!$E$4+Utgifter!$E$5)/12)&gt;$S$4,(I3329*(Utgifter!$E$4+Utgifter!$E$5)/12),IF(I3329&gt; 0,$S$4,0))</f>
        <v>0</v>
      </c>
    </row>
    <row r="3330" spans="4:11" x14ac:dyDescent="0.35">
      <c r="D3330" s="28" t="str">
        <f t="shared" si="51"/>
        <v/>
      </c>
      <c r="E3330" s="27">
        <f>IF((E3329*(1+Utgifter!$E$5/12)-G3329)&gt;0,E3329*(1+Utgifter!$E$5/12)-G3329,0)</f>
        <v>0</v>
      </c>
      <c r="F3330" s="26"/>
      <c r="G3330" s="24">
        <f>IF((E3330*(Utgifter!$E$4+Utgifter!$E$5)/12)&gt;$S$4,(E3330*(Utgifter!$E$4+Utgifter!$E$5)/12),IF(E3330&gt; 0,$S$4,0))</f>
        <v>0</v>
      </c>
      <c r="I3330" s="27">
        <f>IF((I3329*(1+Utgifter!$E$5/12)-K3329)&gt;0,I3329*(1+Utgifter!$E$5/12)-K3329,0)</f>
        <v>0</v>
      </c>
      <c r="J3330" s="26"/>
      <c r="K3330" s="24">
        <f>IF((I3330*(Utgifter!$E$4+Utgifter!$E$5)/12)&gt;$S$4,(I3330*(Utgifter!$E$4+Utgifter!$E$5)/12),IF(I3330&gt; 0,$S$4,0))</f>
        <v>0</v>
      </c>
    </row>
    <row r="3331" spans="4:11" x14ac:dyDescent="0.35">
      <c r="D3331" s="28" t="str">
        <f t="shared" si="51"/>
        <v/>
      </c>
      <c r="E3331" s="27">
        <f>IF((E3330*(1+Utgifter!$E$5/12)-G3330)&gt;0,E3330*(1+Utgifter!$E$5/12)-G3330,0)</f>
        <v>0</v>
      </c>
      <c r="F3331" s="26"/>
      <c r="G3331" s="24">
        <f>IF((E3331*(Utgifter!$E$4+Utgifter!$E$5)/12)&gt;$S$4,(E3331*(Utgifter!$E$4+Utgifter!$E$5)/12),IF(E3331&gt; 0,$S$4,0))</f>
        <v>0</v>
      </c>
      <c r="I3331" s="27">
        <f>IF((I3330*(1+Utgifter!$E$5/12)-K3330)&gt;0,I3330*(1+Utgifter!$E$5/12)-K3330,0)</f>
        <v>0</v>
      </c>
      <c r="J3331" s="26"/>
      <c r="K3331" s="24">
        <f>IF((I3331*(Utgifter!$E$4+Utgifter!$E$5)/12)&gt;$S$4,(I3331*(Utgifter!$E$4+Utgifter!$E$5)/12),IF(I3331&gt; 0,$S$4,0))</f>
        <v>0</v>
      </c>
    </row>
    <row r="3332" spans="4:11" x14ac:dyDescent="0.35">
      <c r="D3332" s="28" t="str">
        <f t="shared" si="51"/>
        <v/>
      </c>
      <c r="E3332" s="27">
        <f>IF((E3331*(1+Utgifter!$E$5/12)-G3331)&gt;0,E3331*(1+Utgifter!$E$5/12)-G3331,0)</f>
        <v>0</v>
      </c>
      <c r="F3332" s="26"/>
      <c r="G3332" s="24">
        <f>IF((E3332*(Utgifter!$E$4+Utgifter!$E$5)/12)&gt;$S$4,(E3332*(Utgifter!$E$4+Utgifter!$E$5)/12),IF(E3332&gt; 0,$S$4,0))</f>
        <v>0</v>
      </c>
      <c r="I3332" s="27">
        <f>IF((I3331*(1+Utgifter!$E$5/12)-K3331)&gt;0,I3331*(1+Utgifter!$E$5/12)-K3331,0)</f>
        <v>0</v>
      </c>
      <c r="J3332" s="26"/>
      <c r="K3332" s="24">
        <f>IF((I3332*(Utgifter!$E$4+Utgifter!$E$5)/12)&gt;$S$4,(I3332*(Utgifter!$E$4+Utgifter!$E$5)/12),IF(I3332&gt; 0,$S$4,0))</f>
        <v>0</v>
      </c>
    </row>
    <row r="3333" spans="4:11" x14ac:dyDescent="0.35">
      <c r="D3333" s="28" t="str">
        <f t="shared" si="51"/>
        <v/>
      </c>
      <c r="E3333" s="27">
        <f>IF((E3332*(1+Utgifter!$E$5/12)-G3332)&gt;0,E3332*(1+Utgifter!$E$5/12)-G3332,0)</f>
        <v>0</v>
      </c>
      <c r="F3333" s="26"/>
      <c r="G3333" s="24">
        <f>IF((E3333*(Utgifter!$E$4+Utgifter!$E$5)/12)&gt;$S$4,(E3333*(Utgifter!$E$4+Utgifter!$E$5)/12),IF(E3333&gt; 0,$S$4,0))</f>
        <v>0</v>
      </c>
      <c r="I3333" s="27">
        <f>IF((I3332*(1+Utgifter!$E$5/12)-K3332)&gt;0,I3332*(1+Utgifter!$E$5/12)-K3332,0)</f>
        <v>0</v>
      </c>
      <c r="J3333" s="26"/>
      <c r="K3333" s="24">
        <f>IF((I3333*(Utgifter!$E$4+Utgifter!$E$5)/12)&gt;$S$4,(I3333*(Utgifter!$E$4+Utgifter!$E$5)/12),IF(I3333&gt; 0,$S$4,0))</f>
        <v>0</v>
      </c>
    </row>
    <row r="3334" spans="4:11" x14ac:dyDescent="0.35">
      <c r="D3334" s="28" t="str">
        <f t="shared" si="51"/>
        <v/>
      </c>
      <c r="E3334" s="27">
        <f>IF((E3333*(1+Utgifter!$E$5/12)-G3333)&gt;0,E3333*(1+Utgifter!$E$5/12)-G3333,0)</f>
        <v>0</v>
      </c>
      <c r="F3334" s="26"/>
      <c r="G3334" s="24">
        <f>IF((E3334*(Utgifter!$E$4+Utgifter!$E$5)/12)&gt;$S$4,(E3334*(Utgifter!$E$4+Utgifter!$E$5)/12),IF(E3334&gt; 0,$S$4,0))</f>
        <v>0</v>
      </c>
      <c r="I3334" s="27">
        <f>IF((I3333*(1+Utgifter!$E$5/12)-K3333)&gt;0,I3333*(1+Utgifter!$E$5/12)-K3333,0)</f>
        <v>0</v>
      </c>
      <c r="J3334" s="26"/>
      <c r="K3334" s="24">
        <f>IF((I3334*(Utgifter!$E$4+Utgifter!$E$5)/12)&gt;$S$4,(I3334*(Utgifter!$E$4+Utgifter!$E$5)/12),IF(I3334&gt; 0,$S$4,0))</f>
        <v>0</v>
      </c>
    </row>
    <row r="3335" spans="4:11" x14ac:dyDescent="0.35">
      <c r="D3335" s="28" t="str">
        <f t="shared" ref="D3335:D3398" si="52">IF(OR(E3335&gt;0, I3335&gt;0),D3334+1,"")</f>
        <v/>
      </c>
      <c r="E3335" s="27">
        <f>IF((E3334*(1+Utgifter!$E$5/12)-G3334)&gt;0,E3334*(1+Utgifter!$E$5/12)-G3334,0)</f>
        <v>0</v>
      </c>
      <c r="F3335" s="26"/>
      <c r="G3335" s="24">
        <f>IF((E3335*(Utgifter!$E$4+Utgifter!$E$5)/12)&gt;$S$4,(E3335*(Utgifter!$E$4+Utgifter!$E$5)/12),IF(E3335&gt; 0,$S$4,0))</f>
        <v>0</v>
      </c>
      <c r="I3335" s="27">
        <f>IF((I3334*(1+Utgifter!$E$5/12)-K3334)&gt;0,I3334*(1+Utgifter!$E$5/12)-K3334,0)</f>
        <v>0</v>
      </c>
      <c r="J3335" s="26"/>
      <c r="K3335" s="24">
        <f>IF((I3335*(Utgifter!$E$4+Utgifter!$E$5)/12)&gt;$S$4,(I3335*(Utgifter!$E$4+Utgifter!$E$5)/12),IF(I3335&gt; 0,$S$4,0))</f>
        <v>0</v>
      </c>
    </row>
    <row r="3336" spans="4:11" x14ac:dyDescent="0.35">
      <c r="D3336" s="28" t="str">
        <f t="shared" si="52"/>
        <v/>
      </c>
      <c r="E3336" s="27">
        <f>IF((E3335*(1+Utgifter!$E$5/12)-G3335)&gt;0,E3335*(1+Utgifter!$E$5/12)-G3335,0)</f>
        <v>0</v>
      </c>
      <c r="F3336" s="26"/>
      <c r="G3336" s="24">
        <f>IF((E3336*(Utgifter!$E$4+Utgifter!$E$5)/12)&gt;$S$4,(E3336*(Utgifter!$E$4+Utgifter!$E$5)/12),IF(E3336&gt; 0,$S$4,0))</f>
        <v>0</v>
      </c>
      <c r="I3336" s="27">
        <f>IF((I3335*(1+Utgifter!$E$5/12)-K3335)&gt;0,I3335*(1+Utgifter!$E$5/12)-K3335,0)</f>
        <v>0</v>
      </c>
      <c r="J3336" s="26"/>
      <c r="K3336" s="24">
        <f>IF((I3336*(Utgifter!$E$4+Utgifter!$E$5)/12)&gt;$S$4,(I3336*(Utgifter!$E$4+Utgifter!$E$5)/12),IF(I3336&gt; 0,$S$4,0))</f>
        <v>0</v>
      </c>
    </row>
    <row r="3337" spans="4:11" x14ac:dyDescent="0.35">
      <c r="D3337" s="28" t="str">
        <f t="shared" si="52"/>
        <v/>
      </c>
      <c r="E3337" s="27">
        <f>IF((E3336*(1+Utgifter!$E$5/12)-G3336)&gt;0,E3336*(1+Utgifter!$E$5/12)-G3336,0)</f>
        <v>0</v>
      </c>
      <c r="F3337" s="26"/>
      <c r="G3337" s="24">
        <f>IF((E3337*(Utgifter!$E$4+Utgifter!$E$5)/12)&gt;$S$4,(E3337*(Utgifter!$E$4+Utgifter!$E$5)/12),IF(E3337&gt; 0,$S$4,0))</f>
        <v>0</v>
      </c>
      <c r="I3337" s="27">
        <f>IF((I3336*(1+Utgifter!$E$5/12)-K3336)&gt;0,I3336*(1+Utgifter!$E$5/12)-K3336,0)</f>
        <v>0</v>
      </c>
      <c r="J3337" s="26"/>
      <c r="K3337" s="24">
        <f>IF((I3337*(Utgifter!$E$4+Utgifter!$E$5)/12)&gt;$S$4,(I3337*(Utgifter!$E$4+Utgifter!$E$5)/12),IF(I3337&gt; 0,$S$4,0))</f>
        <v>0</v>
      </c>
    </row>
    <row r="3338" spans="4:11" x14ac:dyDescent="0.35">
      <c r="D3338" s="28" t="str">
        <f t="shared" si="52"/>
        <v/>
      </c>
      <c r="E3338" s="27">
        <f>IF((E3337*(1+Utgifter!$E$5/12)-G3337)&gt;0,E3337*(1+Utgifter!$E$5/12)-G3337,0)</f>
        <v>0</v>
      </c>
      <c r="F3338" s="26"/>
      <c r="G3338" s="24">
        <f>IF((E3338*(Utgifter!$E$4+Utgifter!$E$5)/12)&gt;$S$4,(E3338*(Utgifter!$E$4+Utgifter!$E$5)/12),IF(E3338&gt; 0,$S$4,0))</f>
        <v>0</v>
      </c>
      <c r="I3338" s="27">
        <f>IF((I3337*(1+Utgifter!$E$5/12)-K3337)&gt;0,I3337*(1+Utgifter!$E$5/12)-K3337,0)</f>
        <v>0</v>
      </c>
      <c r="J3338" s="26"/>
      <c r="K3338" s="24">
        <f>IF((I3338*(Utgifter!$E$4+Utgifter!$E$5)/12)&gt;$S$4,(I3338*(Utgifter!$E$4+Utgifter!$E$5)/12),IF(I3338&gt; 0,$S$4,0))</f>
        <v>0</v>
      </c>
    </row>
    <row r="3339" spans="4:11" x14ac:dyDescent="0.35">
      <c r="D3339" s="28" t="str">
        <f t="shared" si="52"/>
        <v/>
      </c>
      <c r="E3339" s="27">
        <f>IF((E3338*(1+Utgifter!$E$5/12)-G3338)&gt;0,E3338*(1+Utgifter!$E$5/12)-G3338,0)</f>
        <v>0</v>
      </c>
      <c r="F3339" s="26"/>
      <c r="G3339" s="24">
        <f>IF((E3339*(Utgifter!$E$4+Utgifter!$E$5)/12)&gt;$S$4,(E3339*(Utgifter!$E$4+Utgifter!$E$5)/12),IF(E3339&gt; 0,$S$4,0))</f>
        <v>0</v>
      </c>
      <c r="I3339" s="27">
        <f>IF((I3338*(1+Utgifter!$E$5/12)-K3338)&gt;0,I3338*(1+Utgifter!$E$5/12)-K3338,0)</f>
        <v>0</v>
      </c>
      <c r="J3339" s="26"/>
      <c r="K3339" s="24">
        <f>IF((I3339*(Utgifter!$E$4+Utgifter!$E$5)/12)&gt;$S$4,(I3339*(Utgifter!$E$4+Utgifter!$E$5)/12),IF(I3339&gt; 0,$S$4,0))</f>
        <v>0</v>
      </c>
    </row>
    <row r="3340" spans="4:11" x14ac:dyDescent="0.35">
      <c r="D3340" s="28" t="str">
        <f t="shared" si="52"/>
        <v/>
      </c>
      <c r="E3340" s="27">
        <f>IF((E3339*(1+Utgifter!$E$5/12)-G3339)&gt;0,E3339*(1+Utgifter!$E$5/12)-G3339,0)</f>
        <v>0</v>
      </c>
      <c r="F3340" s="26"/>
      <c r="G3340" s="24">
        <f>IF((E3340*(Utgifter!$E$4+Utgifter!$E$5)/12)&gt;$S$4,(E3340*(Utgifter!$E$4+Utgifter!$E$5)/12),IF(E3340&gt; 0,$S$4,0))</f>
        <v>0</v>
      </c>
      <c r="I3340" s="27">
        <f>IF((I3339*(1+Utgifter!$E$5/12)-K3339)&gt;0,I3339*(1+Utgifter!$E$5/12)-K3339,0)</f>
        <v>0</v>
      </c>
      <c r="J3340" s="26"/>
      <c r="K3340" s="24">
        <f>IF((I3340*(Utgifter!$E$4+Utgifter!$E$5)/12)&gt;$S$4,(I3340*(Utgifter!$E$4+Utgifter!$E$5)/12),IF(I3340&gt; 0,$S$4,0))</f>
        <v>0</v>
      </c>
    </row>
    <row r="3341" spans="4:11" x14ac:dyDescent="0.35">
      <c r="D3341" s="28" t="str">
        <f t="shared" si="52"/>
        <v/>
      </c>
      <c r="E3341" s="27">
        <f>IF((E3340*(1+Utgifter!$E$5/12)-G3340)&gt;0,E3340*(1+Utgifter!$E$5/12)-G3340,0)</f>
        <v>0</v>
      </c>
      <c r="F3341" s="26"/>
      <c r="G3341" s="24">
        <f>IF((E3341*(Utgifter!$E$4+Utgifter!$E$5)/12)&gt;$S$4,(E3341*(Utgifter!$E$4+Utgifter!$E$5)/12),IF(E3341&gt; 0,$S$4,0))</f>
        <v>0</v>
      </c>
      <c r="I3341" s="27">
        <f>IF((I3340*(1+Utgifter!$E$5/12)-K3340)&gt;0,I3340*(1+Utgifter!$E$5/12)-K3340,0)</f>
        <v>0</v>
      </c>
      <c r="J3341" s="26"/>
      <c r="K3341" s="24">
        <f>IF((I3341*(Utgifter!$E$4+Utgifter!$E$5)/12)&gt;$S$4,(I3341*(Utgifter!$E$4+Utgifter!$E$5)/12),IF(I3341&gt; 0,$S$4,0))</f>
        <v>0</v>
      </c>
    </row>
    <row r="3342" spans="4:11" x14ac:dyDescent="0.35">
      <c r="D3342" s="28" t="str">
        <f t="shared" si="52"/>
        <v/>
      </c>
      <c r="E3342" s="27">
        <f>IF((E3341*(1+Utgifter!$E$5/12)-G3341)&gt;0,E3341*(1+Utgifter!$E$5/12)-G3341,0)</f>
        <v>0</v>
      </c>
      <c r="F3342" s="26"/>
      <c r="G3342" s="24">
        <f>IF((E3342*(Utgifter!$E$4+Utgifter!$E$5)/12)&gt;$S$4,(E3342*(Utgifter!$E$4+Utgifter!$E$5)/12),IF(E3342&gt; 0,$S$4,0))</f>
        <v>0</v>
      </c>
      <c r="I3342" s="27">
        <f>IF((I3341*(1+Utgifter!$E$5/12)-K3341)&gt;0,I3341*(1+Utgifter!$E$5/12)-K3341,0)</f>
        <v>0</v>
      </c>
      <c r="J3342" s="26"/>
      <c r="K3342" s="24">
        <f>IF((I3342*(Utgifter!$E$4+Utgifter!$E$5)/12)&gt;$S$4,(I3342*(Utgifter!$E$4+Utgifter!$E$5)/12),IF(I3342&gt; 0,$S$4,0))</f>
        <v>0</v>
      </c>
    </row>
    <row r="3343" spans="4:11" x14ac:dyDescent="0.35">
      <c r="D3343" s="28" t="str">
        <f t="shared" si="52"/>
        <v/>
      </c>
      <c r="E3343" s="27">
        <f>IF((E3342*(1+Utgifter!$E$5/12)-G3342)&gt;0,E3342*(1+Utgifter!$E$5/12)-G3342,0)</f>
        <v>0</v>
      </c>
      <c r="F3343" s="26"/>
      <c r="G3343" s="24">
        <f>IF((E3343*(Utgifter!$E$4+Utgifter!$E$5)/12)&gt;$S$4,(E3343*(Utgifter!$E$4+Utgifter!$E$5)/12),IF(E3343&gt; 0,$S$4,0))</f>
        <v>0</v>
      </c>
      <c r="I3343" s="27">
        <f>IF((I3342*(1+Utgifter!$E$5/12)-K3342)&gt;0,I3342*(1+Utgifter!$E$5/12)-K3342,0)</f>
        <v>0</v>
      </c>
      <c r="J3343" s="26"/>
      <c r="K3343" s="24">
        <f>IF((I3343*(Utgifter!$E$4+Utgifter!$E$5)/12)&gt;$S$4,(I3343*(Utgifter!$E$4+Utgifter!$E$5)/12),IF(I3343&gt; 0,$S$4,0))</f>
        <v>0</v>
      </c>
    </row>
    <row r="3344" spans="4:11" x14ac:dyDescent="0.35">
      <c r="D3344" s="28" t="str">
        <f t="shared" si="52"/>
        <v/>
      </c>
      <c r="E3344" s="27">
        <f>IF((E3343*(1+Utgifter!$E$5/12)-G3343)&gt;0,E3343*(1+Utgifter!$E$5/12)-G3343,0)</f>
        <v>0</v>
      </c>
      <c r="F3344" s="26"/>
      <c r="G3344" s="24">
        <f>IF((E3344*(Utgifter!$E$4+Utgifter!$E$5)/12)&gt;$S$4,(E3344*(Utgifter!$E$4+Utgifter!$E$5)/12),IF(E3344&gt; 0,$S$4,0))</f>
        <v>0</v>
      </c>
      <c r="I3344" s="27">
        <f>IF((I3343*(1+Utgifter!$E$5/12)-K3343)&gt;0,I3343*(1+Utgifter!$E$5/12)-K3343,0)</f>
        <v>0</v>
      </c>
      <c r="J3344" s="26"/>
      <c r="K3344" s="24">
        <f>IF((I3344*(Utgifter!$E$4+Utgifter!$E$5)/12)&gt;$S$4,(I3344*(Utgifter!$E$4+Utgifter!$E$5)/12),IF(I3344&gt; 0,$S$4,0))</f>
        <v>0</v>
      </c>
    </row>
    <row r="3345" spans="4:11" x14ac:dyDescent="0.35">
      <c r="D3345" s="28" t="str">
        <f t="shared" si="52"/>
        <v/>
      </c>
      <c r="E3345" s="27">
        <f>IF((E3344*(1+Utgifter!$E$5/12)-G3344)&gt;0,E3344*(1+Utgifter!$E$5/12)-G3344,0)</f>
        <v>0</v>
      </c>
      <c r="F3345" s="26"/>
      <c r="G3345" s="24">
        <f>IF((E3345*(Utgifter!$E$4+Utgifter!$E$5)/12)&gt;$S$4,(E3345*(Utgifter!$E$4+Utgifter!$E$5)/12),IF(E3345&gt; 0,$S$4,0))</f>
        <v>0</v>
      </c>
      <c r="I3345" s="27">
        <f>IF((I3344*(1+Utgifter!$E$5/12)-K3344)&gt;0,I3344*(1+Utgifter!$E$5/12)-K3344,0)</f>
        <v>0</v>
      </c>
      <c r="J3345" s="26"/>
      <c r="K3345" s="24">
        <f>IF((I3345*(Utgifter!$E$4+Utgifter!$E$5)/12)&gt;$S$4,(I3345*(Utgifter!$E$4+Utgifter!$E$5)/12),IF(I3345&gt; 0,$S$4,0))</f>
        <v>0</v>
      </c>
    </row>
    <row r="3346" spans="4:11" x14ac:dyDescent="0.35">
      <c r="D3346" s="28" t="str">
        <f t="shared" si="52"/>
        <v/>
      </c>
      <c r="E3346" s="27">
        <f>IF((E3345*(1+Utgifter!$E$5/12)-G3345)&gt;0,E3345*(1+Utgifter!$E$5/12)-G3345,0)</f>
        <v>0</v>
      </c>
      <c r="F3346" s="26"/>
      <c r="G3346" s="24">
        <f>IF((E3346*(Utgifter!$E$4+Utgifter!$E$5)/12)&gt;$S$4,(E3346*(Utgifter!$E$4+Utgifter!$E$5)/12),IF(E3346&gt; 0,$S$4,0))</f>
        <v>0</v>
      </c>
      <c r="I3346" s="27">
        <f>IF((I3345*(1+Utgifter!$E$5/12)-K3345)&gt;0,I3345*(1+Utgifter!$E$5/12)-K3345,0)</f>
        <v>0</v>
      </c>
      <c r="J3346" s="26"/>
      <c r="K3346" s="24">
        <f>IF((I3346*(Utgifter!$E$4+Utgifter!$E$5)/12)&gt;$S$4,(I3346*(Utgifter!$E$4+Utgifter!$E$5)/12),IF(I3346&gt; 0,$S$4,0))</f>
        <v>0</v>
      </c>
    </row>
    <row r="3347" spans="4:11" x14ac:dyDescent="0.35">
      <c r="D3347" s="28" t="str">
        <f t="shared" si="52"/>
        <v/>
      </c>
      <c r="E3347" s="27">
        <f>IF((E3346*(1+Utgifter!$E$5/12)-G3346)&gt;0,E3346*(1+Utgifter!$E$5/12)-G3346,0)</f>
        <v>0</v>
      </c>
      <c r="F3347" s="26"/>
      <c r="G3347" s="24">
        <f>IF((E3347*(Utgifter!$E$4+Utgifter!$E$5)/12)&gt;$S$4,(E3347*(Utgifter!$E$4+Utgifter!$E$5)/12),IF(E3347&gt; 0,$S$4,0))</f>
        <v>0</v>
      </c>
      <c r="I3347" s="27">
        <f>IF((I3346*(1+Utgifter!$E$5/12)-K3346)&gt;0,I3346*(1+Utgifter!$E$5/12)-K3346,0)</f>
        <v>0</v>
      </c>
      <c r="J3347" s="26"/>
      <c r="K3347" s="24">
        <f>IF((I3347*(Utgifter!$E$4+Utgifter!$E$5)/12)&gt;$S$4,(I3347*(Utgifter!$E$4+Utgifter!$E$5)/12),IF(I3347&gt; 0,$S$4,0))</f>
        <v>0</v>
      </c>
    </row>
    <row r="3348" spans="4:11" x14ac:dyDescent="0.35">
      <c r="D3348" s="28" t="str">
        <f t="shared" si="52"/>
        <v/>
      </c>
      <c r="E3348" s="27">
        <f>IF((E3347*(1+Utgifter!$E$5/12)-G3347)&gt;0,E3347*(1+Utgifter!$E$5/12)-G3347,0)</f>
        <v>0</v>
      </c>
      <c r="F3348" s="26"/>
      <c r="G3348" s="24">
        <f>IF((E3348*(Utgifter!$E$4+Utgifter!$E$5)/12)&gt;$S$4,(E3348*(Utgifter!$E$4+Utgifter!$E$5)/12),IF(E3348&gt; 0,$S$4,0))</f>
        <v>0</v>
      </c>
      <c r="I3348" s="27">
        <f>IF((I3347*(1+Utgifter!$E$5/12)-K3347)&gt;0,I3347*(1+Utgifter!$E$5/12)-K3347,0)</f>
        <v>0</v>
      </c>
      <c r="J3348" s="26"/>
      <c r="K3348" s="24">
        <f>IF((I3348*(Utgifter!$E$4+Utgifter!$E$5)/12)&gt;$S$4,(I3348*(Utgifter!$E$4+Utgifter!$E$5)/12),IF(I3348&gt; 0,$S$4,0))</f>
        <v>0</v>
      </c>
    </row>
    <row r="3349" spans="4:11" x14ac:dyDescent="0.35">
      <c r="D3349" s="28" t="str">
        <f t="shared" si="52"/>
        <v/>
      </c>
      <c r="E3349" s="27">
        <f>IF((E3348*(1+Utgifter!$E$5/12)-G3348)&gt;0,E3348*(1+Utgifter!$E$5/12)-G3348,0)</f>
        <v>0</v>
      </c>
      <c r="F3349" s="26"/>
      <c r="G3349" s="24">
        <f>IF((E3349*(Utgifter!$E$4+Utgifter!$E$5)/12)&gt;$S$4,(E3349*(Utgifter!$E$4+Utgifter!$E$5)/12),IF(E3349&gt; 0,$S$4,0))</f>
        <v>0</v>
      </c>
      <c r="I3349" s="27">
        <f>IF((I3348*(1+Utgifter!$E$5/12)-K3348)&gt;0,I3348*(1+Utgifter!$E$5/12)-K3348,0)</f>
        <v>0</v>
      </c>
      <c r="J3349" s="26"/>
      <c r="K3349" s="24">
        <f>IF((I3349*(Utgifter!$E$4+Utgifter!$E$5)/12)&gt;$S$4,(I3349*(Utgifter!$E$4+Utgifter!$E$5)/12),IF(I3349&gt; 0,$S$4,0))</f>
        <v>0</v>
      </c>
    </row>
    <row r="3350" spans="4:11" x14ac:dyDescent="0.35">
      <c r="D3350" s="28" t="str">
        <f t="shared" si="52"/>
        <v/>
      </c>
      <c r="E3350" s="27">
        <f>IF((E3349*(1+Utgifter!$E$5/12)-G3349)&gt;0,E3349*(1+Utgifter!$E$5/12)-G3349,0)</f>
        <v>0</v>
      </c>
      <c r="F3350" s="26"/>
      <c r="G3350" s="24">
        <f>IF((E3350*(Utgifter!$E$4+Utgifter!$E$5)/12)&gt;$S$4,(E3350*(Utgifter!$E$4+Utgifter!$E$5)/12),IF(E3350&gt; 0,$S$4,0))</f>
        <v>0</v>
      </c>
      <c r="I3350" s="27">
        <f>IF((I3349*(1+Utgifter!$E$5/12)-K3349)&gt;0,I3349*(1+Utgifter!$E$5/12)-K3349,0)</f>
        <v>0</v>
      </c>
      <c r="J3350" s="26"/>
      <c r="K3350" s="24">
        <f>IF((I3350*(Utgifter!$E$4+Utgifter!$E$5)/12)&gt;$S$4,(I3350*(Utgifter!$E$4+Utgifter!$E$5)/12),IF(I3350&gt; 0,$S$4,0))</f>
        <v>0</v>
      </c>
    </row>
    <row r="3351" spans="4:11" x14ac:dyDescent="0.35">
      <c r="D3351" s="28" t="str">
        <f t="shared" si="52"/>
        <v/>
      </c>
      <c r="E3351" s="27">
        <f>IF((E3350*(1+Utgifter!$E$5/12)-G3350)&gt;0,E3350*(1+Utgifter!$E$5/12)-G3350,0)</f>
        <v>0</v>
      </c>
      <c r="F3351" s="26"/>
      <c r="G3351" s="24">
        <f>IF((E3351*(Utgifter!$E$4+Utgifter!$E$5)/12)&gt;$S$4,(E3351*(Utgifter!$E$4+Utgifter!$E$5)/12),IF(E3351&gt; 0,$S$4,0))</f>
        <v>0</v>
      </c>
      <c r="I3351" s="27">
        <f>IF((I3350*(1+Utgifter!$E$5/12)-K3350)&gt;0,I3350*(1+Utgifter!$E$5/12)-K3350,0)</f>
        <v>0</v>
      </c>
      <c r="J3351" s="26"/>
      <c r="K3351" s="24">
        <f>IF((I3351*(Utgifter!$E$4+Utgifter!$E$5)/12)&gt;$S$4,(I3351*(Utgifter!$E$4+Utgifter!$E$5)/12),IF(I3351&gt; 0,$S$4,0))</f>
        <v>0</v>
      </c>
    </row>
    <row r="3352" spans="4:11" x14ac:dyDescent="0.35">
      <c r="D3352" s="28" t="str">
        <f t="shared" si="52"/>
        <v/>
      </c>
      <c r="E3352" s="27">
        <f>IF((E3351*(1+Utgifter!$E$5/12)-G3351)&gt;0,E3351*(1+Utgifter!$E$5/12)-G3351,0)</f>
        <v>0</v>
      </c>
      <c r="F3352" s="26"/>
      <c r="G3352" s="24">
        <f>IF((E3352*(Utgifter!$E$4+Utgifter!$E$5)/12)&gt;$S$4,(E3352*(Utgifter!$E$4+Utgifter!$E$5)/12),IF(E3352&gt; 0,$S$4,0))</f>
        <v>0</v>
      </c>
      <c r="I3352" s="27">
        <f>IF((I3351*(1+Utgifter!$E$5/12)-K3351)&gt;0,I3351*(1+Utgifter!$E$5/12)-K3351,0)</f>
        <v>0</v>
      </c>
      <c r="J3352" s="26"/>
      <c r="K3352" s="24">
        <f>IF((I3352*(Utgifter!$E$4+Utgifter!$E$5)/12)&gt;$S$4,(I3352*(Utgifter!$E$4+Utgifter!$E$5)/12),IF(I3352&gt; 0,$S$4,0))</f>
        <v>0</v>
      </c>
    </row>
    <row r="3353" spans="4:11" x14ac:dyDescent="0.35">
      <c r="D3353" s="28" t="str">
        <f t="shared" si="52"/>
        <v/>
      </c>
      <c r="E3353" s="27">
        <f>IF((E3352*(1+Utgifter!$E$5/12)-G3352)&gt;0,E3352*(1+Utgifter!$E$5/12)-G3352,0)</f>
        <v>0</v>
      </c>
      <c r="F3353" s="26"/>
      <c r="G3353" s="24">
        <f>IF((E3353*(Utgifter!$E$4+Utgifter!$E$5)/12)&gt;$S$4,(E3353*(Utgifter!$E$4+Utgifter!$E$5)/12),IF(E3353&gt; 0,$S$4,0))</f>
        <v>0</v>
      </c>
      <c r="I3353" s="27">
        <f>IF((I3352*(1+Utgifter!$E$5/12)-K3352)&gt;0,I3352*(1+Utgifter!$E$5/12)-K3352,0)</f>
        <v>0</v>
      </c>
      <c r="J3353" s="26"/>
      <c r="K3353" s="24">
        <f>IF((I3353*(Utgifter!$E$4+Utgifter!$E$5)/12)&gt;$S$4,(I3353*(Utgifter!$E$4+Utgifter!$E$5)/12),IF(I3353&gt; 0,$S$4,0))</f>
        <v>0</v>
      </c>
    </row>
    <row r="3354" spans="4:11" x14ac:dyDescent="0.35">
      <c r="D3354" s="28" t="str">
        <f t="shared" si="52"/>
        <v/>
      </c>
      <c r="E3354" s="27">
        <f>IF((E3353*(1+Utgifter!$E$5/12)-G3353)&gt;0,E3353*(1+Utgifter!$E$5/12)-G3353,0)</f>
        <v>0</v>
      </c>
      <c r="F3354" s="26"/>
      <c r="G3354" s="24">
        <f>IF((E3354*(Utgifter!$E$4+Utgifter!$E$5)/12)&gt;$S$4,(E3354*(Utgifter!$E$4+Utgifter!$E$5)/12),IF(E3354&gt; 0,$S$4,0))</f>
        <v>0</v>
      </c>
      <c r="I3354" s="27">
        <f>IF((I3353*(1+Utgifter!$E$5/12)-K3353)&gt;0,I3353*(1+Utgifter!$E$5/12)-K3353,0)</f>
        <v>0</v>
      </c>
      <c r="J3354" s="26"/>
      <c r="K3354" s="24">
        <f>IF((I3354*(Utgifter!$E$4+Utgifter!$E$5)/12)&gt;$S$4,(I3354*(Utgifter!$E$4+Utgifter!$E$5)/12),IF(I3354&gt; 0,$S$4,0))</f>
        <v>0</v>
      </c>
    </row>
    <row r="3355" spans="4:11" x14ac:dyDescent="0.35">
      <c r="D3355" s="28" t="str">
        <f t="shared" si="52"/>
        <v/>
      </c>
      <c r="E3355" s="27">
        <f>IF((E3354*(1+Utgifter!$E$5/12)-G3354)&gt;0,E3354*(1+Utgifter!$E$5/12)-G3354,0)</f>
        <v>0</v>
      </c>
      <c r="F3355" s="26"/>
      <c r="G3355" s="24">
        <f>IF((E3355*(Utgifter!$E$4+Utgifter!$E$5)/12)&gt;$S$4,(E3355*(Utgifter!$E$4+Utgifter!$E$5)/12),IF(E3355&gt; 0,$S$4,0))</f>
        <v>0</v>
      </c>
      <c r="I3355" s="27">
        <f>IF((I3354*(1+Utgifter!$E$5/12)-K3354)&gt;0,I3354*(1+Utgifter!$E$5/12)-K3354,0)</f>
        <v>0</v>
      </c>
      <c r="J3355" s="26"/>
      <c r="K3355" s="24">
        <f>IF((I3355*(Utgifter!$E$4+Utgifter!$E$5)/12)&gt;$S$4,(I3355*(Utgifter!$E$4+Utgifter!$E$5)/12),IF(I3355&gt; 0,$S$4,0))</f>
        <v>0</v>
      </c>
    </row>
    <row r="3356" spans="4:11" x14ac:dyDescent="0.35">
      <c r="D3356" s="28" t="str">
        <f t="shared" si="52"/>
        <v/>
      </c>
      <c r="E3356" s="27">
        <f>IF((E3355*(1+Utgifter!$E$5/12)-G3355)&gt;0,E3355*(1+Utgifter!$E$5/12)-G3355,0)</f>
        <v>0</v>
      </c>
      <c r="F3356" s="26"/>
      <c r="G3356" s="24">
        <f>IF((E3356*(Utgifter!$E$4+Utgifter!$E$5)/12)&gt;$S$4,(E3356*(Utgifter!$E$4+Utgifter!$E$5)/12),IF(E3356&gt; 0,$S$4,0))</f>
        <v>0</v>
      </c>
      <c r="I3356" s="27">
        <f>IF((I3355*(1+Utgifter!$E$5/12)-K3355)&gt;0,I3355*(1+Utgifter!$E$5/12)-K3355,0)</f>
        <v>0</v>
      </c>
      <c r="J3356" s="26"/>
      <c r="K3356" s="24">
        <f>IF((I3356*(Utgifter!$E$4+Utgifter!$E$5)/12)&gt;$S$4,(I3356*(Utgifter!$E$4+Utgifter!$E$5)/12),IF(I3356&gt; 0,$S$4,0))</f>
        <v>0</v>
      </c>
    </row>
    <row r="3357" spans="4:11" x14ac:dyDescent="0.35">
      <c r="D3357" s="28" t="str">
        <f t="shared" si="52"/>
        <v/>
      </c>
      <c r="E3357" s="27">
        <f>IF((E3356*(1+Utgifter!$E$5/12)-G3356)&gt;0,E3356*(1+Utgifter!$E$5/12)-G3356,0)</f>
        <v>0</v>
      </c>
      <c r="F3357" s="26"/>
      <c r="G3357" s="24">
        <f>IF((E3357*(Utgifter!$E$4+Utgifter!$E$5)/12)&gt;$S$4,(E3357*(Utgifter!$E$4+Utgifter!$E$5)/12),IF(E3357&gt; 0,$S$4,0))</f>
        <v>0</v>
      </c>
      <c r="I3357" s="27">
        <f>IF((I3356*(1+Utgifter!$E$5/12)-K3356)&gt;0,I3356*(1+Utgifter!$E$5/12)-K3356,0)</f>
        <v>0</v>
      </c>
      <c r="J3357" s="26"/>
      <c r="K3357" s="24">
        <f>IF((I3357*(Utgifter!$E$4+Utgifter!$E$5)/12)&gt;$S$4,(I3357*(Utgifter!$E$4+Utgifter!$E$5)/12),IF(I3357&gt; 0,$S$4,0))</f>
        <v>0</v>
      </c>
    </row>
    <row r="3358" spans="4:11" x14ac:dyDescent="0.35">
      <c r="D3358" s="28" t="str">
        <f t="shared" si="52"/>
        <v/>
      </c>
      <c r="E3358" s="27">
        <f>IF((E3357*(1+Utgifter!$E$5/12)-G3357)&gt;0,E3357*(1+Utgifter!$E$5/12)-G3357,0)</f>
        <v>0</v>
      </c>
      <c r="F3358" s="26"/>
      <c r="G3358" s="24">
        <f>IF((E3358*(Utgifter!$E$4+Utgifter!$E$5)/12)&gt;$S$4,(E3358*(Utgifter!$E$4+Utgifter!$E$5)/12),IF(E3358&gt; 0,$S$4,0))</f>
        <v>0</v>
      </c>
      <c r="I3358" s="27">
        <f>IF((I3357*(1+Utgifter!$E$5/12)-K3357)&gt;0,I3357*(1+Utgifter!$E$5/12)-K3357,0)</f>
        <v>0</v>
      </c>
      <c r="J3358" s="26"/>
      <c r="K3358" s="24">
        <f>IF((I3358*(Utgifter!$E$4+Utgifter!$E$5)/12)&gt;$S$4,(I3358*(Utgifter!$E$4+Utgifter!$E$5)/12),IF(I3358&gt; 0,$S$4,0))</f>
        <v>0</v>
      </c>
    </row>
    <row r="3359" spans="4:11" x14ac:dyDescent="0.35">
      <c r="D3359" s="28" t="str">
        <f t="shared" si="52"/>
        <v/>
      </c>
      <c r="E3359" s="27">
        <f>IF((E3358*(1+Utgifter!$E$5/12)-G3358)&gt;0,E3358*(1+Utgifter!$E$5/12)-G3358,0)</f>
        <v>0</v>
      </c>
      <c r="F3359" s="26"/>
      <c r="G3359" s="24">
        <f>IF((E3359*(Utgifter!$E$4+Utgifter!$E$5)/12)&gt;$S$4,(E3359*(Utgifter!$E$4+Utgifter!$E$5)/12),IF(E3359&gt; 0,$S$4,0))</f>
        <v>0</v>
      </c>
      <c r="I3359" s="27">
        <f>IF((I3358*(1+Utgifter!$E$5/12)-K3358)&gt;0,I3358*(1+Utgifter!$E$5/12)-K3358,0)</f>
        <v>0</v>
      </c>
      <c r="J3359" s="26"/>
      <c r="K3359" s="24">
        <f>IF((I3359*(Utgifter!$E$4+Utgifter!$E$5)/12)&gt;$S$4,(I3359*(Utgifter!$E$4+Utgifter!$E$5)/12),IF(I3359&gt; 0,$S$4,0))</f>
        <v>0</v>
      </c>
    </row>
    <row r="3360" spans="4:11" x14ac:dyDescent="0.35">
      <c r="D3360" s="28" t="str">
        <f t="shared" si="52"/>
        <v/>
      </c>
      <c r="E3360" s="27">
        <f>IF((E3359*(1+Utgifter!$E$5/12)-G3359)&gt;0,E3359*(1+Utgifter!$E$5/12)-G3359,0)</f>
        <v>0</v>
      </c>
      <c r="F3360" s="26"/>
      <c r="G3360" s="24">
        <f>IF((E3360*(Utgifter!$E$4+Utgifter!$E$5)/12)&gt;$S$4,(E3360*(Utgifter!$E$4+Utgifter!$E$5)/12),IF(E3360&gt; 0,$S$4,0))</f>
        <v>0</v>
      </c>
      <c r="I3360" s="27">
        <f>IF((I3359*(1+Utgifter!$E$5/12)-K3359)&gt;0,I3359*(1+Utgifter!$E$5/12)-K3359,0)</f>
        <v>0</v>
      </c>
      <c r="J3360" s="26"/>
      <c r="K3360" s="24">
        <f>IF((I3360*(Utgifter!$E$4+Utgifter!$E$5)/12)&gt;$S$4,(I3360*(Utgifter!$E$4+Utgifter!$E$5)/12),IF(I3360&gt; 0,$S$4,0))</f>
        <v>0</v>
      </c>
    </row>
    <row r="3361" spans="4:11" x14ac:dyDescent="0.35">
      <c r="D3361" s="28" t="str">
        <f t="shared" si="52"/>
        <v/>
      </c>
      <c r="E3361" s="27">
        <f>IF((E3360*(1+Utgifter!$E$5/12)-G3360)&gt;0,E3360*(1+Utgifter!$E$5/12)-G3360,0)</f>
        <v>0</v>
      </c>
      <c r="F3361" s="26"/>
      <c r="G3361" s="24">
        <f>IF((E3361*(Utgifter!$E$4+Utgifter!$E$5)/12)&gt;$S$4,(E3361*(Utgifter!$E$4+Utgifter!$E$5)/12),IF(E3361&gt; 0,$S$4,0))</f>
        <v>0</v>
      </c>
      <c r="I3361" s="27">
        <f>IF((I3360*(1+Utgifter!$E$5/12)-K3360)&gt;0,I3360*(1+Utgifter!$E$5/12)-K3360,0)</f>
        <v>0</v>
      </c>
      <c r="J3361" s="26"/>
      <c r="K3361" s="24">
        <f>IF((I3361*(Utgifter!$E$4+Utgifter!$E$5)/12)&gt;$S$4,(I3361*(Utgifter!$E$4+Utgifter!$E$5)/12),IF(I3361&gt; 0,$S$4,0))</f>
        <v>0</v>
      </c>
    </row>
    <row r="3362" spans="4:11" x14ac:dyDescent="0.35">
      <c r="D3362" s="28" t="str">
        <f t="shared" si="52"/>
        <v/>
      </c>
      <c r="E3362" s="27">
        <f>IF((E3361*(1+Utgifter!$E$5/12)-G3361)&gt;0,E3361*(1+Utgifter!$E$5/12)-G3361,0)</f>
        <v>0</v>
      </c>
      <c r="F3362" s="26"/>
      <c r="G3362" s="24">
        <f>IF((E3362*(Utgifter!$E$4+Utgifter!$E$5)/12)&gt;$S$4,(E3362*(Utgifter!$E$4+Utgifter!$E$5)/12),IF(E3362&gt; 0,$S$4,0))</f>
        <v>0</v>
      </c>
      <c r="I3362" s="27">
        <f>IF((I3361*(1+Utgifter!$E$5/12)-K3361)&gt;0,I3361*(1+Utgifter!$E$5/12)-K3361,0)</f>
        <v>0</v>
      </c>
      <c r="J3362" s="26"/>
      <c r="K3362" s="24">
        <f>IF((I3362*(Utgifter!$E$4+Utgifter!$E$5)/12)&gt;$S$4,(I3362*(Utgifter!$E$4+Utgifter!$E$5)/12),IF(I3362&gt; 0,$S$4,0))</f>
        <v>0</v>
      </c>
    </row>
    <row r="3363" spans="4:11" x14ac:dyDescent="0.35">
      <c r="D3363" s="28" t="str">
        <f t="shared" si="52"/>
        <v/>
      </c>
      <c r="E3363" s="27">
        <f>IF((E3362*(1+Utgifter!$E$5/12)-G3362)&gt;0,E3362*(1+Utgifter!$E$5/12)-G3362,0)</f>
        <v>0</v>
      </c>
      <c r="F3363" s="26"/>
      <c r="G3363" s="24">
        <f>IF((E3363*(Utgifter!$E$4+Utgifter!$E$5)/12)&gt;$S$4,(E3363*(Utgifter!$E$4+Utgifter!$E$5)/12),IF(E3363&gt; 0,$S$4,0))</f>
        <v>0</v>
      </c>
      <c r="I3363" s="27">
        <f>IF((I3362*(1+Utgifter!$E$5/12)-K3362)&gt;0,I3362*(1+Utgifter!$E$5/12)-K3362,0)</f>
        <v>0</v>
      </c>
      <c r="J3363" s="26"/>
      <c r="K3363" s="24">
        <f>IF((I3363*(Utgifter!$E$4+Utgifter!$E$5)/12)&gt;$S$4,(I3363*(Utgifter!$E$4+Utgifter!$E$5)/12),IF(I3363&gt; 0,$S$4,0))</f>
        <v>0</v>
      </c>
    </row>
    <row r="3364" spans="4:11" x14ac:dyDescent="0.35">
      <c r="D3364" s="28" t="str">
        <f t="shared" si="52"/>
        <v/>
      </c>
      <c r="E3364" s="27">
        <f>IF((E3363*(1+Utgifter!$E$5/12)-G3363)&gt;0,E3363*(1+Utgifter!$E$5/12)-G3363,0)</f>
        <v>0</v>
      </c>
      <c r="F3364" s="26"/>
      <c r="G3364" s="24">
        <f>IF((E3364*(Utgifter!$E$4+Utgifter!$E$5)/12)&gt;$S$4,(E3364*(Utgifter!$E$4+Utgifter!$E$5)/12),IF(E3364&gt; 0,$S$4,0))</f>
        <v>0</v>
      </c>
      <c r="I3364" s="27">
        <f>IF((I3363*(1+Utgifter!$E$5/12)-K3363)&gt;0,I3363*(1+Utgifter!$E$5/12)-K3363,0)</f>
        <v>0</v>
      </c>
      <c r="J3364" s="26"/>
      <c r="K3364" s="24">
        <f>IF((I3364*(Utgifter!$E$4+Utgifter!$E$5)/12)&gt;$S$4,(I3364*(Utgifter!$E$4+Utgifter!$E$5)/12),IF(I3364&gt; 0,$S$4,0))</f>
        <v>0</v>
      </c>
    </row>
    <row r="3365" spans="4:11" x14ac:dyDescent="0.35">
      <c r="D3365" s="28" t="str">
        <f t="shared" si="52"/>
        <v/>
      </c>
      <c r="E3365" s="27">
        <f>IF((E3364*(1+Utgifter!$E$5/12)-G3364)&gt;0,E3364*(1+Utgifter!$E$5/12)-G3364,0)</f>
        <v>0</v>
      </c>
      <c r="F3365" s="26"/>
      <c r="G3365" s="24">
        <f>IF((E3365*(Utgifter!$E$4+Utgifter!$E$5)/12)&gt;$S$4,(E3365*(Utgifter!$E$4+Utgifter!$E$5)/12),IF(E3365&gt; 0,$S$4,0))</f>
        <v>0</v>
      </c>
      <c r="I3365" s="27">
        <f>IF((I3364*(1+Utgifter!$E$5/12)-K3364)&gt;0,I3364*(1+Utgifter!$E$5/12)-K3364,0)</f>
        <v>0</v>
      </c>
      <c r="J3365" s="26"/>
      <c r="K3365" s="24">
        <f>IF((I3365*(Utgifter!$E$4+Utgifter!$E$5)/12)&gt;$S$4,(I3365*(Utgifter!$E$4+Utgifter!$E$5)/12),IF(I3365&gt; 0,$S$4,0))</f>
        <v>0</v>
      </c>
    </row>
    <row r="3366" spans="4:11" x14ac:dyDescent="0.35">
      <c r="D3366" s="28" t="str">
        <f t="shared" si="52"/>
        <v/>
      </c>
      <c r="E3366" s="27">
        <f>IF((E3365*(1+Utgifter!$E$5/12)-G3365)&gt;0,E3365*(1+Utgifter!$E$5/12)-G3365,0)</f>
        <v>0</v>
      </c>
      <c r="F3366" s="26"/>
      <c r="G3366" s="24">
        <f>IF((E3366*(Utgifter!$E$4+Utgifter!$E$5)/12)&gt;$S$4,(E3366*(Utgifter!$E$4+Utgifter!$E$5)/12),IF(E3366&gt; 0,$S$4,0))</f>
        <v>0</v>
      </c>
      <c r="I3366" s="27">
        <f>IF((I3365*(1+Utgifter!$E$5/12)-K3365)&gt;0,I3365*(1+Utgifter!$E$5/12)-K3365,0)</f>
        <v>0</v>
      </c>
      <c r="J3366" s="26"/>
      <c r="K3366" s="24">
        <f>IF((I3366*(Utgifter!$E$4+Utgifter!$E$5)/12)&gt;$S$4,(I3366*(Utgifter!$E$4+Utgifter!$E$5)/12),IF(I3366&gt; 0,$S$4,0))</f>
        <v>0</v>
      </c>
    </row>
    <row r="3367" spans="4:11" x14ac:dyDescent="0.35">
      <c r="D3367" s="28" t="str">
        <f t="shared" si="52"/>
        <v/>
      </c>
      <c r="E3367" s="27">
        <f>IF((E3366*(1+Utgifter!$E$5/12)-G3366)&gt;0,E3366*(1+Utgifter!$E$5/12)-G3366,0)</f>
        <v>0</v>
      </c>
      <c r="F3367" s="26"/>
      <c r="G3367" s="24">
        <f>IF((E3367*(Utgifter!$E$4+Utgifter!$E$5)/12)&gt;$S$4,(E3367*(Utgifter!$E$4+Utgifter!$E$5)/12),IF(E3367&gt; 0,$S$4,0))</f>
        <v>0</v>
      </c>
      <c r="I3367" s="27">
        <f>IF((I3366*(1+Utgifter!$E$5/12)-K3366)&gt;0,I3366*(1+Utgifter!$E$5/12)-K3366,0)</f>
        <v>0</v>
      </c>
      <c r="J3367" s="26"/>
      <c r="K3367" s="24">
        <f>IF((I3367*(Utgifter!$E$4+Utgifter!$E$5)/12)&gt;$S$4,(I3367*(Utgifter!$E$4+Utgifter!$E$5)/12),IF(I3367&gt; 0,$S$4,0))</f>
        <v>0</v>
      </c>
    </row>
    <row r="3368" spans="4:11" x14ac:dyDescent="0.35">
      <c r="D3368" s="28" t="str">
        <f t="shared" si="52"/>
        <v/>
      </c>
      <c r="E3368" s="27">
        <f>IF((E3367*(1+Utgifter!$E$5/12)-G3367)&gt;0,E3367*(1+Utgifter!$E$5/12)-G3367,0)</f>
        <v>0</v>
      </c>
      <c r="F3368" s="26"/>
      <c r="G3368" s="24">
        <f>IF((E3368*(Utgifter!$E$4+Utgifter!$E$5)/12)&gt;$S$4,(E3368*(Utgifter!$E$4+Utgifter!$E$5)/12),IF(E3368&gt; 0,$S$4,0))</f>
        <v>0</v>
      </c>
      <c r="I3368" s="27">
        <f>IF((I3367*(1+Utgifter!$E$5/12)-K3367)&gt;0,I3367*(1+Utgifter!$E$5/12)-K3367,0)</f>
        <v>0</v>
      </c>
      <c r="J3368" s="26"/>
      <c r="K3368" s="24">
        <f>IF((I3368*(Utgifter!$E$4+Utgifter!$E$5)/12)&gt;$S$4,(I3368*(Utgifter!$E$4+Utgifter!$E$5)/12),IF(I3368&gt; 0,$S$4,0))</f>
        <v>0</v>
      </c>
    </row>
    <row r="3369" spans="4:11" x14ac:dyDescent="0.35">
      <c r="D3369" s="28" t="str">
        <f t="shared" si="52"/>
        <v/>
      </c>
      <c r="E3369" s="27">
        <f>IF((E3368*(1+Utgifter!$E$5/12)-G3368)&gt;0,E3368*(1+Utgifter!$E$5/12)-G3368,0)</f>
        <v>0</v>
      </c>
      <c r="F3369" s="26"/>
      <c r="G3369" s="24">
        <f>IF((E3369*(Utgifter!$E$4+Utgifter!$E$5)/12)&gt;$S$4,(E3369*(Utgifter!$E$4+Utgifter!$E$5)/12),IF(E3369&gt; 0,$S$4,0))</f>
        <v>0</v>
      </c>
      <c r="I3369" s="27">
        <f>IF((I3368*(1+Utgifter!$E$5/12)-K3368)&gt;0,I3368*(1+Utgifter!$E$5/12)-K3368,0)</f>
        <v>0</v>
      </c>
      <c r="J3369" s="26"/>
      <c r="K3369" s="24">
        <f>IF((I3369*(Utgifter!$E$4+Utgifter!$E$5)/12)&gt;$S$4,(I3369*(Utgifter!$E$4+Utgifter!$E$5)/12),IF(I3369&gt; 0,$S$4,0))</f>
        <v>0</v>
      </c>
    </row>
    <row r="3370" spans="4:11" x14ac:dyDescent="0.35">
      <c r="D3370" s="28" t="str">
        <f t="shared" si="52"/>
        <v/>
      </c>
      <c r="E3370" s="27">
        <f>IF((E3369*(1+Utgifter!$E$5/12)-G3369)&gt;0,E3369*(1+Utgifter!$E$5/12)-G3369,0)</f>
        <v>0</v>
      </c>
      <c r="F3370" s="26"/>
      <c r="G3370" s="24">
        <f>IF((E3370*(Utgifter!$E$4+Utgifter!$E$5)/12)&gt;$S$4,(E3370*(Utgifter!$E$4+Utgifter!$E$5)/12),IF(E3370&gt; 0,$S$4,0))</f>
        <v>0</v>
      </c>
      <c r="I3370" s="27">
        <f>IF((I3369*(1+Utgifter!$E$5/12)-K3369)&gt;0,I3369*(1+Utgifter!$E$5/12)-K3369,0)</f>
        <v>0</v>
      </c>
      <c r="J3370" s="26"/>
      <c r="K3370" s="24">
        <f>IF((I3370*(Utgifter!$E$4+Utgifter!$E$5)/12)&gt;$S$4,(I3370*(Utgifter!$E$4+Utgifter!$E$5)/12),IF(I3370&gt; 0,$S$4,0))</f>
        <v>0</v>
      </c>
    </row>
    <row r="3371" spans="4:11" x14ac:dyDescent="0.35">
      <c r="D3371" s="28" t="str">
        <f t="shared" si="52"/>
        <v/>
      </c>
      <c r="E3371" s="27">
        <f>IF((E3370*(1+Utgifter!$E$5/12)-G3370)&gt;0,E3370*(1+Utgifter!$E$5/12)-G3370,0)</f>
        <v>0</v>
      </c>
      <c r="F3371" s="26"/>
      <c r="G3371" s="24">
        <f>IF((E3371*(Utgifter!$E$4+Utgifter!$E$5)/12)&gt;$S$4,(E3371*(Utgifter!$E$4+Utgifter!$E$5)/12),IF(E3371&gt; 0,$S$4,0))</f>
        <v>0</v>
      </c>
      <c r="I3371" s="27">
        <f>IF((I3370*(1+Utgifter!$E$5/12)-K3370)&gt;0,I3370*(1+Utgifter!$E$5/12)-K3370,0)</f>
        <v>0</v>
      </c>
      <c r="J3371" s="26"/>
      <c r="K3371" s="24">
        <f>IF((I3371*(Utgifter!$E$4+Utgifter!$E$5)/12)&gt;$S$4,(I3371*(Utgifter!$E$4+Utgifter!$E$5)/12),IF(I3371&gt; 0,$S$4,0))</f>
        <v>0</v>
      </c>
    </row>
    <row r="3372" spans="4:11" x14ac:dyDescent="0.35">
      <c r="D3372" s="28" t="str">
        <f t="shared" si="52"/>
        <v/>
      </c>
      <c r="E3372" s="27">
        <f>IF((E3371*(1+Utgifter!$E$5/12)-G3371)&gt;0,E3371*(1+Utgifter!$E$5/12)-G3371,0)</f>
        <v>0</v>
      </c>
      <c r="F3372" s="26"/>
      <c r="G3372" s="24">
        <f>IF((E3372*(Utgifter!$E$4+Utgifter!$E$5)/12)&gt;$S$4,(E3372*(Utgifter!$E$4+Utgifter!$E$5)/12),IF(E3372&gt; 0,$S$4,0))</f>
        <v>0</v>
      </c>
      <c r="I3372" s="27">
        <f>IF((I3371*(1+Utgifter!$E$5/12)-K3371)&gt;0,I3371*(1+Utgifter!$E$5/12)-K3371,0)</f>
        <v>0</v>
      </c>
      <c r="J3372" s="26"/>
      <c r="K3372" s="24">
        <f>IF((I3372*(Utgifter!$E$4+Utgifter!$E$5)/12)&gt;$S$4,(I3372*(Utgifter!$E$4+Utgifter!$E$5)/12),IF(I3372&gt; 0,$S$4,0))</f>
        <v>0</v>
      </c>
    </row>
    <row r="3373" spans="4:11" x14ac:dyDescent="0.35">
      <c r="D3373" s="28" t="str">
        <f t="shared" si="52"/>
        <v/>
      </c>
      <c r="E3373" s="27">
        <f>IF((E3372*(1+Utgifter!$E$5/12)-G3372)&gt;0,E3372*(1+Utgifter!$E$5/12)-G3372,0)</f>
        <v>0</v>
      </c>
      <c r="F3373" s="26"/>
      <c r="G3373" s="24">
        <f>IF((E3373*(Utgifter!$E$4+Utgifter!$E$5)/12)&gt;$S$4,(E3373*(Utgifter!$E$4+Utgifter!$E$5)/12),IF(E3373&gt; 0,$S$4,0))</f>
        <v>0</v>
      </c>
      <c r="I3373" s="27">
        <f>IF((I3372*(1+Utgifter!$E$5/12)-K3372)&gt;0,I3372*(1+Utgifter!$E$5/12)-K3372,0)</f>
        <v>0</v>
      </c>
      <c r="J3373" s="26"/>
      <c r="K3373" s="24">
        <f>IF((I3373*(Utgifter!$E$4+Utgifter!$E$5)/12)&gt;$S$4,(I3373*(Utgifter!$E$4+Utgifter!$E$5)/12),IF(I3373&gt; 0,$S$4,0))</f>
        <v>0</v>
      </c>
    </row>
    <row r="3374" spans="4:11" x14ac:dyDescent="0.35">
      <c r="D3374" s="28" t="str">
        <f t="shared" si="52"/>
        <v/>
      </c>
      <c r="E3374" s="27">
        <f>IF((E3373*(1+Utgifter!$E$5/12)-G3373)&gt;0,E3373*(1+Utgifter!$E$5/12)-G3373,0)</f>
        <v>0</v>
      </c>
      <c r="F3374" s="26"/>
      <c r="G3374" s="24">
        <f>IF((E3374*(Utgifter!$E$4+Utgifter!$E$5)/12)&gt;$S$4,(E3374*(Utgifter!$E$4+Utgifter!$E$5)/12),IF(E3374&gt; 0,$S$4,0))</f>
        <v>0</v>
      </c>
      <c r="I3374" s="27">
        <f>IF((I3373*(1+Utgifter!$E$5/12)-K3373)&gt;0,I3373*(1+Utgifter!$E$5/12)-K3373,0)</f>
        <v>0</v>
      </c>
      <c r="J3374" s="26"/>
      <c r="K3374" s="24">
        <f>IF((I3374*(Utgifter!$E$4+Utgifter!$E$5)/12)&gt;$S$4,(I3374*(Utgifter!$E$4+Utgifter!$E$5)/12),IF(I3374&gt; 0,$S$4,0))</f>
        <v>0</v>
      </c>
    </row>
    <row r="3375" spans="4:11" x14ac:dyDescent="0.35">
      <c r="D3375" s="28" t="str">
        <f t="shared" si="52"/>
        <v/>
      </c>
      <c r="E3375" s="27">
        <f>IF((E3374*(1+Utgifter!$E$5/12)-G3374)&gt;0,E3374*(1+Utgifter!$E$5/12)-G3374,0)</f>
        <v>0</v>
      </c>
      <c r="F3375" s="26"/>
      <c r="G3375" s="24">
        <f>IF((E3375*(Utgifter!$E$4+Utgifter!$E$5)/12)&gt;$S$4,(E3375*(Utgifter!$E$4+Utgifter!$E$5)/12),IF(E3375&gt; 0,$S$4,0))</f>
        <v>0</v>
      </c>
      <c r="I3375" s="27">
        <f>IF((I3374*(1+Utgifter!$E$5/12)-K3374)&gt;0,I3374*(1+Utgifter!$E$5/12)-K3374,0)</f>
        <v>0</v>
      </c>
      <c r="J3375" s="26"/>
      <c r="K3375" s="24">
        <f>IF((I3375*(Utgifter!$E$4+Utgifter!$E$5)/12)&gt;$S$4,(I3375*(Utgifter!$E$4+Utgifter!$E$5)/12),IF(I3375&gt; 0,$S$4,0))</f>
        <v>0</v>
      </c>
    </row>
    <row r="3376" spans="4:11" x14ac:dyDescent="0.35">
      <c r="D3376" s="28" t="str">
        <f t="shared" si="52"/>
        <v/>
      </c>
      <c r="E3376" s="27">
        <f>IF((E3375*(1+Utgifter!$E$5/12)-G3375)&gt;0,E3375*(1+Utgifter!$E$5/12)-G3375,0)</f>
        <v>0</v>
      </c>
      <c r="F3376" s="26"/>
      <c r="G3376" s="24">
        <f>IF((E3376*(Utgifter!$E$4+Utgifter!$E$5)/12)&gt;$S$4,(E3376*(Utgifter!$E$4+Utgifter!$E$5)/12),IF(E3376&gt; 0,$S$4,0))</f>
        <v>0</v>
      </c>
      <c r="I3376" s="27">
        <f>IF((I3375*(1+Utgifter!$E$5/12)-K3375)&gt;0,I3375*(1+Utgifter!$E$5/12)-K3375,0)</f>
        <v>0</v>
      </c>
      <c r="J3376" s="26"/>
      <c r="K3376" s="24">
        <f>IF((I3376*(Utgifter!$E$4+Utgifter!$E$5)/12)&gt;$S$4,(I3376*(Utgifter!$E$4+Utgifter!$E$5)/12),IF(I3376&gt; 0,$S$4,0))</f>
        <v>0</v>
      </c>
    </row>
    <row r="3377" spans="4:11" x14ac:dyDescent="0.35">
      <c r="D3377" s="28" t="str">
        <f t="shared" si="52"/>
        <v/>
      </c>
      <c r="E3377" s="27">
        <f>IF((E3376*(1+Utgifter!$E$5/12)-G3376)&gt;0,E3376*(1+Utgifter!$E$5/12)-G3376,0)</f>
        <v>0</v>
      </c>
      <c r="F3377" s="26"/>
      <c r="G3377" s="24">
        <f>IF((E3377*(Utgifter!$E$4+Utgifter!$E$5)/12)&gt;$S$4,(E3377*(Utgifter!$E$4+Utgifter!$E$5)/12),IF(E3377&gt; 0,$S$4,0))</f>
        <v>0</v>
      </c>
      <c r="I3377" s="27">
        <f>IF((I3376*(1+Utgifter!$E$5/12)-K3376)&gt;0,I3376*(1+Utgifter!$E$5/12)-K3376,0)</f>
        <v>0</v>
      </c>
      <c r="J3377" s="26"/>
      <c r="K3377" s="24">
        <f>IF((I3377*(Utgifter!$E$4+Utgifter!$E$5)/12)&gt;$S$4,(I3377*(Utgifter!$E$4+Utgifter!$E$5)/12),IF(I3377&gt; 0,$S$4,0))</f>
        <v>0</v>
      </c>
    </row>
    <row r="3378" spans="4:11" x14ac:dyDescent="0.35">
      <c r="D3378" s="28" t="str">
        <f t="shared" si="52"/>
        <v/>
      </c>
      <c r="E3378" s="27">
        <f>IF((E3377*(1+Utgifter!$E$5/12)-G3377)&gt;0,E3377*(1+Utgifter!$E$5/12)-G3377,0)</f>
        <v>0</v>
      </c>
      <c r="F3378" s="26"/>
      <c r="G3378" s="24">
        <f>IF((E3378*(Utgifter!$E$4+Utgifter!$E$5)/12)&gt;$S$4,(E3378*(Utgifter!$E$4+Utgifter!$E$5)/12),IF(E3378&gt; 0,$S$4,0))</f>
        <v>0</v>
      </c>
      <c r="I3378" s="27">
        <f>IF((I3377*(1+Utgifter!$E$5/12)-K3377)&gt;0,I3377*(1+Utgifter!$E$5/12)-K3377,0)</f>
        <v>0</v>
      </c>
      <c r="J3378" s="26"/>
      <c r="K3378" s="24">
        <f>IF((I3378*(Utgifter!$E$4+Utgifter!$E$5)/12)&gt;$S$4,(I3378*(Utgifter!$E$4+Utgifter!$E$5)/12),IF(I3378&gt; 0,$S$4,0))</f>
        <v>0</v>
      </c>
    </row>
    <row r="3379" spans="4:11" x14ac:dyDescent="0.35">
      <c r="D3379" s="28" t="str">
        <f t="shared" si="52"/>
        <v/>
      </c>
      <c r="E3379" s="27">
        <f>IF((E3378*(1+Utgifter!$E$5/12)-G3378)&gt;0,E3378*(1+Utgifter!$E$5/12)-G3378,0)</f>
        <v>0</v>
      </c>
      <c r="F3379" s="26"/>
      <c r="G3379" s="24">
        <f>IF((E3379*(Utgifter!$E$4+Utgifter!$E$5)/12)&gt;$S$4,(E3379*(Utgifter!$E$4+Utgifter!$E$5)/12),IF(E3379&gt; 0,$S$4,0))</f>
        <v>0</v>
      </c>
      <c r="I3379" s="27">
        <f>IF((I3378*(1+Utgifter!$E$5/12)-K3378)&gt;0,I3378*(1+Utgifter!$E$5/12)-K3378,0)</f>
        <v>0</v>
      </c>
      <c r="J3379" s="26"/>
      <c r="K3379" s="24">
        <f>IF((I3379*(Utgifter!$E$4+Utgifter!$E$5)/12)&gt;$S$4,(I3379*(Utgifter!$E$4+Utgifter!$E$5)/12),IF(I3379&gt; 0,$S$4,0))</f>
        <v>0</v>
      </c>
    </row>
    <row r="3380" spans="4:11" x14ac:dyDescent="0.35">
      <c r="D3380" s="28" t="str">
        <f t="shared" si="52"/>
        <v/>
      </c>
      <c r="E3380" s="27">
        <f>IF((E3379*(1+Utgifter!$E$5/12)-G3379)&gt;0,E3379*(1+Utgifter!$E$5/12)-G3379,0)</f>
        <v>0</v>
      </c>
      <c r="F3380" s="26"/>
      <c r="G3380" s="24">
        <f>IF((E3380*(Utgifter!$E$4+Utgifter!$E$5)/12)&gt;$S$4,(E3380*(Utgifter!$E$4+Utgifter!$E$5)/12),IF(E3380&gt; 0,$S$4,0))</f>
        <v>0</v>
      </c>
      <c r="I3380" s="27">
        <f>IF((I3379*(1+Utgifter!$E$5/12)-K3379)&gt;0,I3379*(1+Utgifter!$E$5/12)-K3379,0)</f>
        <v>0</v>
      </c>
      <c r="J3380" s="26"/>
      <c r="K3380" s="24">
        <f>IF((I3380*(Utgifter!$E$4+Utgifter!$E$5)/12)&gt;$S$4,(I3380*(Utgifter!$E$4+Utgifter!$E$5)/12),IF(I3380&gt; 0,$S$4,0))</f>
        <v>0</v>
      </c>
    </row>
    <row r="3381" spans="4:11" x14ac:dyDescent="0.35">
      <c r="D3381" s="28" t="str">
        <f t="shared" si="52"/>
        <v/>
      </c>
      <c r="E3381" s="27">
        <f>IF((E3380*(1+Utgifter!$E$5/12)-G3380)&gt;0,E3380*(1+Utgifter!$E$5/12)-G3380,0)</f>
        <v>0</v>
      </c>
      <c r="F3381" s="26"/>
      <c r="G3381" s="24">
        <f>IF((E3381*(Utgifter!$E$4+Utgifter!$E$5)/12)&gt;$S$4,(E3381*(Utgifter!$E$4+Utgifter!$E$5)/12),IF(E3381&gt; 0,$S$4,0))</f>
        <v>0</v>
      </c>
      <c r="I3381" s="27">
        <f>IF((I3380*(1+Utgifter!$E$5/12)-K3380)&gt;0,I3380*(1+Utgifter!$E$5/12)-K3380,0)</f>
        <v>0</v>
      </c>
      <c r="J3381" s="26"/>
      <c r="K3381" s="24">
        <f>IF((I3381*(Utgifter!$E$4+Utgifter!$E$5)/12)&gt;$S$4,(I3381*(Utgifter!$E$4+Utgifter!$E$5)/12),IF(I3381&gt; 0,$S$4,0))</f>
        <v>0</v>
      </c>
    </row>
    <row r="3382" spans="4:11" x14ac:dyDescent="0.35">
      <c r="D3382" s="28" t="str">
        <f t="shared" si="52"/>
        <v/>
      </c>
      <c r="E3382" s="27">
        <f>IF((E3381*(1+Utgifter!$E$5/12)-G3381)&gt;0,E3381*(1+Utgifter!$E$5/12)-G3381,0)</f>
        <v>0</v>
      </c>
      <c r="F3382" s="26"/>
      <c r="G3382" s="24">
        <f>IF((E3382*(Utgifter!$E$4+Utgifter!$E$5)/12)&gt;$S$4,(E3382*(Utgifter!$E$4+Utgifter!$E$5)/12),IF(E3382&gt; 0,$S$4,0))</f>
        <v>0</v>
      </c>
      <c r="I3382" s="27">
        <f>IF((I3381*(1+Utgifter!$E$5/12)-K3381)&gt;0,I3381*(1+Utgifter!$E$5/12)-K3381,0)</f>
        <v>0</v>
      </c>
      <c r="J3382" s="26"/>
      <c r="K3382" s="24">
        <f>IF((I3382*(Utgifter!$E$4+Utgifter!$E$5)/12)&gt;$S$4,(I3382*(Utgifter!$E$4+Utgifter!$E$5)/12),IF(I3382&gt; 0,$S$4,0))</f>
        <v>0</v>
      </c>
    </row>
    <row r="3383" spans="4:11" x14ac:dyDescent="0.35">
      <c r="D3383" s="28" t="str">
        <f t="shared" si="52"/>
        <v/>
      </c>
      <c r="E3383" s="27">
        <f>IF((E3382*(1+Utgifter!$E$5/12)-G3382)&gt;0,E3382*(1+Utgifter!$E$5/12)-G3382,0)</f>
        <v>0</v>
      </c>
      <c r="F3383" s="26"/>
      <c r="G3383" s="24">
        <f>IF((E3383*(Utgifter!$E$4+Utgifter!$E$5)/12)&gt;$S$4,(E3383*(Utgifter!$E$4+Utgifter!$E$5)/12),IF(E3383&gt; 0,$S$4,0))</f>
        <v>0</v>
      </c>
      <c r="I3383" s="27">
        <f>IF((I3382*(1+Utgifter!$E$5/12)-K3382)&gt;0,I3382*(1+Utgifter!$E$5/12)-K3382,0)</f>
        <v>0</v>
      </c>
      <c r="J3383" s="26"/>
      <c r="K3383" s="24">
        <f>IF((I3383*(Utgifter!$E$4+Utgifter!$E$5)/12)&gt;$S$4,(I3383*(Utgifter!$E$4+Utgifter!$E$5)/12),IF(I3383&gt; 0,$S$4,0))</f>
        <v>0</v>
      </c>
    </row>
    <row r="3384" spans="4:11" x14ac:dyDescent="0.35">
      <c r="D3384" s="28" t="str">
        <f t="shared" si="52"/>
        <v/>
      </c>
      <c r="E3384" s="27">
        <f>IF((E3383*(1+Utgifter!$E$5/12)-G3383)&gt;0,E3383*(1+Utgifter!$E$5/12)-G3383,0)</f>
        <v>0</v>
      </c>
      <c r="F3384" s="26"/>
      <c r="G3384" s="24">
        <f>IF((E3384*(Utgifter!$E$4+Utgifter!$E$5)/12)&gt;$S$4,(E3384*(Utgifter!$E$4+Utgifter!$E$5)/12),IF(E3384&gt; 0,$S$4,0))</f>
        <v>0</v>
      </c>
      <c r="I3384" s="27">
        <f>IF((I3383*(1+Utgifter!$E$5/12)-K3383)&gt;0,I3383*(1+Utgifter!$E$5/12)-K3383,0)</f>
        <v>0</v>
      </c>
      <c r="J3384" s="26"/>
      <c r="K3384" s="24">
        <f>IF((I3384*(Utgifter!$E$4+Utgifter!$E$5)/12)&gt;$S$4,(I3384*(Utgifter!$E$4+Utgifter!$E$5)/12),IF(I3384&gt; 0,$S$4,0))</f>
        <v>0</v>
      </c>
    </row>
    <row r="3385" spans="4:11" x14ac:dyDescent="0.35">
      <c r="D3385" s="28" t="str">
        <f t="shared" si="52"/>
        <v/>
      </c>
      <c r="E3385" s="27">
        <f>IF((E3384*(1+Utgifter!$E$5/12)-G3384)&gt;0,E3384*(1+Utgifter!$E$5/12)-G3384,0)</f>
        <v>0</v>
      </c>
      <c r="F3385" s="26"/>
      <c r="G3385" s="24">
        <f>IF((E3385*(Utgifter!$E$4+Utgifter!$E$5)/12)&gt;$S$4,(E3385*(Utgifter!$E$4+Utgifter!$E$5)/12),IF(E3385&gt; 0,$S$4,0))</f>
        <v>0</v>
      </c>
      <c r="I3385" s="27">
        <f>IF((I3384*(1+Utgifter!$E$5/12)-K3384)&gt;0,I3384*(1+Utgifter!$E$5/12)-K3384,0)</f>
        <v>0</v>
      </c>
      <c r="J3385" s="26"/>
      <c r="K3385" s="24">
        <f>IF((I3385*(Utgifter!$E$4+Utgifter!$E$5)/12)&gt;$S$4,(I3385*(Utgifter!$E$4+Utgifter!$E$5)/12),IF(I3385&gt; 0,$S$4,0))</f>
        <v>0</v>
      </c>
    </row>
    <row r="3386" spans="4:11" x14ac:dyDescent="0.35">
      <c r="D3386" s="28" t="str">
        <f t="shared" si="52"/>
        <v/>
      </c>
      <c r="E3386" s="27">
        <f>IF((E3385*(1+Utgifter!$E$5/12)-G3385)&gt;0,E3385*(1+Utgifter!$E$5/12)-G3385,0)</f>
        <v>0</v>
      </c>
      <c r="F3386" s="26"/>
      <c r="G3386" s="24">
        <f>IF((E3386*(Utgifter!$E$4+Utgifter!$E$5)/12)&gt;$S$4,(E3386*(Utgifter!$E$4+Utgifter!$E$5)/12),IF(E3386&gt; 0,$S$4,0))</f>
        <v>0</v>
      </c>
      <c r="I3386" s="27">
        <f>IF((I3385*(1+Utgifter!$E$5/12)-K3385)&gt;0,I3385*(1+Utgifter!$E$5/12)-K3385,0)</f>
        <v>0</v>
      </c>
      <c r="J3386" s="26"/>
      <c r="K3386" s="24">
        <f>IF((I3386*(Utgifter!$E$4+Utgifter!$E$5)/12)&gt;$S$4,(I3386*(Utgifter!$E$4+Utgifter!$E$5)/12),IF(I3386&gt; 0,$S$4,0))</f>
        <v>0</v>
      </c>
    </row>
    <row r="3387" spans="4:11" x14ac:dyDescent="0.35">
      <c r="D3387" s="28" t="str">
        <f t="shared" si="52"/>
        <v/>
      </c>
      <c r="E3387" s="27">
        <f>IF((E3386*(1+Utgifter!$E$5/12)-G3386)&gt;0,E3386*(1+Utgifter!$E$5/12)-G3386,0)</f>
        <v>0</v>
      </c>
      <c r="F3387" s="26"/>
      <c r="G3387" s="24">
        <f>IF((E3387*(Utgifter!$E$4+Utgifter!$E$5)/12)&gt;$S$4,(E3387*(Utgifter!$E$4+Utgifter!$E$5)/12),IF(E3387&gt; 0,$S$4,0))</f>
        <v>0</v>
      </c>
      <c r="I3387" s="27">
        <f>IF((I3386*(1+Utgifter!$E$5/12)-K3386)&gt;0,I3386*(1+Utgifter!$E$5/12)-K3386,0)</f>
        <v>0</v>
      </c>
      <c r="J3387" s="26"/>
      <c r="K3387" s="24">
        <f>IF((I3387*(Utgifter!$E$4+Utgifter!$E$5)/12)&gt;$S$4,(I3387*(Utgifter!$E$4+Utgifter!$E$5)/12),IF(I3387&gt; 0,$S$4,0))</f>
        <v>0</v>
      </c>
    </row>
    <row r="3388" spans="4:11" x14ac:dyDescent="0.35">
      <c r="D3388" s="28" t="str">
        <f t="shared" si="52"/>
        <v/>
      </c>
      <c r="E3388" s="27">
        <f>IF((E3387*(1+Utgifter!$E$5/12)-G3387)&gt;0,E3387*(1+Utgifter!$E$5/12)-G3387,0)</f>
        <v>0</v>
      </c>
      <c r="F3388" s="26"/>
      <c r="G3388" s="24">
        <f>IF((E3388*(Utgifter!$E$4+Utgifter!$E$5)/12)&gt;$S$4,(E3388*(Utgifter!$E$4+Utgifter!$E$5)/12),IF(E3388&gt; 0,$S$4,0))</f>
        <v>0</v>
      </c>
      <c r="I3388" s="27">
        <f>IF((I3387*(1+Utgifter!$E$5/12)-K3387)&gt;0,I3387*(1+Utgifter!$E$5/12)-K3387,0)</f>
        <v>0</v>
      </c>
      <c r="J3388" s="26"/>
      <c r="K3388" s="24">
        <f>IF((I3388*(Utgifter!$E$4+Utgifter!$E$5)/12)&gt;$S$4,(I3388*(Utgifter!$E$4+Utgifter!$E$5)/12),IF(I3388&gt; 0,$S$4,0))</f>
        <v>0</v>
      </c>
    </row>
    <row r="3389" spans="4:11" x14ac:dyDescent="0.35">
      <c r="D3389" s="28" t="str">
        <f t="shared" si="52"/>
        <v/>
      </c>
      <c r="E3389" s="27">
        <f>IF((E3388*(1+Utgifter!$E$5/12)-G3388)&gt;0,E3388*(1+Utgifter!$E$5/12)-G3388,0)</f>
        <v>0</v>
      </c>
      <c r="F3389" s="26"/>
      <c r="G3389" s="24">
        <f>IF((E3389*(Utgifter!$E$4+Utgifter!$E$5)/12)&gt;$S$4,(E3389*(Utgifter!$E$4+Utgifter!$E$5)/12),IF(E3389&gt; 0,$S$4,0))</f>
        <v>0</v>
      </c>
      <c r="I3389" s="27">
        <f>IF((I3388*(1+Utgifter!$E$5/12)-K3388)&gt;0,I3388*(1+Utgifter!$E$5/12)-K3388,0)</f>
        <v>0</v>
      </c>
      <c r="J3389" s="26"/>
      <c r="K3389" s="24">
        <f>IF((I3389*(Utgifter!$E$4+Utgifter!$E$5)/12)&gt;$S$4,(I3389*(Utgifter!$E$4+Utgifter!$E$5)/12),IF(I3389&gt; 0,$S$4,0))</f>
        <v>0</v>
      </c>
    </row>
    <row r="3390" spans="4:11" x14ac:dyDescent="0.35">
      <c r="D3390" s="28" t="str">
        <f t="shared" si="52"/>
        <v/>
      </c>
      <c r="E3390" s="27">
        <f>IF((E3389*(1+Utgifter!$E$5/12)-G3389)&gt;0,E3389*(1+Utgifter!$E$5/12)-G3389,0)</f>
        <v>0</v>
      </c>
      <c r="F3390" s="26"/>
      <c r="G3390" s="24">
        <f>IF((E3390*(Utgifter!$E$4+Utgifter!$E$5)/12)&gt;$S$4,(E3390*(Utgifter!$E$4+Utgifter!$E$5)/12),IF(E3390&gt; 0,$S$4,0))</f>
        <v>0</v>
      </c>
      <c r="I3390" s="27">
        <f>IF((I3389*(1+Utgifter!$E$5/12)-K3389)&gt;0,I3389*(1+Utgifter!$E$5/12)-K3389,0)</f>
        <v>0</v>
      </c>
      <c r="J3390" s="26"/>
      <c r="K3390" s="24">
        <f>IF((I3390*(Utgifter!$E$4+Utgifter!$E$5)/12)&gt;$S$4,(I3390*(Utgifter!$E$4+Utgifter!$E$5)/12),IF(I3390&gt; 0,$S$4,0))</f>
        <v>0</v>
      </c>
    </row>
    <row r="3391" spans="4:11" x14ac:dyDescent="0.35">
      <c r="D3391" s="28" t="str">
        <f t="shared" si="52"/>
        <v/>
      </c>
      <c r="E3391" s="27">
        <f>IF((E3390*(1+Utgifter!$E$5/12)-G3390)&gt;0,E3390*(1+Utgifter!$E$5/12)-G3390,0)</f>
        <v>0</v>
      </c>
      <c r="F3391" s="26"/>
      <c r="G3391" s="24">
        <f>IF((E3391*(Utgifter!$E$4+Utgifter!$E$5)/12)&gt;$S$4,(E3391*(Utgifter!$E$4+Utgifter!$E$5)/12),IF(E3391&gt; 0,$S$4,0))</f>
        <v>0</v>
      </c>
      <c r="I3391" s="27">
        <f>IF((I3390*(1+Utgifter!$E$5/12)-K3390)&gt;0,I3390*(1+Utgifter!$E$5/12)-K3390,0)</f>
        <v>0</v>
      </c>
      <c r="J3391" s="26"/>
      <c r="K3391" s="24">
        <f>IF((I3391*(Utgifter!$E$4+Utgifter!$E$5)/12)&gt;$S$4,(I3391*(Utgifter!$E$4+Utgifter!$E$5)/12),IF(I3391&gt; 0,$S$4,0))</f>
        <v>0</v>
      </c>
    </row>
    <row r="3392" spans="4:11" x14ac:dyDescent="0.35">
      <c r="D3392" s="28" t="str">
        <f t="shared" si="52"/>
        <v/>
      </c>
      <c r="E3392" s="27">
        <f>IF((E3391*(1+Utgifter!$E$5/12)-G3391)&gt;0,E3391*(1+Utgifter!$E$5/12)-G3391,0)</f>
        <v>0</v>
      </c>
      <c r="F3392" s="26"/>
      <c r="G3392" s="24">
        <f>IF((E3392*(Utgifter!$E$4+Utgifter!$E$5)/12)&gt;$S$4,(E3392*(Utgifter!$E$4+Utgifter!$E$5)/12),IF(E3392&gt; 0,$S$4,0))</f>
        <v>0</v>
      </c>
      <c r="I3392" s="27">
        <f>IF((I3391*(1+Utgifter!$E$5/12)-K3391)&gt;0,I3391*(1+Utgifter!$E$5/12)-K3391,0)</f>
        <v>0</v>
      </c>
      <c r="J3392" s="26"/>
      <c r="K3392" s="24">
        <f>IF((I3392*(Utgifter!$E$4+Utgifter!$E$5)/12)&gt;$S$4,(I3392*(Utgifter!$E$4+Utgifter!$E$5)/12),IF(I3392&gt; 0,$S$4,0))</f>
        <v>0</v>
      </c>
    </row>
    <row r="3393" spans="4:11" x14ac:dyDescent="0.35">
      <c r="D3393" s="28" t="str">
        <f t="shared" si="52"/>
        <v/>
      </c>
      <c r="E3393" s="27">
        <f>IF((E3392*(1+Utgifter!$E$5/12)-G3392)&gt;0,E3392*(1+Utgifter!$E$5/12)-G3392,0)</f>
        <v>0</v>
      </c>
      <c r="F3393" s="26"/>
      <c r="G3393" s="24">
        <f>IF((E3393*(Utgifter!$E$4+Utgifter!$E$5)/12)&gt;$S$4,(E3393*(Utgifter!$E$4+Utgifter!$E$5)/12),IF(E3393&gt; 0,$S$4,0))</f>
        <v>0</v>
      </c>
      <c r="I3393" s="27">
        <f>IF((I3392*(1+Utgifter!$E$5/12)-K3392)&gt;0,I3392*(1+Utgifter!$E$5/12)-K3392,0)</f>
        <v>0</v>
      </c>
      <c r="J3393" s="26"/>
      <c r="K3393" s="24">
        <f>IF((I3393*(Utgifter!$E$4+Utgifter!$E$5)/12)&gt;$S$4,(I3393*(Utgifter!$E$4+Utgifter!$E$5)/12),IF(I3393&gt; 0,$S$4,0))</f>
        <v>0</v>
      </c>
    </row>
    <row r="3394" spans="4:11" x14ac:dyDescent="0.35">
      <c r="D3394" s="28" t="str">
        <f t="shared" si="52"/>
        <v/>
      </c>
      <c r="E3394" s="27">
        <f>IF((E3393*(1+Utgifter!$E$5/12)-G3393)&gt;0,E3393*(1+Utgifter!$E$5/12)-G3393,0)</f>
        <v>0</v>
      </c>
      <c r="F3394" s="26"/>
      <c r="G3394" s="24">
        <f>IF((E3394*(Utgifter!$E$4+Utgifter!$E$5)/12)&gt;$S$4,(E3394*(Utgifter!$E$4+Utgifter!$E$5)/12),IF(E3394&gt; 0,$S$4,0))</f>
        <v>0</v>
      </c>
      <c r="I3394" s="27">
        <f>IF((I3393*(1+Utgifter!$E$5/12)-K3393)&gt;0,I3393*(1+Utgifter!$E$5/12)-K3393,0)</f>
        <v>0</v>
      </c>
      <c r="J3394" s="26"/>
      <c r="K3394" s="24">
        <f>IF((I3394*(Utgifter!$E$4+Utgifter!$E$5)/12)&gt;$S$4,(I3394*(Utgifter!$E$4+Utgifter!$E$5)/12),IF(I3394&gt; 0,$S$4,0))</f>
        <v>0</v>
      </c>
    </row>
    <row r="3395" spans="4:11" x14ac:dyDescent="0.35">
      <c r="D3395" s="28" t="str">
        <f t="shared" si="52"/>
        <v/>
      </c>
      <c r="E3395" s="27">
        <f>IF((E3394*(1+Utgifter!$E$5/12)-G3394)&gt;0,E3394*(1+Utgifter!$E$5/12)-G3394,0)</f>
        <v>0</v>
      </c>
      <c r="F3395" s="26"/>
      <c r="G3395" s="24">
        <f>IF((E3395*(Utgifter!$E$4+Utgifter!$E$5)/12)&gt;$S$4,(E3395*(Utgifter!$E$4+Utgifter!$E$5)/12),IF(E3395&gt; 0,$S$4,0))</f>
        <v>0</v>
      </c>
      <c r="I3395" s="27">
        <f>IF((I3394*(1+Utgifter!$E$5/12)-K3394)&gt;0,I3394*(1+Utgifter!$E$5/12)-K3394,0)</f>
        <v>0</v>
      </c>
      <c r="J3395" s="26"/>
      <c r="K3395" s="24">
        <f>IF((I3395*(Utgifter!$E$4+Utgifter!$E$5)/12)&gt;$S$4,(I3395*(Utgifter!$E$4+Utgifter!$E$5)/12),IF(I3395&gt; 0,$S$4,0))</f>
        <v>0</v>
      </c>
    </row>
    <row r="3396" spans="4:11" x14ac:dyDescent="0.35">
      <c r="D3396" s="28" t="str">
        <f t="shared" si="52"/>
        <v/>
      </c>
      <c r="E3396" s="27">
        <f>IF((E3395*(1+Utgifter!$E$5/12)-G3395)&gt;0,E3395*(1+Utgifter!$E$5/12)-G3395,0)</f>
        <v>0</v>
      </c>
      <c r="F3396" s="26"/>
      <c r="G3396" s="24">
        <f>IF((E3396*(Utgifter!$E$4+Utgifter!$E$5)/12)&gt;$S$4,(E3396*(Utgifter!$E$4+Utgifter!$E$5)/12),IF(E3396&gt; 0,$S$4,0))</f>
        <v>0</v>
      </c>
      <c r="I3396" s="27">
        <f>IF((I3395*(1+Utgifter!$E$5/12)-K3395)&gt;0,I3395*(1+Utgifter!$E$5/12)-K3395,0)</f>
        <v>0</v>
      </c>
      <c r="J3396" s="26"/>
      <c r="K3396" s="24">
        <f>IF((I3396*(Utgifter!$E$4+Utgifter!$E$5)/12)&gt;$S$4,(I3396*(Utgifter!$E$4+Utgifter!$E$5)/12),IF(I3396&gt; 0,$S$4,0))</f>
        <v>0</v>
      </c>
    </row>
    <row r="3397" spans="4:11" x14ac:dyDescent="0.35">
      <c r="D3397" s="28" t="str">
        <f t="shared" si="52"/>
        <v/>
      </c>
      <c r="E3397" s="27">
        <f>IF((E3396*(1+Utgifter!$E$5/12)-G3396)&gt;0,E3396*(1+Utgifter!$E$5/12)-G3396,0)</f>
        <v>0</v>
      </c>
      <c r="F3397" s="26"/>
      <c r="G3397" s="24">
        <f>IF((E3397*(Utgifter!$E$4+Utgifter!$E$5)/12)&gt;$S$4,(E3397*(Utgifter!$E$4+Utgifter!$E$5)/12),IF(E3397&gt; 0,$S$4,0))</f>
        <v>0</v>
      </c>
      <c r="I3397" s="27">
        <f>IF((I3396*(1+Utgifter!$E$5/12)-K3396)&gt;0,I3396*(1+Utgifter!$E$5/12)-K3396,0)</f>
        <v>0</v>
      </c>
      <c r="J3397" s="26"/>
      <c r="K3397" s="24">
        <f>IF((I3397*(Utgifter!$E$4+Utgifter!$E$5)/12)&gt;$S$4,(I3397*(Utgifter!$E$4+Utgifter!$E$5)/12),IF(I3397&gt; 0,$S$4,0))</f>
        <v>0</v>
      </c>
    </row>
    <row r="3398" spans="4:11" x14ac:dyDescent="0.35">
      <c r="D3398" s="28" t="str">
        <f t="shared" si="52"/>
        <v/>
      </c>
      <c r="E3398" s="27">
        <f>IF((E3397*(1+Utgifter!$E$5/12)-G3397)&gt;0,E3397*(1+Utgifter!$E$5/12)-G3397,0)</f>
        <v>0</v>
      </c>
      <c r="F3398" s="26"/>
      <c r="G3398" s="24">
        <f>IF((E3398*(Utgifter!$E$4+Utgifter!$E$5)/12)&gt;$S$4,(E3398*(Utgifter!$E$4+Utgifter!$E$5)/12),IF(E3398&gt; 0,$S$4,0))</f>
        <v>0</v>
      </c>
      <c r="I3398" s="27">
        <f>IF((I3397*(1+Utgifter!$E$5/12)-K3397)&gt;0,I3397*(1+Utgifter!$E$5/12)-K3397,0)</f>
        <v>0</v>
      </c>
      <c r="J3398" s="26"/>
      <c r="K3398" s="24">
        <f>IF((I3398*(Utgifter!$E$4+Utgifter!$E$5)/12)&gt;$S$4,(I3398*(Utgifter!$E$4+Utgifter!$E$5)/12),IF(I3398&gt; 0,$S$4,0))</f>
        <v>0</v>
      </c>
    </row>
    <row r="3399" spans="4:11" x14ac:dyDescent="0.35">
      <c r="D3399" s="28" t="str">
        <f t="shared" ref="D3399:D3462" si="53">IF(OR(E3399&gt;0, I3399&gt;0),D3398+1,"")</f>
        <v/>
      </c>
      <c r="E3399" s="27">
        <f>IF((E3398*(1+Utgifter!$E$5/12)-G3398)&gt;0,E3398*(1+Utgifter!$E$5/12)-G3398,0)</f>
        <v>0</v>
      </c>
      <c r="F3399" s="26"/>
      <c r="G3399" s="24">
        <f>IF((E3399*(Utgifter!$E$4+Utgifter!$E$5)/12)&gt;$S$4,(E3399*(Utgifter!$E$4+Utgifter!$E$5)/12),IF(E3399&gt; 0,$S$4,0))</f>
        <v>0</v>
      </c>
      <c r="I3399" s="27">
        <f>IF((I3398*(1+Utgifter!$E$5/12)-K3398)&gt;0,I3398*(1+Utgifter!$E$5/12)-K3398,0)</f>
        <v>0</v>
      </c>
      <c r="J3399" s="26"/>
      <c r="K3399" s="24">
        <f>IF((I3399*(Utgifter!$E$4+Utgifter!$E$5)/12)&gt;$S$4,(I3399*(Utgifter!$E$4+Utgifter!$E$5)/12),IF(I3399&gt; 0,$S$4,0))</f>
        <v>0</v>
      </c>
    </row>
    <row r="3400" spans="4:11" x14ac:dyDescent="0.35">
      <c r="D3400" s="28" t="str">
        <f t="shared" si="53"/>
        <v/>
      </c>
      <c r="E3400" s="27">
        <f>IF((E3399*(1+Utgifter!$E$5/12)-G3399)&gt;0,E3399*(1+Utgifter!$E$5/12)-G3399,0)</f>
        <v>0</v>
      </c>
      <c r="F3400" s="26"/>
      <c r="G3400" s="24">
        <f>IF((E3400*(Utgifter!$E$4+Utgifter!$E$5)/12)&gt;$S$4,(E3400*(Utgifter!$E$4+Utgifter!$E$5)/12),IF(E3400&gt; 0,$S$4,0))</f>
        <v>0</v>
      </c>
      <c r="I3400" s="27">
        <f>IF((I3399*(1+Utgifter!$E$5/12)-K3399)&gt;0,I3399*(1+Utgifter!$E$5/12)-K3399,0)</f>
        <v>0</v>
      </c>
      <c r="J3400" s="26"/>
      <c r="K3400" s="24">
        <f>IF((I3400*(Utgifter!$E$4+Utgifter!$E$5)/12)&gt;$S$4,(I3400*(Utgifter!$E$4+Utgifter!$E$5)/12),IF(I3400&gt; 0,$S$4,0))</f>
        <v>0</v>
      </c>
    </row>
    <row r="3401" spans="4:11" x14ac:dyDescent="0.35">
      <c r="D3401" s="28" t="str">
        <f t="shared" si="53"/>
        <v/>
      </c>
      <c r="E3401" s="27">
        <f>IF((E3400*(1+Utgifter!$E$5/12)-G3400)&gt;0,E3400*(1+Utgifter!$E$5/12)-G3400,0)</f>
        <v>0</v>
      </c>
      <c r="F3401" s="26"/>
      <c r="G3401" s="24">
        <f>IF((E3401*(Utgifter!$E$4+Utgifter!$E$5)/12)&gt;$S$4,(E3401*(Utgifter!$E$4+Utgifter!$E$5)/12),IF(E3401&gt; 0,$S$4,0))</f>
        <v>0</v>
      </c>
      <c r="I3401" s="27">
        <f>IF((I3400*(1+Utgifter!$E$5/12)-K3400)&gt;0,I3400*(1+Utgifter!$E$5/12)-K3400,0)</f>
        <v>0</v>
      </c>
      <c r="J3401" s="26"/>
      <c r="K3401" s="24">
        <f>IF((I3401*(Utgifter!$E$4+Utgifter!$E$5)/12)&gt;$S$4,(I3401*(Utgifter!$E$4+Utgifter!$E$5)/12),IF(I3401&gt; 0,$S$4,0))</f>
        <v>0</v>
      </c>
    </row>
    <row r="3402" spans="4:11" x14ac:dyDescent="0.35">
      <c r="D3402" s="28" t="str">
        <f t="shared" si="53"/>
        <v/>
      </c>
      <c r="E3402" s="27">
        <f>IF((E3401*(1+Utgifter!$E$5/12)-G3401)&gt;0,E3401*(1+Utgifter!$E$5/12)-G3401,0)</f>
        <v>0</v>
      </c>
      <c r="F3402" s="26"/>
      <c r="G3402" s="24">
        <f>IF((E3402*(Utgifter!$E$4+Utgifter!$E$5)/12)&gt;$S$4,(E3402*(Utgifter!$E$4+Utgifter!$E$5)/12),IF(E3402&gt; 0,$S$4,0))</f>
        <v>0</v>
      </c>
      <c r="I3402" s="27">
        <f>IF((I3401*(1+Utgifter!$E$5/12)-K3401)&gt;0,I3401*(1+Utgifter!$E$5/12)-K3401,0)</f>
        <v>0</v>
      </c>
      <c r="J3402" s="26"/>
      <c r="K3402" s="24">
        <f>IF((I3402*(Utgifter!$E$4+Utgifter!$E$5)/12)&gt;$S$4,(I3402*(Utgifter!$E$4+Utgifter!$E$5)/12),IF(I3402&gt; 0,$S$4,0))</f>
        <v>0</v>
      </c>
    </row>
    <row r="3403" spans="4:11" x14ac:dyDescent="0.35">
      <c r="D3403" s="28" t="str">
        <f t="shared" si="53"/>
        <v/>
      </c>
      <c r="E3403" s="27">
        <f>IF((E3402*(1+Utgifter!$E$5/12)-G3402)&gt;0,E3402*(1+Utgifter!$E$5/12)-G3402,0)</f>
        <v>0</v>
      </c>
      <c r="F3403" s="26"/>
      <c r="G3403" s="24">
        <f>IF((E3403*(Utgifter!$E$4+Utgifter!$E$5)/12)&gt;$S$4,(E3403*(Utgifter!$E$4+Utgifter!$E$5)/12),IF(E3403&gt; 0,$S$4,0))</f>
        <v>0</v>
      </c>
      <c r="I3403" s="27">
        <f>IF((I3402*(1+Utgifter!$E$5/12)-K3402)&gt;0,I3402*(1+Utgifter!$E$5/12)-K3402,0)</f>
        <v>0</v>
      </c>
      <c r="J3403" s="26"/>
      <c r="K3403" s="24">
        <f>IF((I3403*(Utgifter!$E$4+Utgifter!$E$5)/12)&gt;$S$4,(I3403*(Utgifter!$E$4+Utgifter!$E$5)/12),IF(I3403&gt; 0,$S$4,0))</f>
        <v>0</v>
      </c>
    </row>
    <row r="3404" spans="4:11" x14ac:dyDescent="0.35">
      <c r="D3404" s="28" t="str">
        <f t="shared" si="53"/>
        <v/>
      </c>
      <c r="E3404" s="27">
        <f>IF((E3403*(1+Utgifter!$E$5/12)-G3403)&gt;0,E3403*(1+Utgifter!$E$5/12)-G3403,0)</f>
        <v>0</v>
      </c>
      <c r="F3404" s="26"/>
      <c r="G3404" s="24">
        <f>IF((E3404*(Utgifter!$E$4+Utgifter!$E$5)/12)&gt;$S$4,(E3404*(Utgifter!$E$4+Utgifter!$E$5)/12),IF(E3404&gt; 0,$S$4,0))</f>
        <v>0</v>
      </c>
      <c r="I3404" s="27">
        <f>IF((I3403*(1+Utgifter!$E$5/12)-K3403)&gt;0,I3403*(1+Utgifter!$E$5/12)-K3403,0)</f>
        <v>0</v>
      </c>
      <c r="J3404" s="26"/>
      <c r="K3404" s="24">
        <f>IF((I3404*(Utgifter!$E$4+Utgifter!$E$5)/12)&gt;$S$4,(I3404*(Utgifter!$E$4+Utgifter!$E$5)/12),IF(I3404&gt; 0,$S$4,0))</f>
        <v>0</v>
      </c>
    </row>
    <row r="3405" spans="4:11" x14ac:dyDescent="0.35">
      <c r="D3405" s="28" t="str">
        <f t="shared" si="53"/>
        <v/>
      </c>
      <c r="E3405" s="27">
        <f>IF((E3404*(1+Utgifter!$E$5/12)-G3404)&gt;0,E3404*(1+Utgifter!$E$5/12)-G3404,0)</f>
        <v>0</v>
      </c>
      <c r="F3405" s="26"/>
      <c r="G3405" s="24">
        <f>IF((E3405*(Utgifter!$E$4+Utgifter!$E$5)/12)&gt;$S$4,(E3405*(Utgifter!$E$4+Utgifter!$E$5)/12),IF(E3405&gt; 0,$S$4,0))</f>
        <v>0</v>
      </c>
      <c r="I3405" s="27">
        <f>IF((I3404*(1+Utgifter!$E$5/12)-K3404)&gt;0,I3404*(1+Utgifter!$E$5/12)-K3404,0)</f>
        <v>0</v>
      </c>
      <c r="J3405" s="26"/>
      <c r="K3405" s="24">
        <f>IF((I3405*(Utgifter!$E$4+Utgifter!$E$5)/12)&gt;$S$4,(I3405*(Utgifter!$E$4+Utgifter!$E$5)/12),IF(I3405&gt; 0,$S$4,0))</f>
        <v>0</v>
      </c>
    </row>
    <row r="3406" spans="4:11" x14ac:dyDescent="0.35">
      <c r="D3406" s="28" t="str">
        <f t="shared" si="53"/>
        <v/>
      </c>
      <c r="E3406" s="27">
        <f>IF((E3405*(1+Utgifter!$E$5/12)-G3405)&gt;0,E3405*(1+Utgifter!$E$5/12)-G3405,0)</f>
        <v>0</v>
      </c>
      <c r="F3406" s="26"/>
      <c r="G3406" s="24">
        <f>IF((E3406*(Utgifter!$E$4+Utgifter!$E$5)/12)&gt;$S$4,(E3406*(Utgifter!$E$4+Utgifter!$E$5)/12),IF(E3406&gt; 0,$S$4,0))</f>
        <v>0</v>
      </c>
      <c r="I3406" s="27">
        <f>IF((I3405*(1+Utgifter!$E$5/12)-K3405)&gt;0,I3405*(1+Utgifter!$E$5/12)-K3405,0)</f>
        <v>0</v>
      </c>
      <c r="J3406" s="26"/>
      <c r="K3406" s="24">
        <f>IF((I3406*(Utgifter!$E$4+Utgifter!$E$5)/12)&gt;$S$4,(I3406*(Utgifter!$E$4+Utgifter!$E$5)/12),IF(I3406&gt; 0,$S$4,0))</f>
        <v>0</v>
      </c>
    </row>
    <row r="3407" spans="4:11" x14ac:dyDescent="0.35">
      <c r="D3407" s="28" t="str">
        <f t="shared" si="53"/>
        <v/>
      </c>
      <c r="E3407" s="27">
        <f>IF((E3406*(1+Utgifter!$E$5/12)-G3406)&gt;0,E3406*(1+Utgifter!$E$5/12)-G3406,0)</f>
        <v>0</v>
      </c>
      <c r="F3407" s="26"/>
      <c r="G3407" s="24">
        <f>IF((E3407*(Utgifter!$E$4+Utgifter!$E$5)/12)&gt;$S$4,(E3407*(Utgifter!$E$4+Utgifter!$E$5)/12),IF(E3407&gt; 0,$S$4,0))</f>
        <v>0</v>
      </c>
      <c r="I3407" s="27">
        <f>IF((I3406*(1+Utgifter!$E$5/12)-K3406)&gt;0,I3406*(1+Utgifter!$E$5/12)-K3406,0)</f>
        <v>0</v>
      </c>
      <c r="J3407" s="26"/>
      <c r="K3407" s="24">
        <f>IF((I3407*(Utgifter!$E$4+Utgifter!$E$5)/12)&gt;$S$4,(I3407*(Utgifter!$E$4+Utgifter!$E$5)/12),IF(I3407&gt; 0,$S$4,0))</f>
        <v>0</v>
      </c>
    </row>
    <row r="3408" spans="4:11" x14ac:dyDescent="0.35">
      <c r="D3408" s="28" t="str">
        <f t="shared" si="53"/>
        <v/>
      </c>
      <c r="E3408" s="27">
        <f>IF((E3407*(1+Utgifter!$E$5/12)-G3407)&gt;0,E3407*(1+Utgifter!$E$5/12)-G3407,0)</f>
        <v>0</v>
      </c>
      <c r="F3408" s="26"/>
      <c r="G3408" s="24">
        <f>IF((E3408*(Utgifter!$E$4+Utgifter!$E$5)/12)&gt;$S$4,(E3408*(Utgifter!$E$4+Utgifter!$E$5)/12),IF(E3408&gt; 0,$S$4,0))</f>
        <v>0</v>
      </c>
      <c r="I3408" s="27">
        <f>IF((I3407*(1+Utgifter!$E$5/12)-K3407)&gt;0,I3407*(1+Utgifter!$E$5/12)-K3407,0)</f>
        <v>0</v>
      </c>
      <c r="J3408" s="26"/>
      <c r="K3408" s="24">
        <f>IF((I3408*(Utgifter!$E$4+Utgifter!$E$5)/12)&gt;$S$4,(I3408*(Utgifter!$E$4+Utgifter!$E$5)/12),IF(I3408&gt; 0,$S$4,0))</f>
        <v>0</v>
      </c>
    </row>
    <row r="3409" spans="4:11" x14ac:dyDescent="0.35">
      <c r="D3409" s="28" t="str">
        <f t="shared" si="53"/>
        <v/>
      </c>
      <c r="E3409" s="27">
        <f>IF((E3408*(1+Utgifter!$E$5/12)-G3408)&gt;0,E3408*(1+Utgifter!$E$5/12)-G3408,0)</f>
        <v>0</v>
      </c>
      <c r="F3409" s="26"/>
      <c r="G3409" s="24">
        <f>IF((E3409*(Utgifter!$E$4+Utgifter!$E$5)/12)&gt;$S$4,(E3409*(Utgifter!$E$4+Utgifter!$E$5)/12),IF(E3409&gt; 0,$S$4,0))</f>
        <v>0</v>
      </c>
      <c r="I3409" s="27">
        <f>IF((I3408*(1+Utgifter!$E$5/12)-K3408)&gt;0,I3408*(1+Utgifter!$E$5/12)-K3408,0)</f>
        <v>0</v>
      </c>
      <c r="J3409" s="26"/>
      <c r="K3409" s="24">
        <f>IF((I3409*(Utgifter!$E$4+Utgifter!$E$5)/12)&gt;$S$4,(I3409*(Utgifter!$E$4+Utgifter!$E$5)/12),IF(I3409&gt; 0,$S$4,0))</f>
        <v>0</v>
      </c>
    </row>
    <row r="3410" spans="4:11" x14ac:dyDescent="0.35">
      <c r="D3410" s="28" t="str">
        <f t="shared" si="53"/>
        <v/>
      </c>
      <c r="E3410" s="27">
        <f>IF((E3409*(1+Utgifter!$E$5/12)-G3409)&gt;0,E3409*(1+Utgifter!$E$5/12)-G3409,0)</f>
        <v>0</v>
      </c>
      <c r="F3410" s="26"/>
      <c r="G3410" s="24">
        <f>IF((E3410*(Utgifter!$E$4+Utgifter!$E$5)/12)&gt;$S$4,(E3410*(Utgifter!$E$4+Utgifter!$E$5)/12),IF(E3410&gt; 0,$S$4,0))</f>
        <v>0</v>
      </c>
      <c r="I3410" s="27">
        <f>IF((I3409*(1+Utgifter!$E$5/12)-K3409)&gt;0,I3409*(1+Utgifter!$E$5/12)-K3409,0)</f>
        <v>0</v>
      </c>
      <c r="J3410" s="26"/>
      <c r="K3410" s="24">
        <f>IF((I3410*(Utgifter!$E$4+Utgifter!$E$5)/12)&gt;$S$4,(I3410*(Utgifter!$E$4+Utgifter!$E$5)/12),IF(I3410&gt; 0,$S$4,0))</f>
        <v>0</v>
      </c>
    </row>
    <row r="3411" spans="4:11" x14ac:dyDescent="0.35">
      <c r="D3411" s="28" t="str">
        <f t="shared" si="53"/>
        <v/>
      </c>
      <c r="E3411" s="27">
        <f>IF((E3410*(1+Utgifter!$E$5/12)-G3410)&gt;0,E3410*(1+Utgifter!$E$5/12)-G3410,0)</f>
        <v>0</v>
      </c>
      <c r="F3411" s="26"/>
      <c r="G3411" s="24">
        <f>IF((E3411*(Utgifter!$E$4+Utgifter!$E$5)/12)&gt;$S$4,(E3411*(Utgifter!$E$4+Utgifter!$E$5)/12),IF(E3411&gt; 0,$S$4,0))</f>
        <v>0</v>
      </c>
      <c r="I3411" s="27">
        <f>IF((I3410*(1+Utgifter!$E$5/12)-K3410)&gt;0,I3410*(1+Utgifter!$E$5/12)-K3410,0)</f>
        <v>0</v>
      </c>
      <c r="J3411" s="26"/>
      <c r="K3411" s="24">
        <f>IF((I3411*(Utgifter!$E$4+Utgifter!$E$5)/12)&gt;$S$4,(I3411*(Utgifter!$E$4+Utgifter!$E$5)/12),IF(I3411&gt; 0,$S$4,0))</f>
        <v>0</v>
      </c>
    </row>
    <row r="3412" spans="4:11" x14ac:dyDescent="0.35">
      <c r="D3412" s="28" t="str">
        <f t="shared" si="53"/>
        <v/>
      </c>
      <c r="E3412" s="27">
        <f>IF((E3411*(1+Utgifter!$E$5/12)-G3411)&gt;0,E3411*(1+Utgifter!$E$5/12)-G3411,0)</f>
        <v>0</v>
      </c>
      <c r="F3412" s="26"/>
      <c r="G3412" s="24">
        <f>IF((E3412*(Utgifter!$E$4+Utgifter!$E$5)/12)&gt;$S$4,(E3412*(Utgifter!$E$4+Utgifter!$E$5)/12),IF(E3412&gt; 0,$S$4,0))</f>
        <v>0</v>
      </c>
      <c r="I3412" s="27">
        <f>IF((I3411*(1+Utgifter!$E$5/12)-K3411)&gt;0,I3411*(1+Utgifter!$E$5/12)-K3411,0)</f>
        <v>0</v>
      </c>
      <c r="J3412" s="26"/>
      <c r="K3412" s="24">
        <f>IF((I3412*(Utgifter!$E$4+Utgifter!$E$5)/12)&gt;$S$4,(I3412*(Utgifter!$E$4+Utgifter!$E$5)/12),IF(I3412&gt; 0,$S$4,0))</f>
        <v>0</v>
      </c>
    </row>
    <row r="3413" spans="4:11" x14ac:dyDescent="0.35">
      <c r="D3413" s="28" t="str">
        <f t="shared" si="53"/>
        <v/>
      </c>
      <c r="E3413" s="27">
        <f>IF((E3412*(1+Utgifter!$E$5/12)-G3412)&gt;0,E3412*(1+Utgifter!$E$5/12)-G3412,0)</f>
        <v>0</v>
      </c>
      <c r="F3413" s="26"/>
      <c r="G3413" s="24">
        <f>IF((E3413*(Utgifter!$E$4+Utgifter!$E$5)/12)&gt;$S$4,(E3413*(Utgifter!$E$4+Utgifter!$E$5)/12),IF(E3413&gt; 0,$S$4,0))</f>
        <v>0</v>
      </c>
      <c r="I3413" s="27">
        <f>IF((I3412*(1+Utgifter!$E$5/12)-K3412)&gt;0,I3412*(1+Utgifter!$E$5/12)-K3412,0)</f>
        <v>0</v>
      </c>
      <c r="J3413" s="26"/>
      <c r="K3413" s="24">
        <f>IF((I3413*(Utgifter!$E$4+Utgifter!$E$5)/12)&gt;$S$4,(I3413*(Utgifter!$E$4+Utgifter!$E$5)/12),IF(I3413&gt; 0,$S$4,0))</f>
        <v>0</v>
      </c>
    </row>
    <row r="3414" spans="4:11" x14ac:dyDescent="0.35">
      <c r="D3414" s="28" t="str">
        <f t="shared" si="53"/>
        <v/>
      </c>
      <c r="E3414" s="27">
        <f>IF((E3413*(1+Utgifter!$E$5/12)-G3413)&gt;0,E3413*(1+Utgifter!$E$5/12)-G3413,0)</f>
        <v>0</v>
      </c>
      <c r="F3414" s="26"/>
      <c r="G3414" s="24">
        <f>IF((E3414*(Utgifter!$E$4+Utgifter!$E$5)/12)&gt;$S$4,(E3414*(Utgifter!$E$4+Utgifter!$E$5)/12),IF(E3414&gt; 0,$S$4,0))</f>
        <v>0</v>
      </c>
      <c r="I3414" s="27">
        <f>IF((I3413*(1+Utgifter!$E$5/12)-K3413)&gt;0,I3413*(1+Utgifter!$E$5/12)-K3413,0)</f>
        <v>0</v>
      </c>
      <c r="J3414" s="26"/>
      <c r="K3414" s="24">
        <f>IF((I3414*(Utgifter!$E$4+Utgifter!$E$5)/12)&gt;$S$4,(I3414*(Utgifter!$E$4+Utgifter!$E$5)/12),IF(I3414&gt; 0,$S$4,0))</f>
        <v>0</v>
      </c>
    </row>
    <row r="3415" spans="4:11" x14ac:dyDescent="0.35">
      <c r="D3415" s="28" t="str">
        <f t="shared" si="53"/>
        <v/>
      </c>
      <c r="E3415" s="27">
        <f>IF((E3414*(1+Utgifter!$E$5/12)-G3414)&gt;0,E3414*(1+Utgifter!$E$5/12)-G3414,0)</f>
        <v>0</v>
      </c>
      <c r="F3415" s="26"/>
      <c r="G3415" s="24">
        <f>IF((E3415*(Utgifter!$E$4+Utgifter!$E$5)/12)&gt;$S$4,(E3415*(Utgifter!$E$4+Utgifter!$E$5)/12),IF(E3415&gt; 0,$S$4,0))</f>
        <v>0</v>
      </c>
      <c r="I3415" s="27">
        <f>IF((I3414*(1+Utgifter!$E$5/12)-K3414)&gt;0,I3414*(1+Utgifter!$E$5/12)-K3414,0)</f>
        <v>0</v>
      </c>
      <c r="J3415" s="26"/>
      <c r="K3415" s="24">
        <f>IF((I3415*(Utgifter!$E$4+Utgifter!$E$5)/12)&gt;$S$4,(I3415*(Utgifter!$E$4+Utgifter!$E$5)/12),IF(I3415&gt; 0,$S$4,0))</f>
        <v>0</v>
      </c>
    </row>
    <row r="3416" spans="4:11" x14ac:dyDescent="0.35">
      <c r="D3416" s="28" t="str">
        <f t="shared" si="53"/>
        <v/>
      </c>
      <c r="E3416" s="27">
        <f>IF((E3415*(1+Utgifter!$E$5/12)-G3415)&gt;0,E3415*(1+Utgifter!$E$5/12)-G3415,0)</f>
        <v>0</v>
      </c>
      <c r="F3416" s="26"/>
      <c r="G3416" s="24">
        <f>IF((E3416*(Utgifter!$E$4+Utgifter!$E$5)/12)&gt;$S$4,(E3416*(Utgifter!$E$4+Utgifter!$E$5)/12),IF(E3416&gt; 0,$S$4,0))</f>
        <v>0</v>
      </c>
      <c r="I3416" s="27">
        <f>IF((I3415*(1+Utgifter!$E$5/12)-K3415)&gt;0,I3415*(1+Utgifter!$E$5/12)-K3415,0)</f>
        <v>0</v>
      </c>
      <c r="J3416" s="26"/>
      <c r="K3416" s="24">
        <f>IF((I3416*(Utgifter!$E$4+Utgifter!$E$5)/12)&gt;$S$4,(I3416*(Utgifter!$E$4+Utgifter!$E$5)/12),IF(I3416&gt; 0,$S$4,0))</f>
        <v>0</v>
      </c>
    </row>
    <row r="3417" spans="4:11" x14ac:dyDescent="0.35">
      <c r="D3417" s="28" t="str">
        <f t="shared" si="53"/>
        <v/>
      </c>
      <c r="E3417" s="27">
        <f>IF((E3416*(1+Utgifter!$E$5/12)-G3416)&gt;0,E3416*(1+Utgifter!$E$5/12)-G3416,0)</f>
        <v>0</v>
      </c>
      <c r="F3417" s="26"/>
      <c r="G3417" s="24">
        <f>IF((E3417*(Utgifter!$E$4+Utgifter!$E$5)/12)&gt;$S$4,(E3417*(Utgifter!$E$4+Utgifter!$E$5)/12),IF(E3417&gt; 0,$S$4,0))</f>
        <v>0</v>
      </c>
      <c r="I3417" s="27">
        <f>IF((I3416*(1+Utgifter!$E$5/12)-K3416)&gt;0,I3416*(1+Utgifter!$E$5/12)-K3416,0)</f>
        <v>0</v>
      </c>
      <c r="J3417" s="26"/>
      <c r="K3417" s="24">
        <f>IF((I3417*(Utgifter!$E$4+Utgifter!$E$5)/12)&gt;$S$4,(I3417*(Utgifter!$E$4+Utgifter!$E$5)/12),IF(I3417&gt; 0,$S$4,0))</f>
        <v>0</v>
      </c>
    </row>
    <row r="3418" spans="4:11" x14ac:dyDescent="0.35">
      <c r="D3418" s="28" t="str">
        <f t="shared" si="53"/>
        <v/>
      </c>
      <c r="E3418" s="27">
        <f>IF((E3417*(1+Utgifter!$E$5/12)-G3417)&gt;0,E3417*(1+Utgifter!$E$5/12)-G3417,0)</f>
        <v>0</v>
      </c>
      <c r="F3418" s="26"/>
      <c r="G3418" s="24">
        <f>IF((E3418*(Utgifter!$E$4+Utgifter!$E$5)/12)&gt;$S$4,(E3418*(Utgifter!$E$4+Utgifter!$E$5)/12),IF(E3418&gt; 0,$S$4,0))</f>
        <v>0</v>
      </c>
      <c r="I3418" s="27">
        <f>IF((I3417*(1+Utgifter!$E$5/12)-K3417)&gt;0,I3417*(1+Utgifter!$E$5/12)-K3417,0)</f>
        <v>0</v>
      </c>
      <c r="J3418" s="26"/>
      <c r="K3418" s="24">
        <f>IF((I3418*(Utgifter!$E$4+Utgifter!$E$5)/12)&gt;$S$4,(I3418*(Utgifter!$E$4+Utgifter!$E$5)/12),IF(I3418&gt; 0,$S$4,0))</f>
        <v>0</v>
      </c>
    </row>
    <row r="3419" spans="4:11" x14ac:dyDescent="0.35">
      <c r="D3419" s="28" t="str">
        <f t="shared" si="53"/>
        <v/>
      </c>
      <c r="E3419" s="27">
        <f>IF((E3418*(1+Utgifter!$E$5/12)-G3418)&gt;0,E3418*(1+Utgifter!$E$5/12)-G3418,0)</f>
        <v>0</v>
      </c>
      <c r="F3419" s="26"/>
      <c r="G3419" s="24">
        <f>IF((E3419*(Utgifter!$E$4+Utgifter!$E$5)/12)&gt;$S$4,(E3419*(Utgifter!$E$4+Utgifter!$E$5)/12),IF(E3419&gt; 0,$S$4,0))</f>
        <v>0</v>
      </c>
      <c r="I3419" s="27">
        <f>IF((I3418*(1+Utgifter!$E$5/12)-K3418)&gt;0,I3418*(1+Utgifter!$E$5/12)-K3418,0)</f>
        <v>0</v>
      </c>
      <c r="J3419" s="26"/>
      <c r="K3419" s="24">
        <f>IF((I3419*(Utgifter!$E$4+Utgifter!$E$5)/12)&gt;$S$4,(I3419*(Utgifter!$E$4+Utgifter!$E$5)/12),IF(I3419&gt; 0,$S$4,0))</f>
        <v>0</v>
      </c>
    </row>
    <row r="3420" spans="4:11" x14ac:dyDescent="0.35">
      <c r="D3420" s="28" t="str">
        <f t="shared" si="53"/>
        <v/>
      </c>
      <c r="E3420" s="27">
        <f>IF((E3419*(1+Utgifter!$E$5/12)-G3419)&gt;0,E3419*(1+Utgifter!$E$5/12)-G3419,0)</f>
        <v>0</v>
      </c>
      <c r="F3420" s="26"/>
      <c r="G3420" s="24">
        <f>IF((E3420*(Utgifter!$E$4+Utgifter!$E$5)/12)&gt;$S$4,(E3420*(Utgifter!$E$4+Utgifter!$E$5)/12),IF(E3420&gt; 0,$S$4,0))</f>
        <v>0</v>
      </c>
      <c r="I3420" s="27">
        <f>IF((I3419*(1+Utgifter!$E$5/12)-K3419)&gt;0,I3419*(1+Utgifter!$E$5/12)-K3419,0)</f>
        <v>0</v>
      </c>
      <c r="J3420" s="26"/>
      <c r="K3420" s="24">
        <f>IF((I3420*(Utgifter!$E$4+Utgifter!$E$5)/12)&gt;$S$4,(I3420*(Utgifter!$E$4+Utgifter!$E$5)/12),IF(I3420&gt; 0,$S$4,0))</f>
        <v>0</v>
      </c>
    </row>
    <row r="3421" spans="4:11" x14ac:dyDescent="0.35">
      <c r="D3421" s="28" t="str">
        <f t="shared" si="53"/>
        <v/>
      </c>
      <c r="E3421" s="27">
        <f>IF((E3420*(1+Utgifter!$E$5/12)-G3420)&gt;0,E3420*(1+Utgifter!$E$5/12)-G3420,0)</f>
        <v>0</v>
      </c>
      <c r="F3421" s="26"/>
      <c r="G3421" s="24">
        <f>IF((E3421*(Utgifter!$E$4+Utgifter!$E$5)/12)&gt;$S$4,(E3421*(Utgifter!$E$4+Utgifter!$E$5)/12),IF(E3421&gt; 0,$S$4,0))</f>
        <v>0</v>
      </c>
      <c r="I3421" s="27">
        <f>IF((I3420*(1+Utgifter!$E$5/12)-K3420)&gt;0,I3420*(1+Utgifter!$E$5/12)-K3420,0)</f>
        <v>0</v>
      </c>
      <c r="J3421" s="26"/>
      <c r="K3421" s="24">
        <f>IF((I3421*(Utgifter!$E$4+Utgifter!$E$5)/12)&gt;$S$4,(I3421*(Utgifter!$E$4+Utgifter!$E$5)/12),IF(I3421&gt; 0,$S$4,0))</f>
        <v>0</v>
      </c>
    </row>
    <row r="3422" spans="4:11" x14ac:dyDescent="0.35">
      <c r="D3422" s="28" t="str">
        <f t="shared" si="53"/>
        <v/>
      </c>
      <c r="E3422" s="27">
        <f>IF((E3421*(1+Utgifter!$E$5/12)-G3421)&gt;0,E3421*(1+Utgifter!$E$5/12)-G3421,0)</f>
        <v>0</v>
      </c>
      <c r="F3422" s="26"/>
      <c r="G3422" s="24">
        <f>IF((E3422*(Utgifter!$E$4+Utgifter!$E$5)/12)&gt;$S$4,(E3422*(Utgifter!$E$4+Utgifter!$E$5)/12),IF(E3422&gt; 0,$S$4,0))</f>
        <v>0</v>
      </c>
      <c r="I3422" s="27">
        <f>IF((I3421*(1+Utgifter!$E$5/12)-K3421)&gt;0,I3421*(1+Utgifter!$E$5/12)-K3421,0)</f>
        <v>0</v>
      </c>
      <c r="J3422" s="26"/>
      <c r="K3422" s="24">
        <f>IF((I3422*(Utgifter!$E$4+Utgifter!$E$5)/12)&gt;$S$4,(I3422*(Utgifter!$E$4+Utgifter!$E$5)/12),IF(I3422&gt; 0,$S$4,0))</f>
        <v>0</v>
      </c>
    </row>
    <row r="3423" spans="4:11" x14ac:dyDescent="0.35">
      <c r="D3423" s="28" t="str">
        <f t="shared" si="53"/>
        <v/>
      </c>
      <c r="E3423" s="27">
        <f>IF((E3422*(1+Utgifter!$E$5/12)-G3422)&gt;0,E3422*(1+Utgifter!$E$5/12)-G3422,0)</f>
        <v>0</v>
      </c>
      <c r="F3423" s="26"/>
      <c r="G3423" s="24">
        <f>IF((E3423*(Utgifter!$E$4+Utgifter!$E$5)/12)&gt;$S$4,(E3423*(Utgifter!$E$4+Utgifter!$E$5)/12),IF(E3423&gt; 0,$S$4,0))</f>
        <v>0</v>
      </c>
      <c r="I3423" s="27">
        <f>IF((I3422*(1+Utgifter!$E$5/12)-K3422)&gt;0,I3422*(1+Utgifter!$E$5/12)-K3422,0)</f>
        <v>0</v>
      </c>
      <c r="J3423" s="26"/>
      <c r="K3423" s="24">
        <f>IF((I3423*(Utgifter!$E$4+Utgifter!$E$5)/12)&gt;$S$4,(I3423*(Utgifter!$E$4+Utgifter!$E$5)/12),IF(I3423&gt; 0,$S$4,0))</f>
        <v>0</v>
      </c>
    </row>
    <row r="3424" spans="4:11" x14ac:dyDescent="0.35">
      <c r="D3424" s="28" t="str">
        <f t="shared" si="53"/>
        <v/>
      </c>
      <c r="E3424" s="27">
        <f>IF((E3423*(1+Utgifter!$E$5/12)-G3423)&gt;0,E3423*(1+Utgifter!$E$5/12)-G3423,0)</f>
        <v>0</v>
      </c>
      <c r="F3424" s="26"/>
      <c r="G3424" s="24">
        <f>IF((E3424*(Utgifter!$E$4+Utgifter!$E$5)/12)&gt;$S$4,(E3424*(Utgifter!$E$4+Utgifter!$E$5)/12),IF(E3424&gt; 0,$S$4,0))</f>
        <v>0</v>
      </c>
      <c r="I3424" s="27">
        <f>IF((I3423*(1+Utgifter!$E$5/12)-K3423)&gt;0,I3423*(1+Utgifter!$E$5/12)-K3423,0)</f>
        <v>0</v>
      </c>
      <c r="J3424" s="26"/>
      <c r="K3424" s="24">
        <f>IF((I3424*(Utgifter!$E$4+Utgifter!$E$5)/12)&gt;$S$4,(I3424*(Utgifter!$E$4+Utgifter!$E$5)/12),IF(I3424&gt; 0,$S$4,0))</f>
        <v>0</v>
      </c>
    </row>
    <row r="3425" spans="4:11" x14ac:dyDescent="0.35">
      <c r="D3425" s="28" t="str">
        <f t="shared" si="53"/>
        <v/>
      </c>
      <c r="E3425" s="27">
        <f>IF((E3424*(1+Utgifter!$E$5/12)-G3424)&gt;0,E3424*(1+Utgifter!$E$5/12)-G3424,0)</f>
        <v>0</v>
      </c>
      <c r="F3425" s="26"/>
      <c r="G3425" s="24">
        <f>IF((E3425*(Utgifter!$E$4+Utgifter!$E$5)/12)&gt;$S$4,(E3425*(Utgifter!$E$4+Utgifter!$E$5)/12),IF(E3425&gt; 0,$S$4,0))</f>
        <v>0</v>
      </c>
      <c r="I3425" s="27">
        <f>IF((I3424*(1+Utgifter!$E$5/12)-K3424)&gt;0,I3424*(1+Utgifter!$E$5/12)-K3424,0)</f>
        <v>0</v>
      </c>
      <c r="J3425" s="26"/>
      <c r="K3425" s="24">
        <f>IF((I3425*(Utgifter!$E$4+Utgifter!$E$5)/12)&gt;$S$4,(I3425*(Utgifter!$E$4+Utgifter!$E$5)/12),IF(I3425&gt; 0,$S$4,0))</f>
        <v>0</v>
      </c>
    </row>
    <row r="3426" spans="4:11" x14ac:dyDescent="0.35">
      <c r="D3426" s="28" t="str">
        <f t="shared" si="53"/>
        <v/>
      </c>
      <c r="E3426" s="27">
        <f>IF((E3425*(1+Utgifter!$E$5/12)-G3425)&gt;0,E3425*(1+Utgifter!$E$5/12)-G3425,0)</f>
        <v>0</v>
      </c>
      <c r="F3426" s="26"/>
      <c r="G3426" s="24">
        <f>IF((E3426*(Utgifter!$E$4+Utgifter!$E$5)/12)&gt;$S$4,(E3426*(Utgifter!$E$4+Utgifter!$E$5)/12),IF(E3426&gt; 0,$S$4,0))</f>
        <v>0</v>
      </c>
      <c r="I3426" s="27">
        <f>IF((I3425*(1+Utgifter!$E$5/12)-K3425)&gt;0,I3425*(1+Utgifter!$E$5/12)-K3425,0)</f>
        <v>0</v>
      </c>
      <c r="J3426" s="26"/>
      <c r="K3426" s="24">
        <f>IF((I3426*(Utgifter!$E$4+Utgifter!$E$5)/12)&gt;$S$4,(I3426*(Utgifter!$E$4+Utgifter!$E$5)/12),IF(I3426&gt; 0,$S$4,0))</f>
        <v>0</v>
      </c>
    </row>
    <row r="3427" spans="4:11" x14ac:dyDescent="0.35">
      <c r="D3427" s="28" t="str">
        <f t="shared" si="53"/>
        <v/>
      </c>
      <c r="E3427" s="27">
        <f>IF((E3426*(1+Utgifter!$E$5/12)-G3426)&gt;0,E3426*(1+Utgifter!$E$5/12)-G3426,0)</f>
        <v>0</v>
      </c>
      <c r="F3427" s="26"/>
      <c r="G3427" s="24">
        <f>IF((E3427*(Utgifter!$E$4+Utgifter!$E$5)/12)&gt;$S$4,(E3427*(Utgifter!$E$4+Utgifter!$E$5)/12),IF(E3427&gt; 0,$S$4,0))</f>
        <v>0</v>
      </c>
      <c r="I3427" s="27">
        <f>IF((I3426*(1+Utgifter!$E$5/12)-K3426)&gt;0,I3426*(1+Utgifter!$E$5/12)-K3426,0)</f>
        <v>0</v>
      </c>
      <c r="J3427" s="26"/>
      <c r="K3427" s="24">
        <f>IF((I3427*(Utgifter!$E$4+Utgifter!$E$5)/12)&gt;$S$4,(I3427*(Utgifter!$E$4+Utgifter!$E$5)/12),IF(I3427&gt; 0,$S$4,0))</f>
        <v>0</v>
      </c>
    </row>
    <row r="3428" spans="4:11" x14ac:dyDescent="0.35">
      <c r="D3428" s="28" t="str">
        <f t="shared" si="53"/>
        <v/>
      </c>
      <c r="E3428" s="27">
        <f>IF((E3427*(1+Utgifter!$E$5/12)-G3427)&gt;0,E3427*(1+Utgifter!$E$5/12)-G3427,0)</f>
        <v>0</v>
      </c>
      <c r="F3428" s="26"/>
      <c r="G3428" s="24">
        <f>IF((E3428*(Utgifter!$E$4+Utgifter!$E$5)/12)&gt;$S$4,(E3428*(Utgifter!$E$4+Utgifter!$E$5)/12),IF(E3428&gt; 0,$S$4,0))</f>
        <v>0</v>
      </c>
      <c r="I3428" s="27">
        <f>IF((I3427*(1+Utgifter!$E$5/12)-K3427)&gt;0,I3427*(1+Utgifter!$E$5/12)-K3427,0)</f>
        <v>0</v>
      </c>
      <c r="J3428" s="26"/>
      <c r="K3428" s="24">
        <f>IF((I3428*(Utgifter!$E$4+Utgifter!$E$5)/12)&gt;$S$4,(I3428*(Utgifter!$E$4+Utgifter!$E$5)/12),IF(I3428&gt; 0,$S$4,0))</f>
        <v>0</v>
      </c>
    </row>
    <row r="3429" spans="4:11" x14ac:dyDescent="0.35">
      <c r="D3429" s="28" t="str">
        <f t="shared" si="53"/>
        <v/>
      </c>
      <c r="E3429" s="27">
        <f>IF((E3428*(1+Utgifter!$E$5/12)-G3428)&gt;0,E3428*(1+Utgifter!$E$5/12)-G3428,0)</f>
        <v>0</v>
      </c>
      <c r="F3429" s="26"/>
      <c r="G3429" s="24">
        <f>IF((E3429*(Utgifter!$E$4+Utgifter!$E$5)/12)&gt;$S$4,(E3429*(Utgifter!$E$4+Utgifter!$E$5)/12),IF(E3429&gt; 0,$S$4,0))</f>
        <v>0</v>
      </c>
      <c r="I3429" s="27">
        <f>IF((I3428*(1+Utgifter!$E$5/12)-K3428)&gt;0,I3428*(1+Utgifter!$E$5/12)-K3428,0)</f>
        <v>0</v>
      </c>
      <c r="J3429" s="26"/>
      <c r="K3429" s="24">
        <f>IF((I3429*(Utgifter!$E$4+Utgifter!$E$5)/12)&gt;$S$4,(I3429*(Utgifter!$E$4+Utgifter!$E$5)/12),IF(I3429&gt; 0,$S$4,0))</f>
        <v>0</v>
      </c>
    </row>
    <row r="3430" spans="4:11" x14ac:dyDescent="0.35">
      <c r="D3430" s="28" t="str">
        <f t="shared" si="53"/>
        <v/>
      </c>
      <c r="E3430" s="27">
        <f>IF((E3429*(1+Utgifter!$E$5/12)-G3429)&gt;0,E3429*(1+Utgifter!$E$5/12)-G3429,0)</f>
        <v>0</v>
      </c>
      <c r="F3430" s="26"/>
      <c r="G3430" s="24">
        <f>IF((E3430*(Utgifter!$E$4+Utgifter!$E$5)/12)&gt;$S$4,(E3430*(Utgifter!$E$4+Utgifter!$E$5)/12),IF(E3430&gt; 0,$S$4,0))</f>
        <v>0</v>
      </c>
      <c r="I3430" s="27">
        <f>IF((I3429*(1+Utgifter!$E$5/12)-K3429)&gt;0,I3429*(1+Utgifter!$E$5/12)-K3429,0)</f>
        <v>0</v>
      </c>
      <c r="J3430" s="26"/>
      <c r="K3430" s="24">
        <f>IF((I3430*(Utgifter!$E$4+Utgifter!$E$5)/12)&gt;$S$4,(I3430*(Utgifter!$E$4+Utgifter!$E$5)/12),IF(I3430&gt; 0,$S$4,0))</f>
        <v>0</v>
      </c>
    </row>
    <row r="3431" spans="4:11" x14ac:dyDescent="0.35">
      <c r="D3431" s="28" t="str">
        <f t="shared" si="53"/>
        <v/>
      </c>
      <c r="E3431" s="27">
        <f>IF((E3430*(1+Utgifter!$E$5/12)-G3430)&gt;0,E3430*(1+Utgifter!$E$5/12)-G3430,0)</f>
        <v>0</v>
      </c>
      <c r="F3431" s="26"/>
      <c r="G3431" s="24">
        <f>IF((E3431*(Utgifter!$E$4+Utgifter!$E$5)/12)&gt;$S$4,(E3431*(Utgifter!$E$4+Utgifter!$E$5)/12),IF(E3431&gt; 0,$S$4,0))</f>
        <v>0</v>
      </c>
      <c r="I3431" s="27">
        <f>IF((I3430*(1+Utgifter!$E$5/12)-K3430)&gt;0,I3430*(1+Utgifter!$E$5/12)-K3430,0)</f>
        <v>0</v>
      </c>
      <c r="J3431" s="26"/>
      <c r="K3431" s="24">
        <f>IF((I3431*(Utgifter!$E$4+Utgifter!$E$5)/12)&gt;$S$4,(I3431*(Utgifter!$E$4+Utgifter!$E$5)/12),IF(I3431&gt; 0,$S$4,0))</f>
        <v>0</v>
      </c>
    </row>
    <row r="3432" spans="4:11" x14ac:dyDescent="0.35">
      <c r="D3432" s="28" t="str">
        <f t="shared" si="53"/>
        <v/>
      </c>
      <c r="E3432" s="27">
        <f>IF((E3431*(1+Utgifter!$E$5/12)-G3431)&gt;0,E3431*(1+Utgifter!$E$5/12)-G3431,0)</f>
        <v>0</v>
      </c>
      <c r="F3432" s="26"/>
      <c r="G3432" s="24">
        <f>IF((E3432*(Utgifter!$E$4+Utgifter!$E$5)/12)&gt;$S$4,(E3432*(Utgifter!$E$4+Utgifter!$E$5)/12),IF(E3432&gt; 0,$S$4,0))</f>
        <v>0</v>
      </c>
      <c r="I3432" s="27">
        <f>IF((I3431*(1+Utgifter!$E$5/12)-K3431)&gt;0,I3431*(1+Utgifter!$E$5/12)-K3431,0)</f>
        <v>0</v>
      </c>
      <c r="J3432" s="26"/>
      <c r="K3432" s="24">
        <f>IF((I3432*(Utgifter!$E$4+Utgifter!$E$5)/12)&gt;$S$4,(I3432*(Utgifter!$E$4+Utgifter!$E$5)/12),IF(I3432&gt; 0,$S$4,0))</f>
        <v>0</v>
      </c>
    </row>
    <row r="3433" spans="4:11" x14ac:dyDescent="0.35">
      <c r="D3433" s="28" t="str">
        <f t="shared" si="53"/>
        <v/>
      </c>
      <c r="E3433" s="27">
        <f>IF((E3432*(1+Utgifter!$E$5/12)-G3432)&gt;0,E3432*(1+Utgifter!$E$5/12)-G3432,0)</f>
        <v>0</v>
      </c>
      <c r="F3433" s="26"/>
      <c r="G3433" s="24">
        <f>IF((E3433*(Utgifter!$E$4+Utgifter!$E$5)/12)&gt;$S$4,(E3433*(Utgifter!$E$4+Utgifter!$E$5)/12),IF(E3433&gt; 0,$S$4,0))</f>
        <v>0</v>
      </c>
      <c r="I3433" s="27">
        <f>IF((I3432*(1+Utgifter!$E$5/12)-K3432)&gt;0,I3432*(1+Utgifter!$E$5/12)-K3432,0)</f>
        <v>0</v>
      </c>
      <c r="J3433" s="26"/>
      <c r="K3433" s="24">
        <f>IF((I3433*(Utgifter!$E$4+Utgifter!$E$5)/12)&gt;$S$4,(I3433*(Utgifter!$E$4+Utgifter!$E$5)/12),IF(I3433&gt; 0,$S$4,0))</f>
        <v>0</v>
      </c>
    </row>
    <row r="3434" spans="4:11" x14ac:dyDescent="0.35">
      <c r="D3434" s="28" t="str">
        <f t="shared" si="53"/>
        <v/>
      </c>
      <c r="E3434" s="27">
        <f>IF((E3433*(1+Utgifter!$E$5/12)-G3433)&gt;0,E3433*(1+Utgifter!$E$5/12)-G3433,0)</f>
        <v>0</v>
      </c>
      <c r="F3434" s="26"/>
      <c r="G3434" s="24">
        <f>IF((E3434*(Utgifter!$E$4+Utgifter!$E$5)/12)&gt;$S$4,(E3434*(Utgifter!$E$4+Utgifter!$E$5)/12),IF(E3434&gt; 0,$S$4,0))</f>
        <v>0</v>
      </c>
      <c r="I3434" s="27">
        <f>IF((I3433*(1+Utgifter!$E$5/12)-K3433)&gt;0,I3433*(1+Utgifter!$E$5/12)-K3433,0)</f>
        <v>0</v>
      </c>
      <c r="J3434" s="26"/>
      <c r="K3434" s="24">
        <f>IF((I3434*(Utgifter!$E$4+Utgifter!$E$5)/12)&gt;$S$4,(I3434*(Utgifter!$E$4+Utgifter!$E$5)/12),IF(I3434&gt; 0,$S$4,0))</f>
        <v>0</v>
      </c>
    </row>
    <row r="3435" spans="4:11" x14ac:dyDescent="0.35">
      <c r="D3435" s="28" t="str">
        <f t="shared" si="53"/>
        <v/>
      </c>
      <c r="E3435" s="27">
        <f>IF((E3434*(1+Utgifter!$E$5/12)-G3434)&gt;0,E3434*(1+Utgifter!$E$5/12)-G3434,0)</f>
        <v>0</v>
      </c>
      <c r="F3435" s="26"/>
      <c r="G3435" s="24">
        <f>IF((E3435*(Utgifter!$E$4+Utgifter!$E$5)/12)&gt;$S$4,(E3435*(Utgifter!$E$4+Utgifter!$E$5)/12),IF(E3435&gt; 0,$S$4,0))</f>
        <v>0</v>
      </c>
      <c r="I3435" s="27">
        <f>IF((I3434*(1+Utgifter!$E$5/12)-K3434)&gt;0,I3434*(1+Utgifter!$E$5/12)-K3434,0)</f>
        <v>0</v>
      </c>
      <c r="J3435" s="26"/>
      <c r="K3435" s="24">
        <f>IF((I3435*(Utgifter!$E$4+Utgifter!$E$5)/12)&gt;$S$4,(I3435*(Utgifter!$E$4+Utgifter!$E$5)/12),IF(I3435&gt; 0,$S$4,0))</f>
        <v>0</v>
      </c>
    </row>
    <row r="3436" spans="4:11" x14ac:dyDescent="0.35">
      <c r="D3436" s="28" t="str">
        <f t="shared" si="53"/>
        <v/>
      </c>
      <c r="E3436" s="27">
        <f>IF((E3435*(1+Utgifter!$E$5/12)-G3435)&gt;0,E3435*(1+Utgifter!$E$5/12)-G3435,0)</f>
        <v>0</v>
      </c>
      <c r="F3436" s="26"/>
      <c r="G3436" s="24">
        <f>IF((E3436*(Utgifter!$E$4+Utgifter!$E$5)/12)&gt;$S$4,(E3436*(Utgifter!$E$4+Utgifter!$E$5)/12),IF(E3436&gt; 0,$S$4,0))</f>
        <v>0</v>
      </c>
      <c r="I3436" s="27">
        <f>IF((I3435*(1+Utgifter!$E$5/12)-K3435)&gt;0,I3435*(1+Utgifter!$E$5/12)-K3435,0)</f>
        <v>0</v>
      </c>
      <c r="J3436" s="26"/>
      <c r="K3436" s="24">
        <f>IF((I3436*(Utgifter!$E$4+Utgifter!$E$5)/12)&gt;$S$4,(I3436*(Utgifter!$E$4+Utgifter!$E$5)/12),IF(I3436&gt; 0,$S$4,0))</f>
        <v>0</v>
      </c>
    </row>
    <row r="3437" spans="4:11" x14ac:dyDescent="0.35">
      <c r="D3437" s="28" t="str">
        <f t="shared" si="53"/>
        <v/>
      </c>
      <c r="E3437" s="27">
        <f>IF((E3436*(1+Utgifter!$E$5/12)-G3436)&gt;0,E3436*(1+Utgifter!$E$5/12)-G3436,0)</f>
        <v>0</v>
      </c>
      <c r="F3437" s="26"/>
      <c r="G3437" s="24">
        <f>IF((E3437*(Utgifter!$E$4+Utgifter!$E$5)/12)&gt;$S$4,(E3437*(Utgifter!$E$4+Utgifter!$E$5)/12),IF(E3437&gt; 0,$S$4,0))</f>
        <v>0</v>
      </c>
      <c r="I3437" s="27">
        <f>IF((I3436*(1+Utgifter!$E$5/12)-K3436)&gt;0,I3436*(1+Utgifter!$E$5/12)-K3436,0)</f>
        <v>0</v>
      </c>
      <c r="J3437" s="26"/>
      <c r="K3437" s="24">
        <f>IF((I3437*(Utgifter!$E$4+Utgifter!$E$5)/12)&gt;$S$4,(I3437*(Utgifter!$E$4+Utgifter!$E$5)/12),IF(I3437&gt; 0,$S$4,0))</f>
        <v>0</v>
      </c>
    </row>
    <row r="3438" spans="4:11" x14ac:dyDescent="0.35">
      <c r="D3438" s="28" t="str">
        <f t="shared" si="53"/>
        <v/>
      </c>
      <c r="E3438" s="27">
        <f>IF((E3437*(1+Utgifter!$E$5/12)-G3437)&gt;0,E3437*(1+Utgifter!$E$5/12)-G3437,0)</f>
        <v>0</v>
      </c>
      <c r="F3438" s="26"/>
      <c r="G3438" s="24">
        <f>IF((E3438*(Utgifter!$E$4+Utgifter!$E$5)/12)&gt;$S$4,(E3438*(Utgifter!$E$4+Utgifter!$E$5)/12),IF(E3438&gt; 0,$S$4,0))</f>
        <v>0</v>
      </c>
      <c r="I3438" s="27">
        <f>IF((I3437*(1+Utgifter!$E$5/12)-K3437)&gt;0,I3437*(1+Utgifter!$E$5/12)-K3437,0)</f>
        <v>0</v>
      </c>
      <c r="J3438" s="26"/>
      <c r="K3438" s="24">
        <f>IF((I3438*(Utgifter!$E$4+Utgifter!$E$5)/12)&gt;$S$4,(I3438*(Utgifter!$E$4+Utgifter!$E$5)/12),IF(I3438&gt; 0,$S$4,0))</f>
        <v>0</v>
      </c>
    </row>
    <row r="3439" spans="4:11" x14ac:dyDescent="0.35">
      <c r="D3439" s="28" t="str">
        <f t="shared" si="53"/>
        <v/>
      </c>
      <c r="E3439" s="27">
        <f>IF((E3438*(1+Utgifter!$E$5/12)-G3438)&gt;0,E3438*(1+Utgifter!$E$5/12)-G3438,0)</f>
        <v>0</v>
      </c>
      <c r="F3439" s="26"/>
      <c r="G3439" s="24">
        <f>IF((E3439*(Utgifter!$E$4+Utgifter!$E$5)/12)&gt;$S$4,(E3439*(Utgifter!$E$4+Utgifter!$E$5)/12),IF(E3439&gt; 0,$S$4,0))</f>
        <v>0</v>
      </c>
      <c r="I3439" s="27">
        <f>IF((I3438*(1+Utgifter!$E$5/12)-K3438)&gt;0,I3438*(1+Utgifter!$E$5/12)-K3438,0)</f>
        <v>0</v>
      </c>
      <c r="J3439" s="26"/>
      <c r="K3439" s="24">
        <f>IF((I3439*(Utgifter!$E$4+Utgifter!$E$5)/12)&gt;$S$4,(I3439*(Utgifter!$E$4+Utgifter!$E$5)/12),IF(I3439&gt; 0,$S$4,0))</f>
        <v>0</v>
      </c>
    </row>
    <row r="3440" spans="4:11" x14ac:dyDescent="0.35">
      <c r="D3440" s="28" t="str">
        <f t="shared" si="53"/>
        <v/>
      </c>
      <c r="E3440" s="27">
        <f>IF((E3439*(1+Utgifter!$E$5/12)-G3439)&gt;0,E3439*(1+Utgifter!$E$5/12)-G3439,0)</f>
        <v>0</v>
      </c>
      <c r="F3440" s="26"/>
      <c r="G3440" s="24">
        <f>IF((E3440*(Utgifter!$E$4+Utgifter!$E$5)/12)&gt;$S$4,(E3440*(Utgifter!$E$4+Utgifter!$E$5)/12),IF(E3440&gt; 0,$S$4,0))</f>
        <v>0</v>
      </c>
      <c r="I3440" s="27">
        <f>IF((I3439*(1+Utgifter!$E$5/12)-K3439)&gt;0,I3439*(1+Utgifter!$E$5/12)-K3439,0)</f>
        <v>0</v>
      </c>
      <c r="J3440" s="26"/>
      <c r="K3440" s="24">
        <f>IF((I3440*(Utgifter!$E$4+Utgifter!$E$5)/12)&gt;$S$4,(I3440*(Utgifter!$E$4+Utgifter!$E$5)/12),IF(I3440&gt; 0,$S$4,0))</f>
        <v>0</v>
      </c>
    </row>
    <row r="3441" spans="4:11" x14ac:dyDescent="0.35">
      <c r="D3441" s="28" t="str">
        <f t="shared" si="53"/>
        <v/>
      </c>
      <c r="E3441" s="27">
        <f>IF((E3440*(1+Utgifter!$E$5/12)-G3440)&gt;0,E3440*(1+Utgifter!$E$5/12)-G3440,0)</f>
        <v>0</v>
      </c>
      <c r="F3441" s="26"/>
      <c r="G3441" s="24">
        <f>IF((E3441*(Utgifter!$E$4+Utgifter!$E$5)/12)&gt;$S$4,(E3441*(Utgifter!$E$4+Utgifter!$E$5)/12),IF(E3441&gt; 0,$S$4,0))</f>
        <v>0</v>
      </c>
      <c r="I3441" s="27">
        <f>IF((I3440*(1+Utgifter!$E$5/12)-K3440)&gt;0,I3440*(1+Utgifter!$E$5/12)-K3440,0)</f>
        <v>0</v>
      </c>
      <c r="J3441" s="26"/>
      <c r="K3441" s="24">
        <f>IF((I3441*(Utgifter!$E$4+Utgifter!$E$5)/12)&gt;$S$4,(I3441*(Utgifter!$E$4+Utgifter!$E$5)/12),IF(I3441&gt; 0,$S$4,0))</f>
        <v>0</v>
      </c>
    </row>
    <row r="3442" spans="4:11" x14ac:dyDescent="0.35">
      <c r="D3442" s="28" t="str">
        <f t="shared" si="53"/>
        <v/>
      </c>
      <c r="E3442" s="27">
        <f>IF((E3441*(1+Utgifter!$E$5/12)-G3441)&gt;0,E3441*(1+Utgifter!$E$5/12)-G3441,0)</f>
        <v>0</v>
      </c>
      <c r="F3442" s="26"/>
      <c r="G3442" s="24">
        <f>IF((E3442*(Utgifter!$E$4+Utgifter!$E$5)/12)&gt;$S$4,(E3442*(Utgifter!$E$4+Utgifter!$E$5)/12),IF(E3442&gt; 0,$S$4,0))</f>
        <v>0</v>
      </c>
      <c r="I3442" s="27">
        <f>IF((I3441*(1+Utgifter!$E$5/12)-K3441)&gt;0,I3441*(1+Utgifter!$E$5/12)-K3441,0)</f>
        <v>0</v>
      </c>
      <c r="J3442" s="26"/>
      <c r="K3442" s="24">
        <f>IF((I3442*(Utgifter!$E$4+Utgifter!$E$5)/12)&gt;$S$4,(I3442*(Utgifter!$E$4+Utgifter!$E$5)/12),IF(I3442&gt; 0,$S$4,0))</f>
        <v>0</v>
      </c>
    </row>
    <row r="3443" spans="4:11" x14ac:dyDescent="0.35">
      <c r="D3443" s="28" t="str">
        <f t="shared" si="53"/>
        <v/>
      </c>
      <c r="E3443" s="27">
        <f>IF((E3442*(1+Utgifter!$E$5/12)-G3442)&gt;0,E3442*(1+Utgifter!$E$5/12)-G3442,0)</f>
        <v>0</v>
      </c>
      <c r="F3443" s="26"/>
      <c r="G3443" s="24">
        <f>IF((E3443*(Utgifter!$E$4+Utgifter!$E$5)/12)&gt;$S$4,(E3443*(Utgifter!$E$4+Utgifter!$E$5)/12),IF(E3443&gt; 0,$S$4,0))</f>
        <v>0</v>
      </c>
      <c r="I3443" s="27">
        <f>IF((I3442*(1+Utgifter!$E$5/12)-K3442)&gt;0,I3442*(1+Utgifter!$E$5/12)-K3442,0)</f>
        <v>0</v>
      </c>
      <c r="J3443" s="26"/>
      <c r="K3443" s="24">
        <f>IF((I3443*(Utgifter!$E$4+Utgifter!$E$5)/12)&gt;$S$4,(I3443*(Utgifter!$E$4+Utgifter!$E$5)/12),IF(I3443&gt; 0,$S$4,0))</f>
        <v>0</v>
      </c>
    </row>
    <row r="3444" spans="4:11" x14ac:dyDescent="0.35">
      <c r="D3444" s="28" t="str">
        <f t="shared" si="53"/>
        <v/>
      </c>
      <c r="E3444" s="27">
        <f>IF((E3443*(1+Utgifter!$E$5/12)-G3443)&gt;0,E3443*(1+Utgifter!$E$5/12)-G3443,0)</f>
        <v>0</v>
      </c>
      <c r="F3444" s="26"/>
      <c r="G3444" s="24">
        <f>IF((E3444*(Utgifter!$E$4+Utgifter!$E$5)/12)&gt;$S$4,(E3444*(Utgifter!$E$4+Utgifter!$E$5)/12),IF(E3444&gt; 0,$S$4,0))</f>
        <v>0</v>
      </c>
      <c r="I3444" s="27">
        <f>IF((I3443*(1+Utgifter!$E$5/12)-K3443)&gt;0,I3443*(1+Utgifter!$E$5/12)-K3443,0)</f>
        <v>0</v>
      </c>
      <c r="J3444" s="26"/>
      <c r="K3444" s="24">
        <f>IF((I3444*(Utgifter!$E$4+Utgifter!$E$5)/12)&gt;$S$4,(I3444*(Utgifter!$E$4+Utgifter!$E$5)/12),IF(I3444&gt; 0,$S$4,0))</f>
        <v>0</v>
      </c>
    </row>
    <row r="3445" spans="4:11" x14ac:dyDescent="0.35">
      <c r="D3445" s="28" t="str">
        <f t="shared" si="53"/>
        <v/>
      </c>
      <c r="E3445" s="27">
        <f>IF((E3444*(1+Utgifter!$E$5/12)-G3444)&gt;0,E3444*(1+Utgifter!$E$5/12)-G3444,0)</f>
        <v>0</v>
      </c>
      <c r="F3445" s="26"/>
      <c r="G3445" s="24">
        <f>IF((E3445*(Utgifter!$E$4+Utgifter!$E$5)/12)&gt;$S$4,(E3445*(Utgifter!$E$4+Utgifter!$E$5)/12),IF(E3445&gt; 0,$S$4,0))</f>
        <v>0</v>
      </c>
      <c r="I3445" s="27">
        <f>IF((I3444*(1+Utgifter!$E$5/12)-K3444)&gt;0,I3444*(1+Utgifter!$E$5/12)-K3444,0)</f>
        <v>0</v>
      </c>
      <c r="J3445" s="26"/>
      <c r="K3445" s="24">
        <f>IF((I3445*(Utgifter!$E$4+Utgifter!$E$5)/12)&gt;$S$4,(I3445*(Utgifter!$E$4+Utgifter!$E$5)/12),IF(I3445&gt; 0,$S$4,0))</f>
        <v>0</v>
      </c>
    </row>
    <row r="3446" spans="4:11" x14ac:dyDescent="0.35">
      <c r="D3446" s="28" t="str">
        <f t="shared" si="53"/>
        <v/>
      </c>
      <c r="E3446" s="27">
        <f>IF((E3445*(1+Utgifter!$E$5/12)-G3445)&gt;0,E3445*(1+Utgifter!$E$5/12)-G3445,0)</f>
        <v>0</v>
      </c>
      <c r="F3446" s="26"/>
      <c r="G3446" s="24">
        <f>IF((E3446*(Utgifter!$E$4+Utgifter!$E$5)/12)&gt;$S$4,(E3446*(Utgifter!$E$4+Utgifter!$E$5)/12),IF(E3446&gt; 0,$S$4,0))</f>
        <v>0</v>
      </c>
      <c r="I3446" s="27">
        <f>IF((I3445*(1+Utgifter!$E$5/12)-K3445)&gt;0,I3445*(1+Utgifter!$E$5/12)-K3445,0)</f>
        <v>0</v>
      </c>
      <c r="J3446" s="26"/>
      <c r="K3446" s="24">
        <f>IF((I3446*(Utgifter!$E$4+Utgifter!$E$5)/12)&gt;$S$4,(I3446*(Utgifter!$E$4+Utgifter!$E$5)/12),IF(I3446&gt; 0,$S$4,0))</f>
        <v>0</v>
      </c>
    </row>
    <row r="3447" spans="4:11" x14ac:dyDescent="0.35">
      <c r="D3447" s="28" t="str">
        <f t="shared" si="53"/>
        <v/>
      </c>
      <c r="E3447" s="27">
        <f>IF((E3446*(1+Utgifter!$E$5/12)-G3446)&gt;0,E3446*(1+Utgifter!$E$5/12)-G3446,0)</f>
        <v>0</v>
      </c>
      <c r="F3447" s="26"/>
      <c r="G3447" s="24">
        <f>IF((E3447*(Utgifter!$E$4+Utgifter!$E$5)/12)&gt;$S$4,(E3447*(Utgifter!$E$4+Utgifter!$E$5)/12),IF(E3447&gt; 0,$S$4,0))</f>
        <v>0</v>
      </c>
      <c r="I3447" s="27">
        <f>IF((I3446*(1+Utgifter!$E$5/12)-K3446)&gt;0,I3446*(1+Utgifter!$E$5/12)-K3446,0)</f>
        <v>0</v>
      </c>
      <c r="J3447" s="26"/>
      <c r="K3447" s="24">
        <f>IF((I3447*(Utgifter!$E$4+Utgifter!$E$5)/12)&gt;$S$4,(I3447*(Utgifter!$E$4+Utgifter!$E$5)/12),IF(I3447&gt; 0,$S$4,0))</f>
        <v>0</v>
      </c>
    </row>
    <row r="3448" spans="4:11" x14ac:dyDescent="0.35">
      <c r="D3448" s="28" t="str">
        <f t="shared" si="53"/>
        <v/>
      </c>
      <c r="E3448" s="27">
        <f>IF((E3447*(1+Utgifter!$E$5/12)-G3447)&gt;0,E3447*(1+Utgifter!$E$5/12)-G3447,0)</f>
        <v>0</v>
      </c>
      <c r="F3448" s="26"/>
      <c r="G3448" s="24">
        <f>IF((E3448*(Utgifter!$E$4+Utgifter!$E$5)/12)&gt;$S$4,(E3448*(Utgifter!$E$4+Utgifter!$E$5)/12),IF(E3448&gt; 0,$S$4,0))</f>
        <v>0</v>
      </c>
      <c r="I3448" s="27">
        <f>IF((I3447*(1+Utgifter!$E$5/12)-K3447)&gt;0,I3447*(1+Utgifter!$E$5/12)-K3447,0)</f>
        <v>0</v>
      </c>
      <c r="J3448" s="26"/>
      <c r="K3448" s="24">
        <f>IF((I3448*(Utgifter!$E$4+Utgifter!$E$5)/12)&gt;$S$4,(I3448*(Utgifter!$E$4+Utgifter!$E$5)/12),IF(I3448&gt; 0,$S$4,0))</f>
        <v>0</v>
      </c>
    </row>
    <row r="3449" spans="4:11" x14ac:dyDescent="0.35">
      <c r="D3449" s="28" t="str">
        <f t="shared" si="53"/>
        <v/>
      </c>
      <c r="E3449" s="27">
        <f>IF((E3448*(1+Utgifter!$E$5/12)-G3448)&gt;0,E3448*(1+Utgifter!$E$5/12)-G3448,0)</f>
        <v>0</v>
      </c>
      <c r="F3449" s="26"/>
      <c r="G3449" s="24">
        <f>IF((E3449*(Utgifter!$E$4+Utgifter!$E$5)/12)&gt;$S$4,(E3449*(Utgifter!$E$4+Utgifter!$E$5)/12),IF(E3449&gt; 0,$S$4,0))</f>
        <v>0</v>
      </c>
      <c r="I3449" s="27">
        <f>IF((I3448*(1+Utgifter!$E$5/12)-K3448)&gt;0,I3448*(1+Utgifter!$E$5/12)-K3448,0)</f>
        <v>0</v>
      </c>
      <c r="J3449" s="26"/>
      <c r="K3449" s="24">
        <f>IF((I3449*(Utgifter!$E$4+Utgifter!$E$5)/12)&gt;$S$4,(I3449*(Utgifter!$E$4+Utgifter!$E$5)/12),IF(I3449&gt; 0,$S$4,0))</f>
        <v>0</v>
      </c>
    </row>
    <row r="3450" spans="4:11" x14ac:dyDescent="0.35">
      <c r="D3450" s="28" t="str">
        <f t="shared" si="53"/>
        <v/>
      </c>
      <c r="E3450" s="27">
        <f>IF((E3449*(1+Utgifter!$E$5/12)-G3449)&gt;0,E3449*(1+Utgifter!$E$5/12)-G3449,0)</f>
        <v>0</v>
      </c>
      <c r="F3450" s="26"/>
      <c r="G3450" s="24">
        <f>IF((E3450*(Utgifter!$E$4+Utgifter!$E$5)/12)&gt;$S$4,(E3450*(Utgifter!$E$4+Utgifter!$E$5)/12),IF(E3450&gt; 0,$S$4,0))</f>
        <v>0</v>
      </c>
      <c r="I3450" s="27">
        <f>IF((I3449*(1+Utgifter!$E$5/12)-K3449)&gt;0,I3449*(1+Utgifter!$E$5/12)-K3449,0)</f>
        <v>0</v>
      </c>
      <c r="J3450" s="26"/>
      <c r="K3450" s="24">
        <f>IF((I3450*(Utgifter!$E$4+Utgifter!$E$5)/12)&gt;$S$4,(I3450*(Utgifter!$E$4+Utgifter!$E$5)/12),IF(I3450&gt; 0,$S$4,0))</f>
        <v>0</v>
      </c>
    </row>
    <row r="3451" spans="4:11" x14ac:dyDescent="0.35">
      <c r="D3451" s="28" t="str">
        <f t="shared" si="53"/>
        <v/>
      </c>
      <c r="E3451" s="27">
        <f>IF((E3450*(1+Utgifter!$E$5/12)-G3450)&gt;0,E3450*(1+Utgifter!$E$5/12)-G3450,0)</f>
        <v>0</v>
      </c>
      <c r="F3451" s="26"/>
      <c r="G3451" s="24">
        <f>IF((E3451*(Utgifter!$E$4+Utgifter!$E$5)/12)&gt;$S$4,(E3451*(Utgifter!$E$4+Utgifter!$E$5)/12),IF(E3451&gt; 0,$S$4,0))</f>
        <v>0</v>
      </c>
      <c r="I3451" s="27">
        <f>IF((I3450*(1+Utgifter!$E$5/12)-K3450)&gt;0,I3450*(1+Utgifter!$E$5/12)-K3450,0)</f>
        <v>0</v>
      </c>
      <c r="J3451" s="26"/>
      <c r="K3451" s="24">
        <f>IF((I3451*(Utgifter!$E$4+Utgifter!$E$5)/12)&gt;$S$4,(I3451*(Utgifter!$E$4+Utgifter!$E$5)/12),IF(I3451&gt; 0,$S$4,0))</f>
        <v>0</v>
      </c>
    </row>
    <row r="3452" spans="4:11" x14ac:dyDescent="0.35">
      <c r="D3452" s="28" t="str">
        <f t="shared" si="53"/>
        <v/>
      </c>
      <c r="E3452" s="27">
        <f>IF((E3451*(1+Utgifter!$E$5/12)-G3451)&gt;0,E3451*(1+Utgifter!$E$5/12)-G3451,0)</f>
        <v>0</v>
      </c>
      <c r="F3452" s="26"/>
      <c r="G3452" s="24">
        <f>IF((E3452*(Utgifter!$E$4+Utgifter!$E$5)/12)&gt;$S$4,(E3452*(Utgifter!$E$4+Utgifter!$E$5)/12),IF(E3452&gt; 0,$S$4,0))</f>
        <v>0</v>
      </c>
      <c r="I3452" s="27">
        <f>IF((I3451*(1+Utgifter!$E$5/12)-K3451)&gt;0,I3451*(1+Utgifter!$E$5/12)-K3451,0)</f>
        <v>0</v>
      </c>
      <c r="J3452" s="26"/>
      <c r="K3452" s="24">
        <f>IF((I3452*(Utgifter!$E$4+Utgifter!$E$5)/12)&gt;$S$4,(I3452*(Utgifter!$E$4+Utgifter!$E$5)/12),IF(I3452&gt; 0,$S$4,0))</f>
        <v>0</v>
      </c>
    </row>
    <row r="3453" spans="4:11" x14ac:dyDescent="0.35">
      <c r="D3453" s="28" t="str">
        <f t="shared" si="53"/>
        <v/>
      </c>
      <c r="E3453" s="27">
        <f>IF((E3452*(1+Utgifter!$E$5/12)-G3452)&gt;0,E3452*(1+Utgifter!$E$5/12)-G3452,0)</f>
        <v>0</v>
      </c>
      <c r="F3453" s="26"/>
      <c r="G3453" s="24">
        <f>IF((E3453*(Utgifter!$E$4+Utgifter!$E$5)/12)&gt;$S$4,(E3453*(Utgifter!$E$4+Utgifter!$E$5)/12),IF(E3453&gt; 0,$S$4,0))</f>
        <v>0</v>
      </c>
      <c r="I3453" s="27">
        <f>IF((I3452*(1+Utgifter!$E$5/12)-K3452)&gt;0,I3452*(1+Utgifter!$E$5/12)-K3452,0)</f>
        <v>0</v>
      </c>
      <c r="J3453" s="26"/>
      <c r="K3453" s="24">
        <f>IF((I3453*(Utgifter!$E$4+Utgifter!$E$5)/12)&gt;$S$4,(I3453*(Utgifter!$E$4+Utgifter!$E$5)/12),IF(I3453&gt; 0,$S$4,0))</f>
        <v>0</v>
      </c>
    </row>
    <row r="3454" spans="4:11" x14ac:dyDescent="0.35">
      <c r="D3454" s="28" t="str">
        <f t="shared" si="53"/>
        <v/>
      </c>
      <c r="E3454" s="27">
        <f>IF((E3453*(1+Utgifter!$E$5/12)-G3453)&gt;0,E3453*(1+Utgifter!$E$5/12)-G3453,0)</f>
        <v>0</v>
      </c>
      <c r="F3454" s="26"/>
      <c r="G3454" s="24">
        <f>IF((E3454*(Utgifter!$E$4+Utgifter!$E$5)/12)&gt;$S$4,(E3454*(Utgifter!$E$4+Utgifter!$E$5)/12),IF(E3454&gt; 0,$S$4,0))</f>
        <v>0</v>
      </c>
      <c r="I3454" s="27">
        <f>IF((I3453*(1+Utgifter!$E$5/12)-K3453)&gt;0,I3453*(1+Utgifter!$E$5/12)-K3453,0)</f>
        <v>0</v>
      </c>
      <c r="J3454" s="26"/>
      <c r="K3454" s="24">
        <f>IF((I3454*(Utgifter!$E$4+Utgifter!$E$5)/12)&gt;$S$4,(I3454*(Utgifter!$E$4+Utgifter!$E$5)/12),IF(I3454&gt; 0,$S$4,0))</f>
        <v>0</v>
      </c>
    </row>
    <row r="3455" spans="4:11" x14ac:dyDescent="0.35">
      <c r="D3455" s="28" t="str">
        <f t="shared" si="53"/>
        <v/>
      </c>
      <c r="E3455" s="27">
        <f>IF((E3454*(1+Utgifter!$E$5/12)-G3454)&gt;0,E3454*(1+Utgifter!$E$5/12)-G3454,0)</f>
        <v>0</v>
      </c>
      <c r="F3455" s="26"/>
      <c r="G3455" s="24">
        <f>IF((E3455*(Utgifter!$E$4+Utgifter!$E$5)/12)&gt;$S$4,(E3455*(Utgifter!$E$4+Utgifter!$E$5)/12),IF(E3455&gt; 0,$S$4,0))</f>
        <v>0</v>
      </c>
      <c r="I3455" s="27">
        <f>IF((I3454*(1+Utgifter!$E$5/12)-K3454)&gt;0,I3454*(1+Utgifter!$E$5/12)-K3454,0)</f>
        <v>0</v>
      </c>
      <c r="J3455" s="26"/>
      <c r="K3455" s="24">
        <f>IF((I3455*(Utgifter!$E$4+Utgifter!$E$5)/12)&gt;$S$4,(I3455*(Utgifter!$E$4+Utgifter!$E$5)/12),IF(I3455&gt; 0,$S$4,0))</f>
        <v>0</v>
      </c>
    </row>
    <row r="3456" spans="4:11" x14ac:dyDescent="0.35">
      <c r="D3456" s="28" t="str">
        <f t="shared" si="53"/>
        <v/>
      </c>
      <c r="E3456" s="27">
        <f>IF((E3455*(1+Utgifter!$E$5/12)-G3455)&gt;0,E3455*(1+Utgifter!$E$5/12)-G3455,0)</f>
        <v>0</v>
      </c>
      <c r="F3456" s="26"/>
      <c r="G3456" s="24">
        <f>IF((E3456*(Utgifter!$E$4+Utgifter!$E$5)/12)&gt;$S$4,(E3456*(Utgifter!$E$4+Utgifter!$E$5)/12),IF(E3456&gt; 0,$S$4,0))</f>
        <v>0</v>
      </c>
      <c r="I3456" s="27">
        <f>IF((I3455*(1+Utgifter!$E$5/12)-K3455)&gt;0,I3455*(1+Utgifter!$E$5/12)-K3455,0)</f>
        <v>0</v>
      </c>
      <c r="J3456" s="26"/>
      <c r="K3456" s="24">
        <f>IF((I3456*(Utgifter!$E$4+Utgifter!$E$5)/12)&gt;$S$4,(I3456*(Utgifter!$E$4+Utgifter!$E$5)/12),IF(I3456&gt; 0,$S$4,0))</f>
        <v>0</v>
      </c>
    </row>
    <row r="3457" spans="4:11" x14ac:dyDescent="0.35">
      <c r="D3457" s="28" t="str">
        <f t="shared" si="53"/>
        <v/>
      </c>
      <c r="E3457" s="27">
        <f>IF((E3456*(1+Utgifter!$E$5/12)-G3456)&gt;0,E3456*(1+Utgifter!$E$5/12)-G3456,0)</f>
        <v>0</v>
      </c>
      <c r="F3457" s="26"/>
      <c r="G3457" s="24">
        <f>IF((E3457*(Utgifter!$E$4+Utgifter!$E$5)/12)&gt;$S$4,(E3457*(Utgifter!$E$4+Utgifter!$E$5)/12),IF(E3457&gt; 0,$S$4,0))</f>
        <v>0</v>
      </c>
      <c r="I3457" s="27">
        <f>IF((I3456*(1+Utgifter!$E$5/12)-K3456)&gt;0,I3456*(1+Utgifter!$E$5/12)-K3456,0)</f>
        <v>0</v>
      </c>
      <c r="J3457" s="26"/>
      <c r="K3457" s="24">
        <f>IF((I3457*(Utgifter!$E$4+Utgifter!$E$5)/12)&gt;$S$4,(I3457*(Utgifter!$E$4+Utgifter!$E$5)/12),IF(I3457&gt; 0,$S$4,0))</f>
        <v>0</v>
      </c>
    </row>
    <row r="3458" spans="4:11" x14ac:dyDescent="0.35">
      <c r="D3458" s="28" t="str">
        <f t="shared" si="53"/>
        <v/>
      </c>
      <c r="E3458" s="27">
        <f>IF((E3457*(1+Utgifter!$E$5/12)-G3457)&gt;0,E3457*(1+Utgifter!$E$5/12)-G3457,0)</f>
        <v>0</v>
      </c>
      <c r="F3458" s="26"/>
      <c r="G3458" s="24">
        <f>IF((E3458*(Utgifter!$E$4+Utgifter!$E$5)/12)&gt;$S$4,(E3458*(Utgifter!$E$4+Utgifter!$E$5)/12),IF(E3458&gt; 0,$S$4,0))</f>
        <v>0</v>
      </c>
      <c r="I3458" s="27">
        <f>IF((I3457*(1+Utgifter!$E$5/12)-K3457)&gt;0,I3457*(1+Utgifter!$E$5/12)-K3457,0)</f>
        <v>0</v>
      </c>
      <c r="J3458" s="26"/>
      <c r="K3458" s="24">
        <f>IF((I3458*(Utgifter!$E$4+Utgifter!$E$5)/12)&gt;$S$4,(I3458*(Utgifter!$E$4+Utgifter!$E$5)/12),IF(I3458&gt; 0,$S$4,0))</f>
        <v>0</v>
      </c>
    </row>
    <row r="3459" spans="4:11" x14ac:dyDescent="0.35">
      <c r="D3459" s="28" t="str">
        <f t="shared" si="53"/>
        <v/>
      </c>
      <c r="E3459" s="27">
        <f>IF((E3458*(1+Utgifter!$E$5/12)-G3458)&gt;0,E3458*(1+Utgifter!$E$5/12)-G3458,0)</f>
        <v>0</v>
      </c>
      <c r="F3459" s="26"/>
      <c r="G3459" s="24">
        <f>IF((E3459*(Utgifter!$E$4+Utgifter!$E$5)/12)&gt;$S$4,(E3459*(Utgifter!$E$4+Utgifter!$E$5)/12),IF(E3459&gt; 0,$S$4,0))</f>
        <v>0</v>
      </c>
      <c r="I3459" s="27">
        <f>IF((I3458*(1+Utgifter!$E$5/12)-K3458)&gt;0,I3458*(1+Utgifter!$E$5/12)-K3458,0)</f>
        <v>0</v>
      </c>
      <c r="J3459" s="26"/>
      <c r="K3459" s="24">
        <f>IF((I3459*(Utgifter!$E$4+Utgifter!$E$5)/12)&gt;$S$4,(I3459*(Utgifter!$E$4+Utgifter!$E$5)/12),IF(I3459&gt; 0,$S$4,0))</f>
        <v>0</v>
      </c>
    </row>
    <row r="3460" spans="4:11" x14ac:dyDescent="0.35">
      <c r="D3460" s="28" t="str">
        <f t="shared" si="53"/>
        <v/>
      </c>
      <c r="E3460" s="27">
        <f>IF((E3459*(1+Utgifter!$E$5/12)-G3459)&gt;0,E3459*(1+Utgifter!$E$5/12)-G3459,0)</f>
        <v>0</v>
      </c>
      <c r="F3460" s="26"/>
      <c r="G3460" s="24">
        <f>IF((E3460*(Utgifter!$E$4+Utgifter!$E$5)/12)&gt;$S$4,(E3460*(Utgifter!$E$4+Utgifter!$E$5)/12),IF(E3460&gt; 0,$S$4,0))</f>
        <v>0</v>
      </c>
      <c r="I3460" s="27">
        <f>IF((I3459*(1+Utgifter!$E$5/12)-K3459)&gt;0,I3459*(1+Utgifter!$E$5/12)-K3459,0)</f>
        <v>0</v>
      </c>
      <c r="J3460" s="26"/>
      <c r="K3460" s="24">
        <f>IF((I3460*(Utgifter!$E$4+Utgifter!$E$5)/12)&gt;$S$4,(I3460*(Utgifter!$E$4+Utgifter!$E$5)/12),IF(I3460&gt; 0,$S$4,0))</f>
        <v>0</v>
      </c>
    </row>
    <row r="3461" spans="4:11" x14ac:dyDescent="0.35">
      <c r="D3461" s="28" t="str">
        <f t="shared" si="53"/>
        <v/>
      </c>
      <c r="E3461" s="27">
        <f>IF((E3460*(1+Utgifter!$E$5/12)-G3460)&gt;0,E3460*(1+Utgifter!$E$5/12)-G3460,0)</f>
        <v>0</v>
      </c>
      <c r="F3461" s="26"/>
      <c r="G3461" s="24">
        <f>IF((E3461*(Utgifter!$E$4+Utgifter!$E$5)/12)&gt;$S$4,(E3461*(Utgifter!$E$4+Utgifter!$E$5)/12),IF(E3461&gt; 0,$S$4,0))</f>
        <v>0</v>
      </c>
      <c r="I3461" s="27">
        <f>IF((I3460*(1+Utgifter!$E$5/12)-K3460)&gt;0,I3460*(1+Utgifter!$E$5/12)-K3460,0)</f>
        <v>0</v>
      </c>
      <c r="J3461" s="26"/>
      <c r="K3461" s="24">
        <f>IF((I3461*(Utgifter!$E$4+Utgifter!$E$5)/12)&gt;$S$4,(I3461*(Utgifter!$E$4+Utgifter!$E$5)/12),IF(I3461&gt; 0,$S$4,0))</f>
        <v>0</v>
      </c>
    </row>
    <row r="3462" spans="4:11" x14ac:dyDescent="0.35">
      <c r="D3462" s="28" t="str">
        <f t="shared" si="53"/>
        <v/>
      </c>
      <c r="E3462" s="27">
        <f>IF((E3461*(1+Utgifter!$E$5/12)-G3461)&gt;0,E3461*(1+Utgifter!$E$5/12)-G3461,0)</f>
        <v>0</v>
      </c>
      <c r="F3462" s="26"/>
      <c r="G3462" s="24">
        <f>IF((E3462*(Utgifter!$E$4+Utgifter!$E$5)/12)&gt;$S$4,(E3462*(Utgifter!$E$4+Utgifter!$E$5)/12),IF(E3462&gt; 0,$S$4,0))</f>
        <v>0</v>
      </c>
      <c r="I3462" s="27">
        <f>IF((I3461*(1+Utgifter!$E$5/12)-K3461)&gt;0,I3461*(1+Utgifter!$E$5/12)-K3461,0)</f>
        <v>0</v>
      </c>
      <c r="J3462" s="26"/>
      <c r="K3462" s="24">
        <f>IF((I3462*(Utgifter!$E$4+Utgifter!$E$5)/12)&gt;$S$4,(I3462*(Utgifter!$E$4+Utgifter!$E$5)/12),IF(I3462&gt; 0,$S$4,0))</f>
        <v>0</v>
      </c>
    </row>
    <row r="3463" spans="4:11" x14ac:dyDescent="0.35">
      <c r="D3463" s="28" t="str">
        <f t="shared" ref="D3463:D3526" si="54">IF(OR(E3463&gt;0, I3463&gt;0),D3462+1,"")</f>
        <v/>
      </c>
      <c r="E3463" s="27">
        <f>IF((E3462*(1+Utgifter!$E$5/12)-G3462)&gt;0,E3462*(1+Utgifter!$E$5/12)-G3462,0)</f>
        <v>0</v>
      </c>
      <c r="F3463" s="26"/>
      <c r="G3463" s="24">
        <f>IF((E3463*(Utgifter!$E$4+Utgifter!$E$5)/12)&gt;$S$4,(E3463*(Utgifter!$E$4+Utgifter!$E$5)/12),IF(E3463&gt; 0,$S$4,0))</f>
        <v>0</v>
      </c>
      <c r="I3463" s="27">
        <f>IF((I3462*(1+Utgifter!$E$5/12)-K3462)&gt;0,I3462*(1+Utgifter!$E$5/12)-K3462,0)</f>
        <v>0</v>
      </c>
      <c r="J3463" s="26"/>
      <c r="K3463" s="24">
        <f>IF((I3463*(Utgifter!$E$4+Utgifter!$E$5)/12)&gt;$S$4,(I3463*(Utgifter!$E$4+Utgifter!$E$5)/12),IF(I3463&gt; 0,$S$4,0))</f>
        <v>0</v>
      </c>
    </row>
    <row r="3464" spans="4:11" x14ac:dyDescent="0.35">
      <c r="D3464" s="28" t="str">
        <f t="shared" si="54"/>
        <v/>
      </c>
      <c r="E3464" s="27">
        <f>IF((E3463*(1+Utgifter!$E$5/12)-G3463)&gt;0,E3463*(1+Utgifter!$E$5/12)-G3463,0)</f>
        <v>0</v>
      </c>
      <c r="F3464" s="26"/>
      <c r="G3464" s="24">
        <f>IF((E3464*(Utgifter!$E$4+Utgifter!$E$5)/12)&gt;$S$4,(E3464*(Utgifter!$E$4+Utgifter!$E$5)/12),IF(E3464&gt; 0,$S$4,0))</f>
        <v>0</v>
      </c>
      <c r="I3464" s="27">
        <f>IF((I3463*(1+Utgifter!$E$5/12)-K3463)&gt;0,I3463*(1+Utgifter!$E$5/12)-K3463,0)</f>
        <v>0</v>
      </c>
      <c r="J3464" s="26"/>
      <c r="K3464" s="24">
        <f>IF((I3464*(Utgifter!$E$4+Utgifter!$E$5)/12)&gt;$S$4,(I3464*(Utgifter!$E$4+Utgifter!$E$5)/12),IF(I3464&gt; 0,$S$4,0))</f>
        <v>0</v>
      </c>
    </row>
    <row r="3465" spans="4:11" x14ac:dyDescent="0.35">
      <c r="D3465" s="28" t="str">
        <f t="shared" si="54"/>
        <v/>
      </c>
      <c r="E3465" s="27">
        <f>IF((E3464*(1+Utgifter!$E$5/12)-G3464)&gt;0,E3464*(1+Utgifter!$E$5/12)-G3464,0)</f>
        <v>0</v>
      </c>
      <c r="F3465" s="26"/>
      <c r="G3465" s="24">
        <f>IF((E3465*(Utgifter!$E$4+Utgifter!$E$5)/12)&gt;$S$4,(E3465*(Utgifter!$E$4+Utgifter!$E$5)/12),IF(E3465&gt; 0,$S$4,0))</f>
        <v>0</v>
      </c>
      <c r="I3465" s="27">
        <f>IF((I3464*(1+Utgifter!$E$5/12)-K3464)&gt;0,I3464*(1+Utgifter!$E$5/12)-K3464,0)</f>
        <v>0</v>
      </c>
      <c r="J3465" s="26"/>
      <c r="K3465" s="24">
        <f>IF((I3465*(Utgifter!$E$4+Utgifter!$E$5)/12)&gt;$S$4,(I3465*(Utgifter!$E$4+Utgifter!$E$5)/12),IF(I3465&gt; 0,$S$4,0))</f>
        <v>0</v>
      </c>
    </row>
    <row r="3466" spans="4:11" x14ac:dyDescent="0.35">
      <c r="D3466" s="28" t="str">
        <f t="shared" si="54"/>
        <v/>
      </c>
      <c r="E3466" s="27">
        <f>IF((E3465*(1+Utgifter!$E$5/12)-G3465)&gt;0,E3465*(1+Utgifter!$E$5/12)-G3465,0)</f>
        <v>0</v>
      </c>
      <c r="F3466" s="26"/>
      <c r="G3466" s="24">
        <f>IF((E3466*(Utgifter!$E$4+Utgifter!$E$5)/12)&gt;$S$4,(E3466*(Utgifter!$E$4+Utgifter!$E$5)/12),IF(E3466&gt; 0,$S$4,0))</f>
        <v>0</v>
      </c>
      <c r="I3466" s="27">
        <f>IF((I3465*(1+Utgifter!$E$5/12)-K3465)&gt;0,I3465*(1+Utgifter!$E$5/12)-K3465,0)</f>
        <v>0</v>
      </c>
      <c r="J3466" s="26"/>
      <c r="K3466" s="24">
        <f>IF((I3466*(Utgifter!$E$4+Utgifter!$E$5)/12)&gt;$S$4,(I3466*(Utgifter!$E$4+Utgifter!$E$5)/12),IF(I3466&gt; 0,$S$4,0))</f>
        <v>0</v>
      </c>
    </row>
    <row r="3467" spans="4:11" x14ac:dyDescent="0.35">
      <c r="D3467" s="28" t="str">
        <f t="shared" si="54"/>
        <v/>
      </c>
      <c r="E3467" s="27">
        <f>IF((E3466*(1+Utgifter!$E$5/12)-G3466)&gt;0,E3466*(1+Utgifter!$E$5/12)-G3466,0)</f>
        <v>0</v>
      </c>
      <c r="F3467" s="26"/>
      <c r="G3467" s="24">
        <f>IF((E3467*(Utgifter!$E$4+Utgifter!$E$5)/12)&gt;$S$4,(E3467*(Utgifter!$E$4+Utgifter!$E$5)/12),IF(E3467&gt; 0,$S$4,0))</f>
        <v>0</v>
      </c>
      <c r="I3467" s="27">
        <f>IF((I3466*(1+Utgifter!$E$5/12)-K3466)&gt;0,I3466*(1+Utgifter!$E$5/12)-K3466,0)</f>
        <v>0</v>
      </c>
      <c r="J3467" s="26"/>
      <c r="K3467" s="24">
        <f>IF((I3467*(Utgifter!$E$4+Utgifter!$E$5)/12)&gt;$S$4,(I3467*(Utgifter!$E$4+Utgifter!$E$5)/12),IF(I3467&gt; 0,$S$4,0))</f>
        <v>0</v>
      </c>
    </row>
    <row r="3468" spans="4:11" x14ac:dyDescent="0.35">
      <c r="D3468" s="28" t="str">
        <f t="shared" si="54"/>
        <v/>
      </c>
      <c r="E3468" s="27">
        <f>IF((E3467*(1+Utgifter!$E$5/12)-G3467)&gt;0,E3467*(1+Utgifter!$E$5/12)-G3467,0)</f>
        <v>0</v>
      </c>
      <c r="F3468" s="26"/>
      <c r="G3468" s="24">
        <f>IF((E3468*(Utgifter!$E$4+Utgifter!$E$5)/12)&gt;$S$4,(E3468*(Utgifter!$E$4+Utgifter!$E$5)/12),IF(E3468&gt; 0,$S$4,0))</f>
        <v>0</v>
      </c>
      <c r="I3468" s="27">
        <f>IF((I3467*(1+Utgifter!$E$5/12)-K3467)&gt;0,I3467*(1+Utgifter!$E$5/12)-K3467,0)</f>
        <v>0</v>
      </c>
      <c r="J3468" s="26"/>
      <c r="K3468" s="24">
        <f>IF((I3468*(Utgifter!$E$4+Utgifter!$E$5)/12)&gt;$S$4,(I3468*(Utgifter!$E$4+Utgifter!$E$5)/12),IF(I3468&gt; 0,$S$4,0))</f>
        <v>0</v>
      </c>
    </row>
    <row r="3469" spans="4:11" x14ac:dyDescent="0.35">
      <c r="D3469" s="28" t="str">
        <f t="shared" si="54"/>
        <v/>
      </c>
      <c r="E3469" s="27">
        <f>IF((E3468*(1+Utgifter!$E$5/12)-G3468)&gt;0,E3468*(1+Utgifter!$E$5/12)-G3468,0)</f>
        <v>0</v>
      </c>
      <c r="F3469" s="26"/>
      <c r="G3469" s="24">
        <f>IF((E3469*(Utgifter!$E$4+Utgifter!$E$5)/12)&gt;$S$4,(E3469*(Utgifter!$E$4+Utgifter!$E$5)/12),IF(E3469&gt; 0,$S$4,0))</f>
        <v>0</v>
      </c>
      <c r="I3469" s="27">
        <f>IF((I3468*(1+Utgifter!$E$5/12)-K3468)&gt;0,I3468*(1+Utgifter!$E$5/12)-K3468,0)</f>
        <v>0</v>
      </c>
      <c r="J3469" s="26"/>
      <c r="K3469" s="24">
        <f>IF((I3469*(Utgifter!$E$4+Utgifter!$E$5)/12)&gt;$S$4,(I3469*(Utgifter!$E$4+Utgifter!$E$5)/12),IF(I3469&gt; 0,$S$4,0))</f>
        <v>0</v>
      </c>
    </row>
    <row r="3470" spans="4:11" x14ac:dyDescent="0.35">
      <c r="D3470" s="28" t="str">
        <f t="shared" si="54"/>
        <v/>
      </c>
      <c r="E3470" s="27">
        <f>IF((E3469*(1+Utgifter!$E$5/12)-G3469)&gt;0,E3469*(1+Utgifter!$E$5/12)-G3469,0)</f>
        <v>0</v>
      </c>
      <c r="F3470" s="26"/>
      <c r="G3470" s="24">
        <f>IF((E3470*(Utgifter!$E$4+Utgifter!$E$5)/12)&gt;$S$4,(E3470*(Utgifter!$E$4+Utgifter!$E$5)/12),IF(E3470&gt; 0,$S$4,0))</f>
        <v>0</v>
      </c>
      <c r="I3470" s="27">
        <f>IF((I3469*(1+Utgifter!$E$5/12)-K3469)&gt;0,I3469*(1+Utgifter!$E$5/12)-K3469,0)</f>
        <v>0</v>
      </c>
      <c r="J3470" s="26"/>
      <c r="K3470" s="24">
        <f>IF((I3470*(Utgifter!$E$4+Utgifter!$E$5)/12)&gt;$S$4,(I3470*(Utgifter!$E$4+Utgifter!$E$5)/12),IF(I3470&gt; 0,$S$4,0))</f>
        <v>0</v>
      </c>
    </row>
    <row r="3471" spans="4:11" x14ac:dyDescent="0.35">
      <c r="D3471" s="28" t="str">
        <f t="shared" si="54"/>
        <v/>
      </c>
      <c r="E3471" s="27">
        <f>IF((E3470*(1+Utgifter!$E$5/12)-G3470)&gt;0,E3470*(1+Utgifter!$E$5/12)-G3470,0)</f>
        <v>0</v>
      </c>
      <c r="F3471" s="26"/>
      <c r="G3471" s="24">
        <f>IF((E3471*(Utgifter!$E$4+Utgifter!$E$5)/12)&gt;$S$4,(E3471*(Utgifter!$E$4+Utgifter!$E$5)/12),IF(E3471&gt; 0,$S$4,0))</f>
        <v>0</v>
      </c>
      <c r="I3471" s="27">
        <f>IF((I3470*(1+Utgifter!$E$5/12)-K3470)&gt;0,I3470*(1+Utgifter!$E$5/12)-K3470,0)</f>
        <v>0</v>
      </c>
      <c r="J3471" s="26"/>
      <c r="K3471" s="24">
        <f>IF((I3471*(Utgifter!$E$4+Utgifter!$E$5)/12)&gt;$S$4,(I3471*(Utgifter!$E$4+Utgifter!$E$5)/12),IF(I3471&gt; 0,$S$4,0))</f>
        <v>0</v>
      </c>
    </row>
    <row r="3472" spans="4:11" x14ac:dyDescent="0.35">
      <c r="D3472" s="28" t="str">
        <f t="shared" si="54"/>
        <v/>
      </c>
      <c r="E3472" s="27">
        <f>IF((E3471*(1+Utgifter!$E$5/12)-G3471)&gt;0,E3471*(1+Utgifter!$E$5/12)-G3471,0)</f>
        <v>0</v>
      </c>
      <c r="F3472" s="26"/>
      <c r="G3472" s="24">
        <f>IF((E3472*(Utgifter!$E$4+Utgifter!$E$5)/12)&gt;$S$4,(E3472*(Utgifter!$E$4+Utgifter!$E$5)/12),IF(E3472&gt; 0,$S$4,0))</f>
        <v>0</v>
      </c>
      <c r="I3472" s="27">
        <f>IF((I3471*(1+Utgifter!$E$5/12)-K3471)&gt;0,I3471*(1+Utgifter!$E$5/12)-K3471,0)</f>
        <v>0</v>
      </c>
      <c r="J3472" s="26"/>
      <c r="K3472" s="24">
        <f>IF((I3472*(Utgifter!$E$4+Utgifter!$E$5)/12)&gt;$S$4,(I3472*(Utgifter!$E$4+Utgifter!$E$5)/12),IF(I3472&gt; 0,$S$4,0))</f>
        <v>0</v>
      </c>
    </row>
    <row r="3473" spans="4:11" x14ac:dyDescent="0.35">
      <c r="D3473" s="28" t="str">
        <f t="shared" si="54"/>
        <v/>
      </c>
      <c r="E3473" s="27">
        <f>IF((E3472*(1+Utgifter!$E$5/12)-G3472)&gt;0,E3472*(1+Utgifter!$E$5/12)-G3472,0)</f>
        <v>0</v>
      </c>
      <c r="F3473" s="26"/>
      <c r="G3473" s="24">
        <f>IF((E3473*(Utgifter!$E$4+Utgifter!$E$5)/12)&gt;$S$4,(E3473*(Utgifter!$E$4+Utgifter!$E$5)/12),IF(E3473&gt; 0,$S$4,0))</f>
        <v>0</v>
      </c>
      <c r="I3473" s="27">
        <f>IF((I3472*(1+Utgifter!$E$5/12)-K3472)&gt;0,I3472*(1+Utgifter!$E$5/12)-K3472,0)</f>
        <v>0</v>
      </c>
      <c r="J3473" s="26"/>
      <c r="K3473" s="24">
        <f>IF((I3473*(Utgifter!$E$4+Utgifter!$E$5)/12)&gt;$S$4,(I3473*(Utgifter!$E$4+Utgifter!$E$5)/12),IF(I3473&gt; 0,$S$4,0))</f>
        <v>0</v>
      </c>
    </row>
    <row r="3474" spans="4:11" x14ac:dyDescent="0.35">
      <c r="D3474" s="28" t="str">
        <f t="shared" si="54"/>
        <v/>
      </c>
      <c r="E3474" s="27">
        <f>IF((E3473*(1+Utgifter!$E$5/12)-G3473)&gt;0,E3473*(1+Utgifter!$E$5/12)-G3473,0)</f>
        <v>0</v>
      </c>
      <c r="F3474" s="26"/>
      <c r="G3474" s="24">
        <f>IF((E3474*(Utgifter!$E$4+Utgifter!$E$5)/12)&gt;$S$4,(E3474*(Utgifter!$E$4+Utgifter!$E$5)/12),IF(E3474&gt; 0,$S$4,0))</f>
        <v>0</v>
      </c>
      <c r="I3474" s="27">
        <f>IF((I3473*(1+Utgifter!$E$5/12)-K3473)&gt;0,I3473*(1+Utgifter!$E$5/12)-K3473,0)</f>
        <v>0</v>
      </c>
      <c r="J3474" s="26"/>
      <c r="K3474" s="24">
        <f>IF((I3474*(Utgifter!$E$4+Utgifter!$E$5)/12)&gt;$S$4,(I3474*(Utgifter!$E$4+Utgifter!$E$5)/12),IF(I3474&gt; 0,$S$4,0))</f>
        <v>0</v>
      </c>
    </row>
    <row r="3475" spans="4:11" x14ac:dyDescent="0.35">
      <c r="D3475" s="28" t="str">
        <f t="shared" si="54"/>
        <v/>
      </c>
      <c r="E3475" s="27">
        <f>IF((E3474*(1+Utgifter!$E$5/12)-G3474)&gt;0,E3474*(1+Utgifter!$E$5/12)-G3474,0)</f>
        <v>0</v>
      </c>
      <c r="F3475" s="26"/>
      <c r="G3475" s="24">
        <f>IF((E3475*(Utgifter!$E$4+Utgifter!$E$5)/12)&gt;$S$4,(E3475*(Utgifter!$E$4+Utgifter!$E$5)/12),IF(E3475&gt; 0,$S$4,0))</f>
        <v>0</v>
      </c>
      <c r="I3475" s="27">
        <f>IF((I3474*(1+Utgifter!$E$5/12)-K3474)&gt;0,I3474*(1+Utgifter!$E$5/12)-K3474,0)</f>
        <v>0</v>
      </c>
      <c r="J3475" s="26"/>
      <c r="K3475" s="24">
        <f>IF((I3475*(Utgifter!$E$4+Utgifter!$E$5)/12)&gt;$S$4,(I3475*(Utgifter!$E$4+Utgifter!$E$5)/12),IF(I3475&gt; 0,$S$4,0))</f>
        <v>0</v>
      </c>
    </row>
    <row r="3476" spans="4:11" x14ac:dyDescent="0.35">
      <c r="D3476" s="28" t="str">
        <f t="shared" si="54"/>
        <v/>
      </c>
      <c r="E3476" s="27">
        <f>IF((E3475*(1+Utgifter!$E$5/12)-G3475)&gt;0,E3475*(1+Utgifter!$E$5/12)-G3475,0)</f>
        <v>0</v>
      </c>
      <c r="F3476" s="26"/>
      <c r="G3476" s="24">
        <f>IF((E3476*(Utgifter!$E$4+Utgifter!$E$5)/12)&gt;$S$4,(E3476*(Utgifter!$E$4+Utgifter!$E$5)/12),IF(E3476&gt; 0,$S$4,0))</f>
        <v>0</v>
      </c>
      <c r="I3476" s="27">
        <f>IF((I3475*(1+Utgifter!$E$5/12)-K3475)&gt;0,I3475*(1+Utgifter!$E$5/12)-K3475,0)</f>
        <v>0</v>
      </c>
      <c r="J3476" s="26"/>
      <c r="K3476" s="24">
        <f>IF((I3476*(Utgifter!$E$4+Utgifter!$E$5)/12)&gt;$S$4,(I3476*(Utgifter!$E$4+Utgifter!$E$5)/12),IF(I3476&gt; 0,$S$4,0))</f>
        <v>0</v>
      </c>
    </row>
    <row r="3477" spans="4:11" x14ac:dyDescent="0.35">
      <c r="D3477" s="28" t="str">
        <f t="shared" si="54"/>
        <v/>
      </c>
      <c r="E3477" s="27">
        <f>IF((E3476*(1+Utgifter!$E$5/12)-G3476)&gt;0,E3476*(1+Utgifter!$E$5/12)-G3476,0)</f>
        <v>0</v>
      </c>
      <c r="F3477" s="26"/>
      <c r="G3477" s="24">
        <f>IF((E3477*(Utgifter!$E$4+Utgifter!$E$5)/12)&gt;$S$4,(E3477*(Utgifter!$E$4+Utgifter!$E$5)/12),IF(E3477&gt; 0,$S$4,0))</f>
        <v>0</v>
      </c>
      <c r="I3477" s="27">
        <f>IF((I3476*(1+Utgifter!$E$5/12)-K3476)&gt;0,I3476*(1+Utgifter!$E$5/12)-K3476,0)</f>
        <v>0</v>
      </c>
      <c r="J3477" s="26"/>
      <c r="K3477" s="24">
        <f>IF((I3477*(Utgifter!$E$4+Utgifter!$E$5)/12)&gt;$S$4,(I3477*(Utgifter!$E$4+Utgifter!$E$5)/12),IF(I3477&gt; 0,$S$4,0))</f>
        <v>0</v>
      </c>
    </row>
    <row r="3478" spans="4:11" x14ac:dyDescent="0.35">
      <c r="D3478" s="28" t="str">
        <f t="shared" si="54"/>
        <v/>
      </c>
      <c r="E3478" s="27">
        <f>IF((E3477*(1+Utgifter!$E$5/12)-G3477)&gt;0,E3477*(1+Utgifter!$E$5/12)-G3477,0)</f>
        <v>0</v>
      </c>
      <c r="F3478" s="26"/>
      <c r="G3478" s="24">
        <f>IF((E3478*(Utgifter!$E$4+Utgifter!$E$5)/12)&gt;$S$4,(E3478*(Utgifter!$E$4+Utgifter!$E$5)/12),IF(E3478&gt; 0,$S$4,0))</f>
        <v>0</v>
      </c>
      <c r="I3478" s="27">
        <f>IF((I3477*(1+Utgifter!$E$5/12)-K3477)&gt;0,I3477*(1+Utgifter!$E$5/12)-K3477,0)</f>
        <v>0</v>
      </c>
      <c r="J3478" s="26"/>
      <c r="K3478" s="24">
        <f>IF((I3478*(Utgifter!$E$4+Utgifter!$E$5)/12)&gt;$S$4,(I3478*(Utgifter!$E$4+Utgifter!$E$5)/12),IF(I3478&gt; 0,$S$4,0))</f>
        <v>0</v>
      </c>
    </row>
    <row r="3479" spans="4:11" x14ac:dyDescent="0.35">
      <c r="D3479" s="28" t="str">
        <f t="shared" si="54"/>
        <v/>
      </c>
      <c r="E3479" s="27">
        <f>IF((E3478*(1+Utgifter!$E$5/12)-G3478)&gt;0,E3478*(1+Utgifter!$E$5/12)-G3478,0)</f>
        <v>0</v>
      </c>
      <c r="F3479" s="26"/>
      <c r="G3479" s="24">
        <f>IF((E3479*(Utgifter!$E$4+Utgifter!$E$5)/12)&gt;$S$4,(E3479*(Utgifter!$E$4+Utgifter!$E$5)/12),IF(E3479&gt; 0,$S$4,0))</f>
        <v>0</v>
      </c>
      <c r="I3479" s="27">
        <f>IF((I3478*(1+Utgifter!$E$5/12)-K3478)&gt;0,I3478*(1+Utgifter!$E$5/12)-K3478,0)</f>
        <v>0</v>
      </c>
      <c r="J3479" s="26"/>
      <c r="K3479" s="24">
        <f>IF((I3479*(Utgifter!$E$4+Utgifter!$E$5)/12)&gt;$S$4,(I3479*(Utgifter!$E$4+Utgifter!$E$5)/12),IF(I3479&gt; 0,$S$4,0))</f>
        <v>0</v>
      </c>
    </row>
    <row r="3480" spans="4:11" x14ac:dyDescent="0.35">
      <c r="D3480" s="28" t="str">
        <f t="shared" si="54"/>
        <v/>
      </c>
      <c r="E3480" s="27">
        <f>IF((E3479*(1+Utgifter!$E$5/12)-G3479)&gt;0,E3479*(1+Utgifter!$E$5/12)-G3479,0)</f>
        <v>0</v>
      </c>
      <c r="F3480" s="26"/>
      <c r="G3480" s="24">
        <f>IF((E3480*(Utgifter!$E$4+Utgifter!$E$5)/12)&gt;$S$4,(E3480*(Utgifter!$E$4+Utgifter!$E$5)/12),IF(E3480&gt; 0,$S$4,0))</f>
        <v>0</v>
      </c>
      <c r="I3480" s="27">
        <f>IF((I3479*(1+Utgifter!$E$5/12)-K3479)&gt;0,I3479*(1+Utgifter!$E$5/12)-K3479,0)</f>
        <v>0</v>
      </c>
      <c r="J3480" s="26"/>
      <c r="K3480" s="24">
        <f>IF((I3480*(Utgifter!$E$4+Utgifter!$E$5)/12)&gt;$S$4,(I3480*(Utgifter!$E$4+Utgifter!$E$5)/12),IF(I3480&gt; 0,$S$4,0))</f>
        <v>0</v>
      </c>
    </row>
    <row r="3481" spans="4:11" x14ac:dyDescent="0.35">
      <c r="D3481" s="28" t="str">
        <f t="shared" si="54"/>
        <v/>
      </c>
      <c r="E3481" s="27">
        <f>IF((E3480*(1+Utgifter!$E$5/12)-G3480)&gt;0,E3480*(1+Utgifter!$E$5/12)-G3480,0)</f>
        <v>0</v>
      </c>
      <c r="F3481" s="26"/>
      <c r="G3481" s="24">
        <f>IF((E3481*(Utgifter!$E$4+Utgifter!$E$5)/12)&gt;$S$4,(E3481*(Utgifter!$E$4+Utgifter!$E$5)/12),IF(E3481&gt; 0,$S$4,0))</f>
        <v>0</v>
      </c>
      <c r="I3481" s="27">
        <f>IF((I3480*(1+Utgifter!$E$5/12)-K3480)&gt;0,I3480*(1+Utgifter!$E$5/12)-K3480,0)</f>
        <v>0</v>
      </c>
      <c r="J3481" s="26"/>
      <c r="K3481" s="24">
        <f>IF((I3481*(Utgifter!$E$4+Utgifter!$E$5)/12)&gt;$S$4,(I3481*(Utgifter!$E$4+Utgifter!$E$5)/12),IF(I3481&gt; 0,$S$4,0))</f>
        <v>0</v>
      </c>
    </row>
    <row r="3482" spans="4:11" x14ac:dyDescent="0.35">
      <c r="D3482" s="28" t="str">
        <f t="shared" si="54"/>
        <v/>
      </c>
      <c r="E3482" s="27">
        <f>IF((E3481*(1+Utgifter!$E$5/12)-G3481)&gt;0,E3481*(1+Utgifter!$E$5/12)-G3481,0)</f>
        <v>0</v>
      </c>
      <c r="F3482" s="26"/>
      <c r="G3482" s="24">
        <f>IF((E3482*(Utgifter!$E$4+Utgifter!$E$5)/12)&gt;$S$4,(E3482*(Utgifter!$E$4+Utgifter!$E$5)/12),IF(E3482&gt; 0,$S$4,0))</f>
        <v>0</v>
      </c>
      <c r="I3482" s="27">
        <f>IF((I3481*(1+Utgifter!$E$5/12)-K3481)&gt;0,I3481*(1+Utgifter!$E$5/12)-K3481,0)</f>
        <v>0</v>
      </c>
      <c r="J3482" s="26"/>
      <c r="K3482" s="24">
        <f>IF((I3482*(Utgifter!$E$4+Utgifter!$E$5)/12)&gt;$S$4,(I3482*(Utgifter!$E$4+Utgifter!$E$5)/12),IF(I3482&gt; 0,$S$4,0))</f>
        <v>0</v>
      </c>
    </row>
    <row r="3483" spans="4:11" x14ac:dyDescent="0.35">
      <c r="D3483" s="28" t="str">
        <f t="shared" si="54"/>
        <v/>
      </c>
      <c r="E3483" s="27">
        <f>IF((E3482*(1+Utgifter!$E$5/12)-G3482)&gt;0,E3482*(1+Utgifter!$E$5/12)-G3482,0)</f>
        <v>0</v>
      </c>
      <c r="F3483" s="26"/>
      <c r="G3483" s="24">
        <f>IF((E3483*(Utgifter!$E$4+Utgifter!$E$5)/12)&gt;$S$4,(E3483*(Utgifter!$E$4+Utgifter!$E$5)/12),IF(E3483&gt; 0,$S$4,0))</f>
        <v>0</v>
      </c>
      <c r="I3483" s="27">
        <f>IF((I3482*(1+Utgifter!$E$5/12)-K3482)&gt;0,I3482*(1+Utgifter!$E$5/12)-K3482,0)</f>
        <v>0</v>
      </c>
      <c r="J3483" s="26"/>
      <c r="K3483" s="24">
        <f>IF((I3483*(Utgifter!$E$4+Utgifter!$E$5)/12)&gt;$S$4,(I3483*(Utgifter!$E$4+Utgifter!$E$5)/12),IF(I3483&gt; 0,$S$4,0))</f>
        <v>0</v>
      </c>
    </row>
    <row r="3484" spans="4:11" x14ac:dyDescent="0.35">
      <c r="D3484" s="28" t="str">
        <f t="shared" si="54"/>
        <v/>
      </c>
      <c r="E3484" s="27">
        <f>IF((E3483*(1+Utgifter!$E$5/12)-G3483)&gt;0,E3483*(1+Utgifter!$E$5/12)-G3483,0)</f>
        <v>0</v>
      </c>
      <c r="F3484" s="26"/>
      <c r="G3484" s="24">
        <f>IF((E3484*(Utgifter!$E$4+Utgifter!$E$5)/12)&gt;$S$4,(E3484*(Utgifter!$E$4+Utgifter!$E$5)/12),IF(E3484&gt; 0,$S$4,0))</f>
        <v>0</v>
      </c>
      <c r="I3484" s="27">
        <f>IF((I3483*(1+Utgifter!$E$5/12)-K3483)&gt;0,I3483*(1+Utgifter!$E$5/12)-K3483,0)</f>
        <v>0</v>
      </c>
      <c r="J3484" s="26"/>
      <c r="K3484" s="24">
        <f>IF((I3484*(Utgifter!$E$4+Utgifter!$E$5)/12)&gt;$S$4,(I3484*(Utgifter!$E$4+Utgifter!$E$5)/12),IF(I3484&gt; 0,$S$4,0))</f>
        <v>0</v>
      </c>
    </row>
    <row r="3485" spans="4:11" x14ac:dyDescent="0.35">
      <c r="D3485" s="28" t="str">
        <f t="shared" si="54"/>
        <v/>
      </c>
      <c r="E3485" s="27">
        <f>IF((E3484*(1+Utgifter!$E$5/12)-G3484)&gt;0,E3484*(1+Utgifter!$E$5/12)-G3484,0)</f>
        <v>0</v>
      </c>
      <c r="F3485" s="26"/>
      <c r="G3485" s="24">
        <f>IF((E3485*(Utgifter!$E$4+Utgifter!$E$5)/12)&gt;$S$4,(E3485*(Utgifter!$E$4+Utgifter!$E$5)/12),IF(E3485&gt; 0,$S$4,0))</f>
        <v>0</v>
      </c>
      <c r="I3485" s="27">
        <f>IF((I3484*(1+Utgifter!$E$5/12)-K3484)&gt;0,I3484*(1+Utgifter!$E$5/12)-K3484,0)</f>
        <v>0</v>
      </c>
      <c r="J3485" s="26"/>
      <c r="K3485" s="24">
        <f>IF((I3485*(Utgifter!$E$4+Utgifter!$E$5)/12)&gt;$S$4,(I3485*(Utgifter!$E$4+Utgifter!$E$5)/12),IF(I3485&gt; 0,$S$4,0))</f>
        <v>0</v>
      </c>
    </row>
    <row r="3486" spans="4:11" x14ac:dyDescent="0.35">
      <c r="D3486" s="28" t="str">
        <f t="shared" si="54"/>
        <v/>
      </c>
      <c r="E3486" s="27">
        <f>IF((E3485*(1+Utgifter!$E$5/12)-G3485)&gt;0,E3485*(1+Utgifter!$E$5/12)-G3485,0)</f>
        <v>0</v>
      </c>
      <c r="F3486" s="26"/>
      <c r="G3486" s="24">
        <f>IF((E3486*(Utgifter!$E$4+Utgifter!$E$5)/12)&gt;$S$4,(E3486*(Utgifter!$E$4+Utgifter!$E$5)/12),IF(E3486&gt; 0,$S$4,0))</f>
        <v>0</v>
      </c>
      <c r="I3486" s="27">
        <f>IF((I3485*(1+Utgifter!$E$5/12)-K3485)&gt;0,I3485*(1+Utgifter!$E$5/12)-K3485,0)</f>
        <v>0</v>
      </c>
      <c r="J3486" s="26"/>
      <c r="K3486" s="24">
        <f>IF((I3486*(Utgifter!$E$4+Utgifter!$E$5)/12)&gt;$S$4,(I3486*(Utgifter!$E$4+Utgifter!$E$5)/12),IF(I3486&gt; 0,$S$4,0))</f>
        <v>0</v>
      </c>
    </row>
    <row r="3487" spans="4:11" x14ac:dyDescent="0.35">
      <c r="D3487" s="28" t="str">
        <f t="shared" si="54"/>
        <v/>
      </c>
      <c r="E3487" s="27">
        <f>IF((E3486*(1+Utgifter!$E$5/12)-G3486)&gt;0,E3486*(1+Utgifter!$E$5/12)-G3486,0)</f>
        <v>0</v>
      </c>
      <c r="F3487" s="26"/>
      <c r="G3487" s="24">
        <f>IF((E3487*(Utgifter!$E$4+Utgifter!$E$5)/12)&gt;$S$4,(E3487*(Utgifter!$E$4+Utgifter!$E$5)/12),IF(E3487&gt; 0,$S$4,0))</f>
        <v>0</v>
      </c>
      <c r="I3487" s="27">
        <f>IF((I3486*(1+Utgifter!$E$5/12)-K3486)&gt;0,I3486*(1+Utgifter!$E$5/12)-K3486,0)</f>
        <v>0</v>
      </c>
      <c r="J3487" s="26"/>
      <c r="K3487" s="24">
        <f>IF((I3487*(Utgifter!$E$4+Utgifter!$E$5)/12)&gt;$S$4,(I3487*(Utgifter!$E$4+Utgifter!$E$5)/12),IF(I3487&gt; 0,$S$4,0))</f>
        <v>0</v>
      </c>
    </row>
    <row r="3488" spans="4:11" x14ac:dyDescent="0.35">
      <c r="D3488" s="28" t="str">
        <f t="shared" si="54"/>
        <v/>
      </c>
      <c r="E3488" s="27">
        <f>IF((E3487*(1+Utgifter!$E$5/12)-G3487)&gt;0,E3487*(1+Utgifter!$E$5/12)-G3487,0)</f>
        <v>0</v>
      </c>
      <c r="F3488" s="26"/>
      <c r="G3488" s="24">
        <f>IF((E3488*(Utgifter!$E$4+Utgifter!$E$5)/12)&gt;$S$4,(E3488*(Utgifter!$E$4+Utgifter!$E$5)/12),IF(E3488&gt; 0,$S$4,0))</f>
        <v>0</v>
      </c>
      <c r="I3488" s="27">
        <f>IF((I3487*(1+Utgifter!$E$5/12)-K3487)&gt;0,I3487*(1+Utgifter!$E$5/12)-K3487,0)</f>
        <v>0</v>
      </c>
      <c r="J3488" s="26"/>
      <c r="K3488" s="24">
        <f>IF((I3488*(Utgifter!$E$4+Utgifter!$E$5)/12)&gt;$S$4,(I3488*(Utgifter!$E$4+Utgifter!$E$5)/12),IF(I3488&gt; 0,$S$4,0))</f>
        <v>0</v>
      </c>
    </row>
    <row r="3489" spans="4:11" x14ac:dyDescent="0.35">
      <c r="D3489" s="28" t="str">
        <f t="shared" si="54"/>
        <v/>
      </c>
      <c r="E3489" s="27">
        <f>IF((E3488*(1+Utgifter!$E$5/12)-G3488)&gt;0,E3488*(1+Utgifter!$E$5/12)-G3488,0)</f>
        <v>0</v>
      </c>
      <c r="F3489" s="26"/>
      <c r="G3489" s="24">
        <f>IF((E3489*(Utgifter!$E$4+Utgifter!$E$5)/12)&gt;$S$4,(E3489*(Utgifter!$E$4+Utgifter!$E$5)/12),IF(E3489&gt; 0,$S$4,0))</f>
        <v>0</v>
      </c>
      <c r="I3489" s="27">
        <f>IF((I3488*(1+Utgifter!$E$5/12)-K3488)&gt;0,I3488*(1+Utgifter!$E$5/12)-K3488,0)</f>
        <v>0</v>
      </c>
      <c r="J3489" s="26"/>
      <c r="K3489" s="24">
        <f>IF((I3489*(Utgifter!$E$4+Utgifter!$E$5)/12)&gt;$S$4,(I3489*(Utgifter!$E$4+Utgifter!$E$5)/12),IF(I3489&gt; 0,$S$4,0))</f>
        <v>0</v>
      </c>
    </row>
    <row r="3490" spans="4:11" x14ac:dyDescent="0.35">
      <c r="D3490" s="28" t="str">
        <f t="shared" si="54"/>
        <v/>
      </c>
      <c r="E3490" s="27">
        <f>IF((E3489*(1+Utgifter!$E$5/12)-G3489)&gt;0,E3489*(1+Utgifter!$E$5/12)-G3489,0)</f>
        <v>0</v>
      </c>
      <c r="F3490" s="26"/>
      <c r="G3490" s="24">
        <f>IF((E3490*(Utgifter!$E$4+Utgifter!$E$5)/12)&gt;$S$4,(E3490*(Utgifter!$E$4+Utgifter!$E$5)/12),IF(E3490&gt; 0,$S$4,0))</f>
        <v>0</v>
      </c>
      <c r="I3490" s="27">
        <f>IF((I3489*(1+Utgifter!$E$5/12)-K3489)&gt;0,I3489*(1+Utgifter!$E$5/12)-K3489,0)</f>
        <v>0</v>
      </c>
      <c r="J3490" s="26"/>
      <c r="K3490" s="24">
        <f>IF((I3490*(Utgifter!$E$4+Utgifter!$E$5)/12)&gt;$S$4,(I3490*(Utgifter!$E$4+Utgifter!$E$5)/12),IF(I3490&gt; 0,$S$4,0))</f>
        <v>0</v>
      </c>
    </row>
    <row r="3491" spans="4:11" x14ac:dyDescent="0.35">
      <c r="D3491" s="28" t="str">
        <f t="shared" si="54"/>
        <v/>
      </c>
      <c r="E3491" s="27">
        <f>IF((E3490*(1+Utgifter!$E$5/12)-G3490)&gt;0,E3490*(1+Utgifter!$E$5/12)-G3490,0)</f>
        <v>0</v>
      </c>
      <c r="F3491" s="26"/>
      <c r="G3491" s="24">
        <f>IF((E3491*(Utgifter!$E$4+Utgifter!$E$5)/12)&gt;$S$4,(E3491*(Utgifter!$E$4+Utgifter!$E$5)/12),IF(E3491&gt; 0,$S$4,0))</f>
        <v>0</v>
      </c>
      <c r="I3491" s="27">
        <f>IF((I3490*(1+Utgifter!$E$5/12)-K3490)&gt;0,I3490*(1+Utgifter!$E$5/12)-K3490,0)</f>
        <v>0</v>
      </c>
      <c r="J3491" s="26"/>
      <c r="K3491" s="24">
        <f>IF((I3491*(Utgifter!$E$4+Utgifter!$E$5)/12)&gt;$S$4,(I3491*(Utgifter!$E$4+Utgifter!$E$5)/12),IF(I3491&gt; 0,$S$4,0))</f>
        <v>0</v>
      </c>
    </row>
    <row r="3492" spans="4:11" x14ac:dyDescent="0.35">
      <c r="D3492" s="28" t="str">
        <f t="shared" si="54"/>
        <v/>
      </c>
      <c r="E3492" s="27">
        <f>IF((E3491*(1+Utgifter!$E$5/12)-G3491)&gt;0,E3491*(1+Utgifter!$E$5/12)-G3491,0)</f>
        <v>0</v>
      </c>
      <c r="F3492" s="26"/>
      <c r="G3492" s="24">
        <f>IF((E3492*(Utgifter!$E$4+Utgifter!$E$5)/12)&gt;$S$4,(E3492*(Utgifter!$E$4+Utgifter!$E$5)/12),IF(E3492&gt; 0,$S$4,0))</f>
        <v>0</v>
      </c>
      <c r="I3492" s="27">
        <f>IF((I3491*(1+Utgifter!$E$5/12)-K3491)&gt;0,I3491*(1+Utgifter!$E$5/12)-K3491,0)</f>
        <v>0</v>
      </c>
      <c r="J3492" s="26"/>
      <c r="K3492" s="24">
        <f>IF((I3492*(Utgifter!$E$4+Utgifter!$E$5)/12)&gt;$S$4,(I3492*(Utgifter!$E$4+Utgifter!$E$5)/12),IF(I3492&gt; 0,$S$4,0))</f>
        <v>0</v>
      </c>
    </row>
    <row r="3493" spans="4:11" x14ac:dyDescent="0.35">
      <c r="D3493" s="28" t="str">
        <f t="shared" si="54"/>
        <v/>
      </c>
      <c r="E3493" s="27">
        <f>IF((E3492*(1+Utgifter!$E$5/12)-G3492)&gt;0,E3492*(1+Utgifter!$E$5/12)-G3492,0)</f>
        <v>0</v>
      </c>
      <c r="F3493" s="26"/>
      <c r="G3493" s="24">
        <f>IF((E3493*(Utgifter!$E$4+Utgifter!$E$5)/12)&gt;$S$4,(E3493*(Utgifter!$E$4+Utgifter!$E$5)/12),IF(E3493&gt; 0,$S$4,0))</f>
        <v>0</v>
      </c>
      <c r="I3493" s="27">
        <f>IF((I3492*(1+Utgifter!$E$5/12)-K3492)&gt;0,I3492*(1+Utgifter!$E$5/12)-K3492,0)</f>
        <v>0</v>
      </c>
      <c r="J3493" s="26"/>
      <c r="K3493" s="24">
        <f>IF((I3493*(Utgifter!$E$4+Utgifter!$E$5)/12)&gt;$S$4,(I3493*(Utgifter!$E$4+Utgifter!$E$5)/12),IF(I3493&gt; 0,$S$4,0))</f>
        <v>0</v>
      </c>
    </row>
    <row r="3494" spans="4:11" x14ac:dyDescent="0.35">
      <c r="D3494" s="28" t="str">
        <f t="shared" si="54"/>
        <v/>
      </c>
      <c r="E3494" s="27">
        <f>IF((E3493*(1+Utgifter!$E$5/12)-G3493)&gt;0,E3493*(1+Utgifter!$E$5/12)-G3493,0)</f>
        <v>0</v>
      </c>
      <c r="F3494" s="26"/>
      <c r="G3494" s="24">
        <f>IF((E3494*(Utgifter!$E$4+Utgifter!$E$5)/12)&gt;$S$4,(E3494*(Utgifter!$E$4+Utgifter!$E$5)/12),IF(E3494&gt; 0,$S$4,0))</f>
        <v>0</v>
      </c>
      <c r="I3494" s="27">
        <f>IF((I3493*(1+Utgifter!$E$5/12)-K3493)&gt;0,I3493*(1+Utgifter!$E$5/12)-K3493,0)</f>
        <v>0</v>
      </c>
      <c r="J3494" s="26"/>
      <c r="K3494" s="24">
        <f>IF((I3494*(Utgifter!$E$4+Utgifter!$E$5)/12)&gt;$S$4,(I3494*(Utgifter!$E$4+Utgifter!$E$5)/12),IF(I3494&gt; 0,$S$4,0))</f>
        <v>0</v>
      </c>
    </row>
    <row r="3495" spans="4:11" x14ac:dyDescent="0.35">
      <c r="D3495" s="28" t="str">
        <f t="shared" si="54"/>
        <v/>
      </c>
      <c r="E3495" s="27">
        <f>IF((E3494*(1+Utgifter!$E$5/12)-G3494)&gt;0,E3494*(1+Utgifter!$E$5/12)-G3494,0)</f>
        <v>0</v>
      </c>
      <c r="F3495" s="26"/>
      <c r="G3495" s="24">
        <f>IF((E3495*(Utgifter!$E$4+Utgifter!$E$5)/12)&gt;$S$4,(E3495*(Utgifter!$E$4+Utgifter!$E$5)/12),IF(E3495&gt; 0,$S$4,0))</f>
        <v>0</v>
      </c>
      <c r="I3495" s="27">
        <f>IF((I3494*(1+Utgifter!$E$5/12)-K3494)&gt;0,I3494*(1+Utgifter!$E$5/12)-K3494,0)</f>
        <v>0</v>
      </c>
      <c r="J3495" s="26"/>
      <c r="K3495" s="24">
        <f>IF((I3495*(Utgifter!$E$4+Utgifter!$E$5)/12)&gt;$S$4,(I3495*(Utgifter!$E$4+Utgifter!$E$5)/12),IF(I3495&gt; 0,$S$4,0))</f>
        <v>0</v>
      </c>
    </row>
    <row r="3496" spans="4:11" x14ac:dyDescent="0.35">
      <c r="D3496" s="28" t="str">
        <f t="shared" si="54"/>
        <v/>
      </c>
      <c r="E3496" s="27">
        <f>IF((E3495*(1+Utgifter!$E$5/12)-G3495)&gt;0,E3495*(1+Utgifter!$E$5/12)-G3495,0)</f>
        <v>0</v>
      </c>
      <c r="F3496" s="26"/>
      <c r="G3496" s="24">
        <f>IF((E3496*(Utgifter!$E$4+Utgifter!$E$5)/12)&gt;$S$4,(E3496*(Utgifter!$E$4+Utgifter!$E$5)/12),IF(E3496&gt; 0,$S$4,0))</f>
        <v>0</v>
      </c>
      <c r="I3496" s="27">
        <f>IF((I3495*(1+Utgifter!$E$5/12)-K3495)&gt;0,I3495*(1+Utgifter!$E$5/12)-K3495,0)</f>
        <v>0</v>
      </c>
      <c r="J3496" s="26"/>
      <c r="K3496" s="24">
        <f>IF((I3496*(Utgifter!$E$4+Utgifter!$E$5)/12)&gt;$S$4,(I3496*(Utgifter!$E$4+Utgifter!$E$5)/12),IF(I3496&gt; 0,$S$4,0))</f>
        <v>0</v>
      </c>
    </row>
    <row r="3497" spans="4:11" x14ac:dyDescent="0.35">
      <c r="D3497" s="28" t="str">
        <f t="shared" si="54"/>
        <v/>
      </c>
      <c r="E3497" s="27">
        <f>IF((E3496*(1+Utgifter!$E$5/12)-G3496)&gt;0,E3496*(1+Utgifter!$E$5/12)-G3496,0)</f>
        <v>0</v>
      </c>
      <c r="F3497" s="26"/>
      <c r="G3497" s="24">
        <f>IF((E3497*(Utgifter!$E$4+Utgifter!$E$5)/12)&gt;$S$4,(E3497*(Utgifter!$E$4+Utgifter!$E$5)/12),IF(E3497&gt; 0,$S$4,0))</f>
        <v>0</v>
      </c>
      <c r="I3497" s="27">
        <f>IF((I3496*(1+Utgifter!$E$5/12)-K3496)&gt;0,I3496*(1+Utgifter!$E$5/12)-K3496,0)</f>
        <v>0</v>
      </c>
      <c r="J3497" s="26"/>
      <c r="K3497" s="24">
        <f>IF((I3497*(Utgifter!$E$4+Utgifter!$E$5)/12)&gt;$S$4,(I3497*(Utgifter!$E$4+Utgifter!$E$5)/12),IF(I3497&gt; 0,$S$4,0))</f>
        <v>0</v>
      </c>
    </row>
    <row r="3498" spans="4:11" x14ac:dyDescent="0.35">
      <c r="D3498" s="28" t="str">
        <f t="shared" si="54"/>
        <v/>
      </c>
      <c r="E3498" s="27">
        <f>IF((E3497*(1+Utgifter!$E$5/12)-G3497)&gt;0,E3497*(1+Utgifter!$E$5/12)-G3497,0)</f>
        <v>0</v>
      </c>
      <c r="F3498" s="26"/>
      <c r="G3498" s="24">
        <f>IF((E3498*(Utgifter!$E$4+Utgifter!$E$5)/12)&gt;$S$4,(E3498*(Utgifter!$E$4+Utgifter!$E$5)/12),IF(E3498&gt; 0,$S$4,0))</f>
        <v>0</v>
      </c>
      <c r="I3498" s="27">
        <f>IF((I3497*(1+Utgifter!$E$5/12)-K3497)&gt;0,I3497*(1+Utgifter!$E$5/12)-K3497,0)</f>
        <v>0</v>
      </c>
      <c r="J3498" s="26"/>
      <c r="K3498" s="24">
        <f>IF((I3498*(Utgifter!$E$4+Utgifter!$E$5)/12)&gt;$S$4,(I3498*(Utgifter!$E$4+Utgifter!$E$5)/12),IF(I3498&gt; 0,$S$4,0))</f>
        <v>0</v>
      </c>
    </row>
    <row r="3499" spans="4:11" x14ac:dyDescent="0.35">
      <c r="D3499" s="28" t="str">
        <f t="shared" si="54"/>
        <v/>
      </c>
      <c r="E3499" s="27">
        <f>IF((E3498*(1+Utgifter!$E$5/12)-G3498)&gt;0,E3498*(1+Utgifter!$E$5/12)-G3498,0)</f>
        <v>0</v>
      </c>
      <c r="F3499" s="26"/>
      <c r="G3499" s="24">
        <f>IF((E3499*(Utgifter!$E$4+Utgifter!$E$5)/12)&gt;$S$4,(E3499*(Utgifter!$E$4+Utgifter!$E$5)/12),IF(E3499&gt; 0,$S$4,0))</f>
        <v>0</v>
      </c>
      <c r="I3499" s="27">
        <f>IF((I3498*(1+Utgifter!$E$5/12)-K3498)&gt;0,I3498*(1+Utgifter!$E$5/12)-K3498,0)</f>
        <v>0</v>
      </c>
      <c r="J3499" s="26"/>
      <c r="K3499" s="24">
        <f>IF((I3499*(Utgifter!$E$4+Utgifter!$E$5)/12)&gt;$S$4,(I3499*(Utgifter!$E$4+Utgifter!$E$5)/12),IF(I3499&gt; 0,$S$4,0))</f>
        <v>0</v>
      </c>
    </row>
    <row r="3500" spans="4:11" x14ac:dyDescent="0.35">
      <c r="D3500" s="28" t="str">
        <f t="shared" si="54"/>
        <v/>
      </c>
      <c r="E3500" s="27">
        <f>IF((E3499*(1+Utgifter!$E$5/12)-G3499)&gt;0,E3499*(1+Utgifter!$E$5/12)-G3499,0)</f>
        <v>0</v>
      </c>
      <c r="F3500" s="26"/>
      <c r="G3500" s="24">
        <f>IF((E3500*(Utgifter!$E$4+Utgifter!$E$5)/12)&gt;$S$4,(E3500*(Utgifter!$E$4+Utgifter!$E$5)/12),IF(E3500&gt; 0,$S$4,0))</f>
        <v>0</v>
      </c>
      <c r="I3500" s="27">
        <f>IF((I3499*(1+Utgifter!$E$5/12)-K3499)&gt;0,I3499*(1+Utgifter!$E$5/12)-K3499,0)</f>
        <v>0</v>
      </c>
      <c r="J3500" s="26"/>
      <c r="K3500" s="24">
        <f>IF((I3500*(Utgifter!$E$4+Utgifter!$E$5)/12)&gt;$S$4,(I3500*(Utgifter!$E$4+Utgifter!$E$5)/12),IF(I3500&gt; 0,$S$4,0))</f>
        <v>0</v>
      </c>
    </row>
    <row r="3501" spans="4:11" x14ac:dyDescent="0.35">
      <c r="D3501" s="28" t="str">
        <f t="shared" si="54"/>
        <v/>
      </c>
      <c r="E3501" s="27">
        <f>IF((E3500*(1+Utgifter!$E$5/12)-G3500)&gt;0,E3500*(1+Utgifter!$E$5/12)-G3500,0)</f>
        <v>0</v>
      </c>
      <c r="F3501" s="26"/>
      <c r="G3501" s="24">
        <f>IF((E3501*(Utgifter!$E$4+Utgifter!$E$5)/12)&gt;$S$4,(E3501*(Utgifter!$E$4+Utgifter!$E$5)/12),IF(E3501&gt; 0,$S$4,0))</f>
        <v>0</v>
      </c>
      <c r="I3501" s="27">
        <f>IF((I3500*(1+Utgifter!$E$5/12)-K3500)&gt;0,I3500*(1+Utgifter!$E$5/12)-K3500,0)</f>
        <v>0</v>
      </c>
      <c r="J3501" s="26"/>
      <c r="K3501" s="24">
        <f>IF((I3501*(Utgifter!$E$4+Utgifter!$E$5)/12)&gt;$S$4,(I3501*(Utgifter!$E$4+Utgifter!$E$5)/12),IF(I3501&gt; 0,$S$4,0))</f>
        <v>0</v>
      </c>
    </row>
    <row r="3502" spans="4:11" x14ac:dyDescent="0.35">
      <c r="D3502" s="28" t="str">
        <f t="shared" si="54"/>
        <v/>
      </c>
      <c r="E3502" s="27">
        <f>IF((E3501*(1+Utgifter!$E$5/12)-G3501)&gt;0,E3501*(1+Utgifter!$E$5/12)-G3501,0)</f>
        <v>0</v>
      </c>
      <c r="F3502" s="26"/>
      <c r="G3502" s="24">
        <f>IF((E3502*(Utgifter!$E$4+Utgifter!$E$5)/12)&gt;$S$4,(E3502*(Utgifter!$E$4+Utgifter!$E$5)/12),IF(E3502&gt; 0,$S$4,0))</f>
        <v>0</v>
      </c>
      <c r="I3502" s="27">
        <f>IF((I3501*(1+Utgifter!$E$5/12)-K3501)&gt;0,I3501*(1+Utgifter!$E$5/12)-K3501,0)</f>
        <v>0</v>
      </c>
      <c r="J3502" s="26"/>
      <c r="K3502" s="24">
        <f>IF((I3502*(Utgifter!$E$4+Utgifter!$E$5)/12)&gt;$S$4,(I3502*(Utgifter!$E$4+Utgifter!$E$5)/12),IF(I3502&gt; 0,$S$4,0))</f>
        <v>0</v>
      </c>
    </row>
    <row r="3503" spans="4:11" x14ac:dyDescent="0.35">
      <c r="D3503" s="28" t="str">
        <f t="shared" si="54"/>
        <v/>
      </c>
      <c r="E3503" s="27">
        <f>IF((E3502*(1+Utgifter!$E$5/12)-G3502)&gt;0,E3502*(1+Utgifter!$E$5/12)-G3502,0)</f>
        <v>0</v>
      </c>
      <c r="F3503" s="26"/>
      <c r="G3503" s="24">
        <f>IF((E3503*(Utgifter!$E$4+Utgifter!$E$5)/12)&gt;$S$4,(E3503*(Utgifter!$E$4+Utgifter!$E$5)/12),IF(E3503&gt; 0,$S$4,0))</f>
        <v>0</v>
      </c>
      <c r="I3503" s="27">
        <f>IF((I3502*(1+Utgifter!$E$5/12)-K3502)&gt;0,I3502*(1+Utgifter!$E$5/12)-K3502,0)</f>
        <v>0</v>
      </c>
      <c r="J3503" s="26"/>
      <c r="K3503" s="24">
        <f>IF((I3503*(Utgifter!$E$4+Utgifter!$E$5)/12)&gt;$S$4,(I3503*(Utgifter!$E$4+Utgifter!$E$5)/12),IF(I3503&gt; 0,$S$4,0))</f>
        <v>0</v>
      </c>
    </row>
    <row r="3504" spans="4:11" x14ac:dyDescent="0.35">
      <c r="D3504" s="28" t="str">
        <f t="shared" si="54"/>
        <v/>
      </c>
      <c r="E3504" s="27">
        <f>IF((E3503*(1+Utgifter!$E$5/12)-G3503)&gt;0,E3503*(1+Utgifter!$E$5/12)-G3503,0)</f>
        <v>0</v>
      </c>
      <c r="F3504" s="26"/>
      <c r="G3504" s="24">
        <f>IF((E3504*(Utgifter!$E$4+Utgifter!$E$5)/12)&gt;$S$4,(E3504*(Utgifter!$E$4+Utgifter!$E$5)/12),IF(E3504&gt; 0,$S$4,0))</f>
        <v>0</v>
      </c>
      <c r="I3504" s="27">
        <f>IF((I3503*(1+Utgifter!$E$5/12)-K3503)&gt;0,I3503*(1+Utgifter!$E$5/12)-K3503,0)</f>
        <v>0</v>
      </c>
      <c r="J3504" s="26"/>
      <c r="K3504" s="24">
        <f>IF((I3504*(Utgifter!$E$4+Utgifter!$E$5)/12)&gt;$S$4,(I3504*(Utgifter!$E$4+Utgifter!$E$5)/12),IF(I3504&gt; 0,$S$4,0))</f>
        <v>0</v>
      </c>
    </row>
    <row r="3505" spans="4:11" x14ac:dyDescent="0.35">
      <c r="D3505" s="28" t="str">
        <f t="shared" si="54"/>
        <v/>
      </c>
      <c r="E3505" s="27">
        <f>IF((E3504*(1+Utgifter!$E$5/12)-G3504)&gt;0,E3504*(1+Utgifter!$E$5/12)-G3504,0)</f>
        <v>0</v>
      </c>
      <c r="F3505" s="26"/>
      <c r="G3505" s="24">
        <f>IF((E3505*(Utgifter!$E$4+Utgifter!$E$5)/12)&gt;$S$4,(E3505*(Utgifter!$E$4+Utgifter!$E$5)/12),IF(E3505&gt; 0,$S$4,0))</f>
        <v>0</v>
      </c>
      <c r="I3505" s="27">
        <f>IF((I3504*(1+Utgifter!$E$5/12)-K3504)&gt;0,I3504*(1+Utgifter!$E$5/12)-K3504,0)</f>
        <v>0</v>
      </c>
      <c r="J3505" s="26"/>
      <c r="K3505" s="24">
        <f>IF((I3505*(Utgifter!$E$4+Utgifter!$E$5)/12)&gt;$S$4,(I3505*(Utgifter!$E$4+Utgifter!$E$5)/12),IF(I3505&gt; 0,$S$4,0))</f>
        <v>0</v>
      </c>
    </row>
    <row r="3506" spans="4:11" x14ac:dyDescent="0.35">
      <c r="D3506" s="28" t="str">
        <f t="shared" si="54"/>
        <v/>
      </c>
      <c r="E3506" s="27">
        <f>IF((E3505*(1+Utgifter!$E$5/12)-G3505)&gt;0,E3505*(1+Utgifter!$E$5/12)-G3505,0)</f>
        <v>0</v>
      </c>
      <c r="F3506" s="26"/>
      <c r="G3506" s="24">
        <f>IF((E3506*(Utgifter!$E$4+Utgifter!$E$5)/12)&gt;$S$4,(E3506*(Utgifter!$E$4+Utgifter!$E$5)/12),IF(E3506&gt; 0,$S$4,0))</f>
        <v>0</v>
      </c>
      <c r="I3506" s="27">
        <f>IF((I3505*(1+Utgifter!$E$5/12)-K3505)&gt;0,I3505*(1+Utgifter!$E$5/12)-K3505,0)</f>
        <v>0</v>
      </c>
      <c r="J3506" s="26"/>
      <c r="K3506" s="24">
        <f>IF((I3506*(Utgifter!$E$4+Utgifter!$E$5)/12)&gt;$S$4,(I3506*(Utgifter!$E$4+Utgifter!$E$5)/12),IF(I3506&gt; 0,$S$4,0))</f>
        <v>0</v>
      </c>
    </row>
    <row r="3507" spans="4:11" x14ac:dyDescent="0.35">
      <c r="D3507" s="28" t="str">
        <f t="shared" si="54"/>
        <v/>
      </c>
      <c r="E3507" s="27">
        <f>IF((E3506*(1+Utgifter!$E$5/12)-G3506)&gt;0,E3506*(1+Utgifter!$E$5/12)-G3506,0)</f>
        <v>0</v>
      </c>
      <c r="F3507" s="26"/>
      <c r="G3507" s="24">
        <f>IF((E3507*(Utgifter!$E$4+Utgifter!$E$5)/12)&gt;$S$4,(E3507*(Utgifter!$E$4+Utgifter!$E$5)/12),IF(E3507&gt; 0,$S$4,0))</f>
        <v>0</v>
      </c>
      <c r="I3507" s="27">
        <f>IF((I3506*(1+Utgifter!$E$5/12)-K3506)&gt;0,I3506*(1+Utgifter!$E$5/12)-K3506,0)</f>
        <v>0</v>
      </c>
      <c r="J3507" s="26"/>
      <c r="K3507" s="24">
        <f>IF((I3507*(Utgifter!$E$4+Utgifter!$E$5)/12)&gt;$S$4,(I3507*(Utgifter!$E$4+Utgifter!$E$5)/12),IF(I3507&gt; 0,$S$4,0))</f>
        <v>0</v>
      </c>
    </row>
    <row r="3508" spans="4:11" x14ac:dyDescent="0.35">
      <c r="D3508" s="28" t="str">
        <f t="shared" si="54"/>
        <v/>
      </c>
      <c r="E3508" s="27">
        <f>IF((E3507*(1+Utgifter!$E$5/12)-G3507)&gt;0,E3507*(1+Utgifter!$E$5/12)-G3507,0)</f>
        <v>0</v>
      </c>
      <c r="F3508" s="26"/>
      <c r="G3508" s="24">
        <f>IF((E3508*(Utgifter!$E$4+Utgifter!$E$5)/12)&gt;$S$4,(E3508*(Utgifter!$E$4+Utgifter!$E$5)/12),IF(E3508&gt; 0,$S$4,0))</f>
        <v>0</v>
      </c>
      <c r="I3508" s="27">
        <f>IF((I3507*(1+Utgifter!$E$5/12)-K3507)&gt;0,I3507*(1+Utgifter!$E$5/12)-K3507,0)</f>
        <v>0</v>
      </c>
      <c r="J3508" s="26"/>
      <c r="K3508" s="24">
        <f>IF((I3508*(Utgifter!$E$4+Utgifter!$E$5)/12)&gt;$S$4,(I3508*(Utgifter!$E$4+Utgifter!$E$5)/12),IF(I3508&gt; 0,$S$4,0))</f>
        <v>0</v>
      </c>
    </row>
    <row r="3509" spans="4:11" x14ac:dyDescent="0.35">
      <c r="D3509" s="28" t="str">
        <f t="shared" si="54"/>
        <v/>
      </c>
      <c r="E3509" s="27">
        <f>IF((E3508*(1+Utgifter!$E$5/12)-G3508)&gt;0,E3508*(1+Utgifter!$E$5/12)-G3508,0)</f>
        <v>0</v>
      </c>
      <c r="F3509" s="26"/>
      <c r="G3509" s="24">
        <f>IF((E3509*(Utgifter!$E$4+Utgifter!$E$5)/12)&gt;$S$4,(E3509*(Utgifter!$E$4+Utgifter!$E$5)/12),IF(E3509&gt; 0,$S$4,0))</f>
        <v>0</v>
      </c>
      <c r="I3509" s="27">
        <f>IF((I3508*(1+Utgifter!$E$5/12)-K3508)&gt;0,I3508*(1+Utgifter!$E$5/12)-K3508,0)</f>
        <v>0</v>
      </c>
      <c r="J3509" s="26"/>
      <c r="K3509" s="24">
        <f>IF((I3509*(Utgifter!$E$4+Utgifter!$E$5)/12)&gt;$S$4,(I3509*(Utgifter!$E$4+Utgifter!$E$5)/12),IF(I3509&gt; 0,$S$4,0))</f>
        <v>0</v>
      </c>
    </row>
    <row r="3510" spans="4:11" x14ac:dyDescent="0.35">
      <c r="D3510" s="28" t="str">
        <f t="shared" si="54"/>
        <v/>
      </c>
      <c r="E3510" s="27">
        <f>IF((E3509*(1+Utgifter!$E$5/12)-G3509)&gt;0,E3509*(1+Utgifter!$E$5/12)-G3509,0)</f>
        <v>0</v>
      </c>
      <c r="F3510" s="26"/>
      <c r="G3510" s="24">
        <f>IF((E3510*(Utgifter!$E$4+Utgifter!$E$5)/12)&gt;$S$4,(E3510*(Utgifter!$E$4+Utgifter!$E$5)/12),IF(E3510&gt; 0,$S$4,0))</f>
        <v>0</v>
      </c>
      <c r="I3510" s="27">
        <f>IF((I3509*(1+Utgifter!$E$5/12)-K3509)&gt;0,I3509*(1+Utgifter!$E$5/12)-K3509,0)</f>
        <v>0</v>
      </c>
      <c r="J3510" s="26"/>
      <c r="K3510" s="24">
        <f>IF((I3510*(Utgifter!$E$4+Utgifter!$E$5)/12)&gt;$S$4,(I3510*(Utgifter!$E$4+Utgifter!$E$5)/12),IF(I3510&gt; 0,$S$4,0))</f>
        <v>0</v>
      </c>
    </row>
    <row r="3511" spans="4:11" x14ac:dyDescent="0.35">
      <c r="D3511" s="28" t="str">
        <f t="shared" si="54"/>
        <v/>
      </c>
      <c r="E3511" s="27">
        <f>IF((E3510*(1+Utgifter!$E$5/12)-G3510)&gt;0,E3510*(1+Utgifter!$E$5/12)-G3510,0)</f>
        <v>0</v>
      </c>
      <c r="F3511" s="26"/>
      <c r="G3511" s="24">
        <f>IF((E3511*(Utgifter!$E$4+Utgifter!$E$5)/12)&gt;$S$4,(E3511*(Utgifter!$E$4+Utgifter!$E$5)/12),IF(E3511&gt; 0,$S$4,0))</f>
        <v>0</v>
      </c>
      <c r="I3511" s="27">
        <f>IF((I3510*(1+Utgifter!$E$5/12)-K3510)&gt;0,I3510*(1+Utgifter!$E$5/12)-K3510,0)</f>
        <v>0</v>
      </c>
      <c r="J3511" s="26"/>
      <c r="K3511" s="24">
        <f>IF((I3511*(Utgifter!$E$4+Utgifter!$E$5)/12)&gt;$S$4,(I3511*(Utgifter!$E$4+Utgifter!$E$5)/12),IF(I3511&gt; 0,$S$4,0))</f>
        <v>0</v>
      </c>
    </row>
    <row r="3512" spans="4:11" x14ac:dyDescent="0.35">
      <c r="D3512" s="28" t="str">
        <f t="shared" si="54"/>
        <v/>
      </c>
      <c r="E3512" s="27">
        <f>IF((E3511*(1+Utgifter!$E$5/12)-G3511)&gt;0,E3511*(1+Utgifter!$E$5/12)-G3511,0)</f>
        <v>0</v>
      </c>
      <c r="F3512" s="26"/>
      <c r="G3512" s="24">
        <f>IF((E3512*(Utgifter!$E$4+Utgifter!$E$5)/12)&gt;$S$4,(E3512*(Utgifter!$E$4+Utgifter!$E$5)/12),IF(E3512&gt; 0,$S$4,0))</f>
        <v>0</v>
      </c>
      <c r="I3512" s="27">
        <f>IF((I3511*(1+Utgifter!$E$5/12)-K3511)&gt;0,I3511*(1+Utgifter!$E$5/12)-K3511,0)</f>
        <v>0</v>
      </c>
      <c r="J3512" s="26"/>
      <c r="K3512" s="24">
        <f>IF((I3512*(Utgifter!$E$4+Utgifter!$E$5)/12)&gt;$S$4,(I3512*(Utgifter!$E$4+Utgifter!$E$5)/12),IF(I3512&gt; 0,$S$4,0))</f>
        <v>0</v>
      </c>
    </row>
    <row r="3513" spans="4:11" x14ac:dyDescent="0.35">
      <c r="D3513" s="28" t="str">
        <f t="shared" si="54"/>
        <v/>
      </c>
      <c r="E3513" s="27">
        <f>IF((E3512*(1+Utgifter!$E$5/12)-G3512)&gt;0,E3512*(1+Utgifter!$E$5/12)-G3512,0)</f>
        <v>0</v>
      </c>
      <c r="F3513" s="26"/>
      <c r="G3513" s="24">
        <f>IF((E3513*(Utgifter!$E$4+Utgifter!$E$5)/12)&gt;$S$4,(E3513*(Utgifter!$E$4+Utgifter!$E$5)/12),IF(E3513&gt; 0,$S$4,0))</f>
        <v>0</v>
      </c>
      <c r="I3513" s="27">
        <f>IF((I3512*(1+Utgifter!$E$5/12)-K3512)&gt;0,I3512*(1+Utgifter!$E$5/12)-K3512,0)</f>
        <v>0</v>
      </c>
      <c r="J3513" s="26"/>
      <c r="K3513" s="24">
        <f>IF((I3513*(Utgifter!$E$4+Utgifter!$E$5)/12)&gt;$S$4,(I3513*(Utgifter!$E$4+Utgifter!$E$5)/12),IF(I3513&gt; 0,$S$4,0))</f>
        <v>0</v>
      </c>
    </row>
    <row r="3514" spans="4:11" x14ac:dyDescent="0.35">
      <c r="D3514" s="28" t="str">
        <f t="shared" si="54"/>
        <v/>
      </c>
      <c r="E3514" s="27">
        <f>IF((E3513*(1+Utgifter!$E$5/12)-G3513)&gt;0,E3513*(1+Utgifter!$E$5/12)-G3513,0)</f>
        <v>0</v>
      </c>
      <c r="F3514" s="26"/>
      <c r="G3514" s="24">
        <f>IF((E3514*(Utgifter!$E$4+Utgifter!$E$5)/12)&gt;$S$4,(E3514*(Utgifter!$E$4+Utgifter!$E$5)/12),IF(E3514&gt; 0,$S$4,0))</f>
        <v>0</v>
      </c>
      <c r="I3514" s="27">
        <f>IF((I3513*(1+Utgifter!$E$5/12)-K3513)&gt;0,I3513*(1+Utgifter!$E$5/12)-K3513,0)</f>
        <v>0</v>
      </c>
      <c r="J3514" s="26"/>
      <c r="K3514" s="24">
        <f>IF((I3514*(Utgifter!$E$4+Utgifter!$E$5)/12)&gt;$S$4,(I3514*(Utgifter!$E$4+Utgifter!$E$5)/12),IF(I3514&gt; 0,$S$4,0))</f>
        <v>0</v>
      </c>
    </row>
    <row r="3515" spans="4:11" x14ac:dyDescent="0.35">
      <c r="D3515" s="28" t="str">
        <f t="shared" si="54"/>
        <v/>
      </c>
      <c r="E3515" s="27">
        <f>IF((E3514*(1+Utgifter!$E$5/12)-G3514)&gt;0,E3514*(1+Utgifter!$E$5/12)-G3514,0)</f>
        <v>0</v>
      </c>
      <c r="F3515" s="26"/>
      <c r="G3515" s="24">
        <f>IF((E3515*(Utgifter!$E$4+Utgifter!$E$5)/12)&gt;$S$4,(E3515*(Utgifter!$E$4+Utgifter!$E$5)/12),IF(E3515&gt; 0,$S$4,0))</f>
        <v>0</v>
      </c>
      <c r="I3515" s="27">
        <f>IF((I3514*(1+Utgifter!$E$5/12)-K3514)&gt;0,I3514*(1+Utgifter!$E$5/12)-K3514,0)</f>
        <v>0</v>
      </c>
      <c r="J3515" s="26"/>
      <c r="K3515" s="24">
        <f>IF((I3515*(Utgifter!$E$4+Utgifter!$E$5)/12)&gt;$S$4,(I3515*(Utgifter!$E$4+Utgifter!$E$5)/12),IF(I3515&gt; 0,$S$4,0))</f>
        <v>0</v>
      </c>
    </row>
    <row r="3516" spans="4:11" x14ac:dyDescent="0.35">
      <c r="D3516" s="28" t="str">
        <f t="shared" si="54"/>
        <v/>
      </c>
      <c r="E3516" s="27">
        <f>IF((E3515*(1+Utgifter!$E$5/12)-G3515)&gt;0,E3515*(1+Utgifter!$E$5/12)-G3515,0)</f>
        <v>0</v>
      </c>
      <c r="F3516" s="26"/>
      <c r="G3516" s="24">
        <f>IF((E3516*(Utgifter!$E$4+Utgifter!$E$5)/12)&gt;$S$4,(E3516*(Utgifter!$E$4+Utgifter!$E$5)/12),IF(E3516&gt; 0,$S$4,0))</f>
        <v>0</v>
      </c>
      <c r="I3516" s="27">
        <f>IF((I3515*(1+Utgifter!$E$5/12)-K3515)&gt;0,I3515*(1+Utgifter!$E$5/12)-K3515,0)</f>
        <v>0</v>
      </c>
      <c r="J3516" s="26"/>
      <c r="K3516" s="24">
        <f>IF((I3516*(Utgifter!$E$4+Utgifter!$E$5)/12)&gt;$S$4,(I3516*(Utgifter!$E$4+Utgifter!$E$5)/12),IF(I3516&gt; 0,$S$4,0))</f>
        <v>0</v>
      </c>
    </row>
    <row r="3517" spans="4:11" x14ac:dyDescent="0.35">
      <c r="D3517" s="28" t="str">
        <f t="shared" si="54"/>
        <v/>
      </c>
      <c r="E3517" s="27">
        <f>IF((E3516*(1+Utgifter!$E$5/12)-G3516)&gt;0,E3516*(1+Utgifter!$E$5/12)-G3516,0)</f>
        <v>0</v>
      </c>
      <c r="F3517" s="26"/>
      <c r="G3517" s="24">
        <f>IF((E3517*(Utgifter!$E$4+Utgifter!$E$5)/12)&gt;$S$4,(E3517*(Utgifter!$E$4+Utgifter!$E$5)/12),IF(E3517&gt; 0,$S$4,0))</f>
        <v>0</v>
      </c>
      <c r="I3517" s="27">
        <f>IF((I3516*(1+Utgifter!$E$5/12)-K3516)&gt;0,I3516*(1+Utgifter!$E$5/12)-K3516,0)</f>
        <v>0</v>
      </c>
      <c r="J3517" s="26"/>
      <c r="K3517" s="24">
        <f>IF((I3517*(Utgifter!$E$4+Utgifter!$E$5)/12)&gt;$S$4,(I3517*(Utgifter!$E$4+Utgifter!$E$5)/12),IF(I3517&gt; 0,$S$4,0))</f>
        <v>0</v>
      </c>
    </row>
    <row r="3518" spans="4:11" x14ac:dyDescent="0.35">
      <c r="D3518" s="28" t="str">
        <f t="shared" si="54"/>
        <v/>
      </c>
      <c r="E3518" s="27">
        <f>IF((E3517*(1+Utgifter!$E$5/12)-G3517)&gt;0,E3517*(1+Utgifter!$E$5/12)-G3517,0)</f>
        <v>0</v>
      </c>
      <c r="F3518" s="26"/>
      <c r="G3518" s="24">
        <f>IF((E3518*(Utgifter!$E$4+Utgifter!$E$5)/12)&gt;$S$4,(E3518*(Utgifter!$E$4+Utgifter!$E$5)/12),IF(E3518&gt; 0,$S$4,0))</f>
        <v>0</v>
      </c>
      <c r="I3518" s="27">
        <f>IF((I3517*(1+Utgifter!$E$5/12)-K3517)&gt;0,I3517*(1+Utgifter!$E$5/12)-K3517,0)</f>
        <v>0</v>
      </c>
      <c r="J3518" s="26"/>
      <c r="K3518" s="24">
        <f>IF((I3518*(Utgifter!$E$4+Utgifter!$E$5)/12)&gt;$S$4,(I3518*(Utgifter!$E$4+Utgifter!$E$5)/12),IF(I3518&gt; 0,$S$4,0))</f>
        <v>0</v>
      </c>
    </row>
    <row r="3519" spans="4:11" x14ac:dyDescent="0.35">
      <c r="D3519" s="28" t="str">
        <f t="shared" si="54"/>
        <v/>
      </c>
      <c r="E3519" s="27">
        <f>IF((E3518*(1+Utgifter!$E$5/12)-G3518)&gt;0,E3518*(1+Utgifter!$E$5/12)-G3518,0)</f>
        <v>0</v>
      </c>
      <c r="F3519" s="26"/>
      <c r="G3519" s="24">
        <f>IF((E3519*(Utgifter!$E$4+Utgifter!$E$5)/12)&gt;$S$4,(E3519*(Utgifter!$E$4+Utgifter!$E$5)/12),IF(E3519&gt; 0,$S$4,0))</f>
        <v>0</v>
      </c>
      <c r="I3519" s="27">
        <f>IF((I3518*(1+Utgifter!$E$5/12)-K3518)&gt;0,I3518*(1+Utgifter!$E$5/12)-K3518,0)</f>
        <v>0</v>
      </c>
      <c r="J3519" s="26"/>
      <c r="K3519" s="24">
        <f>IF((I3519*(Utgifter!$E$4+Utgifter!$E$5)/12)&gt;$S$4,(I3519*(Utgifter!$E$4+Utgifter!$E$5)/12),IF(I3519&gt; 0,$S$4,0))</f>
        <v>0</v>
      </c>
    </row>
    <row r="3520" spans="4:11" x14ac:dyDescent="0.35">
      <c r="D3520" s="28" t="str">
        <f t="shared" si="54"/>
        <v/>
      </c>
      <c r="E3520" s="27">
        <f>IF((E3519*(1+Utgifter!$E$5/12)-G3519)&gt;0,E3519*(1+Utgifter!$E$5/12)-G3519,0)</f>
        <v>0</v>
      </c>
      <c r="F3520" s="26"/>
      <c r="G3520" s="24">
        <f>IF((E3520*(Utgifter!$E$4+Utgifter!$E$5)/12)&gt;$S$4,(E3520*(Utgifter!$E$4+Utgifter!$E$5)/12),IF(E3520&gt; 0,$S$4,0))</f>
        <v>0</v>
      </c>
      <c r="I3520" s="27">
        <f>IF((I3519*(1+Utgifter!$E$5/12)-K3519)&gt;0,I3519*(1+Utgifter!$E$5/12)-K3519,0)</f>
        <v>0</v>
      </c>
      <c r="J3520" s="26"/>
      <c r="K3520" s="24">
        <f>IF((I3520*(Utgifter!$E$4+Utgifter!$E$5)/12)&gt;$S$4,(I3520*(Utgifter!$E$4+Utgifter!$E$5)/12),IF(I3520&gt; 0,$S$4,0))</f>
        <v>0</v>
      </c>
    </row>
    <row r="3521" spans="4:11" x14ac:dyDescent="0.35">
      <c r="D3521" s="28" t="str">
        <f t="shared" si="54"/>
        <v/>
      </c>
      <c r="E3521" s="27">
        <f>IF((E3520*(1+Utgifter!$E$5/12)-G3520)&gt;0,E3520*(1+Utgifter!$E$5/12)-G3520,0)</f>
        <v>0</v>
      </c>
      <c r="F3521" s="26"/>
      <c r="G3521" s="24">
        <f>IF((E3521*(Utgifter!$E$4+Utgifter!$E$5)/12)&gt;$S$4,(E3521*(Utgifter!$E$4+Utgifter!$E$5)/12),IF(E3521&gt; 0,$S$4,0))</f>
        <v>0</v>
      </c>
      <c r="I3521" s="27">
        <f>IF((I3520*(1+Utgifter!$E$5/12)-K3520)&gt;0,I3520*(1+Utgifter!$E$5/12)-K3520,0)</f>
        <v>0</v>
      </c>
      <c r="J3521" s="26"/>
      <c r="K3521" s="24">
        <f>IF((I3521*(Utgifter!$E$4+Utgifter!$E$5)/12)&gt;$S$4,(I3521*(Utgifter!$E$4+Utgifter!$E$5)/12),IF(I3521&gt; 0,$S$4,0))</f>
        <v>0</v>
      </c>
    </row>
    <row r="3522" spans="4:11" x14ac:dyDescent="0.35">
      <c r="D3522" s="28" t="str">
        <f t="shared" si="54"/>
        <v/>
      </c>
      <c r="E3522" s="27">
        <f>IF((E3521*(1+Utgifter!$E$5/12)-G3521)&gt;0,E3521*(1+Utgifter!$E$5/12)-G3521,0)</f>
        <v>0</v>
      </c>
      <c r="F3522" s="26"/>
      <c r="G3522" s="24">
        <f>IF((E3522*(Utgifter!$E$4+Utgifter!$E$5)/12)&gt;$S$4,(E3522*(Utgifter!$E$4+Utgifter!$E$5)/12),IF(E3522&gt; 0,$S$4,0))</f>
        <v>0</v>
      </c>
      <c r="I3522" s="27">
        <f>IF((I3521*(1+Utgifter!$E$5/12)-K3521)&gt;0,I3521*(1+Utgifter!$E$5/12)-K3521,0)</f>
        <v>0</v>
      </c>
      <c r="J3522" s="26"/>
      <c r="K3522" s="24">
        <f>IF((I3522*(Utgifter!$E$4+Utgifter!$E$5)/12)&gt;$S$4,(I3522*(Utgifter!$E$4+Utgifter!$E$5)/12),IF(I3522&gt; 0,$S$4,0))</f>
        <v>0</v>
      </c>
    </row>
    <row r="3523" spans="4:11" x14ac:dyDescent="0.35">
      <c r="D3523" s="28" t="str">
        <f t="shared" si="54"/>
        <v/>
      </c>
      <c r="E3523" s="27">
        <f>IF((E3522*(1+Utgifter!$E$5/12)-G3522)&gt;0,E3522*(1+Utgifter!$E$5/12)-G3522,0)</f>
        <v>0</v>
      </c>
      <c r="F3523" s="26"/>
      <c r="G3523" s="24">
        <f>IF((E3523*(Utgifter!$E$4+Utgifter!$E$5)/12)&gt;$S$4,(E3523*(Utgifter!$E$4+Utgifter!$E$5)/12),IF(E3523&gt; 0,$S$4,0))</f>
        <v>0</v>
      </c>
      <c r="I3523" s="27">
        <f>IF((I3522*(1+Utgifter!$E$5/12)-K3522)&gt;0,I3522*(1+Utgifter!$E$5/12)-K3522,0)</f>
        <v>0</v>
      </c>
      <c r="J3523" s="26"/>
      <c r="K3523" s="24">
        <f>IF((I3523*(Utgifter!$E$4+Utgifter!$E$5)/12)&gt;$S$4,(I3523*(Utgifter!$E$4+Utgifter!$E$5)/12),IF(I3523&gt; 0,$S$4,0))</f>
        <v>0</v>
      </c>
    </row>
    <row r="3524" spans="4:11" x14ac:dyDescent="0.35">
      <c r="D3524" s="28" t="str">
        <f t="shared" si="54"/>
        <v/>
      </c>
      <c r="E3524" s="27">
        <f>IF((E3523*(1+Utgifter!$E$5/12)-G3523)&gt;0,E3523*(1+Utgifter!$E$5/12)-G3523,0)</f>
        <v>0</v>
      </c>
      <c r="F3524" s="26"/>
      <c r="G3524" s="24">
        <f>IF((E3524*(Utgifter!$E$4+Utgifter!$E$5)/12)&gt;$S$4,(E3524*(Utgifter!$E$4+Utgifter!$E$5)/12),IF(E3524&gt; 0,$S$4,0))</f>
        <v>0</v>
      </c>
      <c r="I3524" s="27">
        <f>IF((I3523*(1+Utgifter!$E$5/12)-K3523)&gt;0,I3523*(1+Utgifter!$E$5/12)-K3523,0)</f>
        <v>0</v>
      </c>
      <c r="J3524" s="26"/>
      <c r="K3524" s="24">
        <f>IF((I3524*(Utgifter!$E$4+Utgifter!$E$5)/12)&gt;$S$4,(I3524*(Utgifter!$E$4+Utgifter!$E$5)/12),IF(I3524&gt; 0,$S$4,0))</f>
        <v>0</v>
      </c>
    </row>
    <row r="3525" spans="4:11" x14ac:dyDescent="0.35">
      <c r="D3525" s="28" t="str">
        <f t="shared" si="54"/>
        <v/>
      </c>
      <c r="E3525" s="27">
        <f>IF((E3524*(1+Utgifter!$E$5/12)-G3524)&gt;0,E3524*(1+Utgifter!$E$5/12)-G3524,0)</f>
        <v>0</v>
      </c>
      <c r="F3525" s="26"/>
      <c r="G3525" s="24">
        <f>IF((E3525*(Utgifter!$E$4+Utgifter!$E$5)/12)&gt;$S$4,(E3525*(Utgifter!$E$4+Utgifter!$E$5)/12),IF(E3525&gt; 0,$S$4,0))</f>
        <v>0</v>
      </c>
      <c r="I3525" s="27">
        <f>IF((I3524*(1+Utgifter!$E$5/12)-K3524)&gt;0,I3524*(1+Utgifter!$E$5/12)-K3524,0)</f>
        <v>0</v>
      </c>
      <c r="J3525" s="26"/>
      <c r="K3525" s="24">
        <f>IF((I3525*(Utgifter!$E$4+Utgifter!$E$5)/12)&gt;$S$4,(I3525*(Utgifter!$E$4+Utgifter!$E$5)/12),IF(I3525&gt; 0,$S$4,0))</f>
        <v>0</v>
      </c>
    </row>
    <row r="3526" spans="4:11" x14ac:dyDescent="0.35">
      <c r="D3526" s="28" t="str">
        <f t="shared" si="54"/>
        <v/>
      </c>
      <c r="E3526" s="27">
        <f>IF((E3525*(1+Utgifter!$E$5/12)-G3525)&gt;0,E3525*(1+Utgifter!$E$5/12)-G3525,0)</f>
        <v>0</v>
      </c>
      <c r="F3526" s="26"/>
      <c r="G3526" s="24">
        <f>IF((E3526*(Utgifter!$E$4+Utgifter!$E$5)/12)&gt;$S$4,(E3526*(Utgifter!$E$4+Utgifter!$E$5)/12),IF(E3526&gt; 0,$S$4,0))</f>
        <v>0</v>
      </c>
      <c r="I3526" s="27">
        <f>IF((I3525*(1+Utgifter!$E$5/12)-K3525)&gt;0,I3525*(1+Utgifter!$E$5/12)-K3525,0)</f>
        <v>0</v>
      </c>
      <c r="J3526" s="26"/>
      <c r="K3526" s="24">
        <f>IF((I3526*(Utgifter!$E$4+Utgifter!$E$5)/12)&gt;$S$4,(I3526*(Utgifter!$E$4+Utgifter!$E$5)/12),IF(I3526&gt; 0,$S$4,0))</f>
        <v>0</v>
      </c>
    </row>
    <row r="3527" spans="4:11" x14ac:dyDescent="0.35">
      <c r="D3527" s="28" t="str">
        <f t="shared" ref="D3527:D3590" si="55">IF(OR(E3527&gt;0, I3527&gt;0),D3526+1,"")</f>
        <v/>
      </c>
      <c r="E3527" s="27">
        <f>IF((E3526*(1+Utgifter!$E$5/12)-G3526)&gt;0,E3526*(1+Utgifter!$E$5/12)-G3526,0)</f>
        <v>0</v>
      </c>
      <c r="F3527" s="26"/>
      <c r="G3527" s="24">
        <f>IF((E3527*(Utgifter!$E$4+Utgifter!$E$5)/12)&gt;$S$4,(E3527*(Utgifter!$E$4+Utgifter!$E$5)/12),IF(E3527&gt; 0,$S$4,0))</f>
        <v>0</v>
      </c>
      <c r="I3527" s="27">
        <f>IF((I3526*(1+Utgifter!$E$5/12)-K3526)&gt;0,I3526*(1+Utgifter!$E$5/12)-K3526,0)</f>
        <v>0</v>
      </c>
      <c r="J3527" s="26"/>
      <c r="K3527" s="24">
        <f>IF((I3527*(Utgifter!$E$4+Utgifter!$E$5)/12)&gt;$S$4,(I3527*(Utgifter!$E$4+Utgifter!$E$5)/12),IF(I3527&gt; 0,$S$4,0))</f>
        <v>0</v>
      </c>
    </row>
    <row r="3528" spans="4:11" x14ac:dyDescent="0.35">
      <c r="D3528" s="28" t="str">
        <f t="shared" si="55"/>
        <v/>
      </c>
      <c r="E3528" s="27">
        <f>IF((E3527*(1+Utgifter!$E$5/12)-G3527)&gt;0,E3527*(1+Utgifter!$E$5/12)-G3527,0)</f>
        <v>0</v>
      </c>
      <c r="F3528" s="26"/>
      <c r="G3528" s="24">
        <f>IF((E3528*(Utgifter!$E$4+Utgifter!$E$5)/12)&gt;$S$4,(E3528*(Utgifter!$E$4+Utgifter!$E$5)/12),IF(E3528&gt; 0,$S$4,0))</f>
        <v>0</v>
      </c>
      <c r="I3528" s="27">
        <f>IF((I3527*(1+Utgifter!$E$5/12)-K3527)&gt;0,I3527*(1+Utgifter!$E$5/12)-K3527,0)</f>
        <v>0</v>
      </c>
      <c r="J3528" s="26"/>
      <c r="K3528" s="24">
        <f>IF((I3528*(Utgifter!$E$4+Utgifter!$E$5)/12)&gt;$S$4,(I3528*(Utgifter!$E$4+Utgifter!$E$5)/12),IF(I3528&gt; 0,$S$4,0))</f>
        <v>0</v>
      </c>
    </row>
    <row r="3529" spans="4:11" x14ac:dyDescent="0.35">
      <c r="D3529" s="28" t="str">
        <f t="shared" si="55"/>
        <v/>
      </c>
      <c r="E3529" s="27">
        <f>IF((E3528*(1+Utgifter!$E$5/12)-G3528)&gt;0,E3528*(1+Utgifter!$E$5/12)-G3528,0)</f>
        <v>0</v>
      </c>
      <c r="F3529" s="26"/>
      <c r="G3529" s="24">
        <f>IF((E3529*(Utgifter!$E$4+Utgifter!$E$5)/12)&gt;$S$4,(E3529*(Utgifter!$E$4+Utgifter!$E$5)/12),IF(E3529&gt; 0,$S$4,0))</f>
        <v>0</v>
      </c>
      <c r="I3529" s="27">
        <f>IF((I3528*(1+Utgifter!$E$5/12)-K3528)&gt;0,I3528*(1+Utgifter!$E$5/12)-K3528,0)</f>
        <v>0</v>
      </c>
      <c r="J3529" s="26"/>
      <c r="K3529" s="24">
        <f>IF((I3529*(Utgifter!$E$4+Utgifter!$E$5)/12)&gt;$S$4,(I3529*(Utgifter!$E$4+Utgifter!$E$5)/12),IF(I3529&gt; 0,$S$4,0))</f>
        <v>0</v>
      </c>
    </row>
    <row r="3530" spans="4:11" x14ac:dyDescent="0.35">
      <c r="D3530" s="28" t="str">
        <f t="shared" si="55"/>
        <v/>
      </c>
      <c r="E3530" s="27">
        <f>IF((E3529*(1+Utgifter!$E$5/12)-G3529)&gt;0,E3529*(1+Utgifter!$E$5/12)-G3529,0)</f>
        <v>0</v>
      </c>
      <c r="F3530" s="26"/>
      <c r="G3530" s="24">
        <f>IF((E3530*(Utgifter!$E$4+Utgifter!$E$5)/12)&gt;$S$4,(E3530*(Utgifter!$E$4+Utgifter!$E$5)/12),IF(E3530&gt; 0,$S$4,0))</f>
        <v>0</v>
      </c>
      <c r="I3530" s="27">
        <f>IF((I3529*(1+Utgifter!$E$5/12)-K3529)&gt;0,I3529*(1+Utgifter!$E$5/12)-K3529,0)</f>
        <v>0</v>
      </c>
      <c r="J3530" s="26"/>
      <c r="K3530" s="24">
        <f>IF((I3530*(Utgifter!$E$4+Utgifter!$E$5)/12)&gt;$S$4,(I3530*(Utgifter!$E$4+Utgifter!$E$5)/12),IF(I3530&gt; 0,$S$4,0))</f>
        <v>0</v>
      </c>
    </row>
    <row r="3531" spans="4:11" x14ac:dyDescent="0.35">
      <c r="D3531" s="28" t="str">
        <f t="shared" si="55"/>
        <v/>
      </c>
      <c r="E3531" s="27">
        <f>IF((E3530*(1+Utgifter!$E$5/12)-G3530)&gt;0,E3530*(1+Utgifter!$E$5/12)-G3530,0)</f>
        <v>0</v>
      </c>
      <c r="F3531" s="26"/>
      <c r="G3531" s="24">
        <f>IF((E3531*(Utgifter!$E$4+Utgifter!$E$5)/12)&gt;$S$4,(E3531*(Utgifter!$E$4+Utgifter!$E$5)/12),IF(E3531&gt; 0,$S$4,0))</f>
        <v>0</v>
      </c>
      <c r="I3531" s="27">
        <f>IF((I3530*(1+Utgifter!$E$5/12)-K3530)&gt;0,I3530*(1+Utgifter!$E$5/12)-K3530,0)</f>
        <v>0</v>
      </c>
      <c r="J3531" s="26"/>
      <c r="K3531" s="24">
        <f>IF((I3531*(Utgifter!$E$4+Utgifter!$E$5)/12)&gt;$S$4,(I3531*(Utgifter!$E$4+Utgifter!$E$5)/12),IF(I3531&gt; 0,$S$4,0))</f>
        <v>0</v>
      </c>
    </row>
    <row r="3532" spans="4:11" x14ac:dyDescent="0.35">
      <c r="D3532" s="28" t="str">
        <f t="shared" si="55"/>
        <v/>
      </c>
      <c r="E3532" s="27">
        <f>IF((E3531*(1+Utgifter!$E$5/12)-G3531)&gt;0,E3531*(1+Utgifter!$E$5/12)-G3531,0)</f>
        <v>0</v>
      </c>
      <c r="F3532" s="26"/>
      <c r="G3532" s="24">
        <f>IF((E3532*(Utgifter!$E$4+Utgifter!$E$5)/12)&gt;$S$4,(E3532*(Utgifter!$E$4+Utgifter!$E$5)/12),IF(E3532&gt; 0,$S$4,0))</f>
        <v>0</v>
      </c>
      <c r="I3532" s="27">
        <f>IF((I3531*(1+Utgifter!$E$5/12)-K3531)&gt;0,I3531*(1+Utgifter!$E$5/12)-K3531,0)</f>
        <v>0</v>
      </c>
      <c r="J3532" s="26"/>
      <c r="K3532" s="24">
        <f>IF((I3532*(Utgifter!$E$4+Utgifter!$E$5)/12)&gt;$S$4,(I3532*(Utgifter!$E$4+Utgifter!$E$5)/12),IF(I3532&gt; 0,$S$4,0))</f>
        <v>0</v>
      </c>
    </row>
    <row r="3533" spans="4:11" x14ac:dyDescent="0.35">
      <c r="D3533" s="28" t="str">
        <f t="shared" si="55"/>
        <v/>
      </c>
      <c r="E3533" s="27">
        <f>IF((E3532*(1+Utgifter!$E$5/12)-G3532)&gt;0,E3532*(1+Utgifter!$E$5/12)-G3532,0)</f>
        <v>0</v>
      </c>
      <c r="F3533" s="26"/>
      <c r="G3533" s="24">
        <f>IF((E3533*(Utgifter!$E$4+Utgifter!$E$5)/12)&gt;$S$4,(E3533*(Utgifter!$E$4+Utgifter!$E$5)/12),IF(E3533&gt; 0,$S$4,0))</f>
        <v>0</v>
      </c>
      <c r="I3533" s="27">
        <f>IF((I3532*(1+Utgifter!$E$5/12)-K3532)&gt;0,I3532*(1+Utgifter!$E$5/12)-K3532,0)</f>
        <v>0</v>
      </c>
      <c r="J3533" s="26"/>
      <c r="K3533" s="24">
        <f>IF((I3533*(Utgifter!$E$4+Utgifter!$E$5)/12)&gt;$S$4,(I3533*(Utgifter!$E$4+Utgifter!$E$5)/12),IF(I3533&gt; 0,$S$4,0))</f>
        <v>0</v>
      </c>
    </row>
    <row r="3534" spans="4:11" x14ac:dyDescent="0.35">
      <c r="D3534" s="28" t="str">
        <f t="shared" si="55"/>
        <v/>
      </c>
      <c r="E3534" s="27">
        <f>IF((E3533*(1+Utgifter!$E$5/12)-G3533)&gt;0,E3533*(1+Utgifter!$E$5/12)-G3533,0)</f>
        <v>0</v>
      </c>
      <c r="F3534" s="26"/>
      <c r="G3534" s="24">
        <f>IF((E3534*(Utgifter!$E$4+Utgifter!$E$5)/12)&gt;$S$4,(E3534*(Utgifter!$E$4+Utgifter!$E$5)/12),IF(E3534&gt; 0,$S$4,0))</f>
        <v>0</v>
      </c>
      <c r="I3534" s="27">
        <f>IF((I3533*(1+Utgifter!$E$5/12)-K3533)&gt;0,I3533*(1+Utgifter!$E$5/12)-K3533,0)</f>
        <v>0</v>
      </c>
      <c r="J3534" s="26"/>
      <c r="K3534" s="24">
        <f>IF((I3534*(Utgifter!$E$4+Utgifter!$E$5)/12)&gt;$S$4,(I3534*(Utgifter!$E$4+Utgifter!$E$5)/12),IF(I3534&gt; 0,$S$4,0))</f>
        <v>0</v>
      </c>
    </row>
    <row r="3535" spans="4:11" x14ac:dyDescent="0.35">
      <c r="D3535" s="28" t="str">
        <f t="shared" si="55"/>
        <v/>
      </c>
      <c r="E3535" s="27">
        <f>IF((E3534*(1+Utgifter!$E$5/12)-G3534)&gt;0,E3534*(1+Utgifter!$E$5/12)-G3534,0)</f>
        <v>0</v>
      </c>
      <c r="F3535" s="26"/>
      <c r="G3535" s="24">
        <f>IF((E3535*(Utgifter!$E$4+Utgifter!$E$5)/12)&gt;$S$4,(E3535*(Utgifter!$E$4+Utgifter!$E$5)/12),IF(E3535&gt; 0,$S$4,0))</f>
        <v>0</v>
      </c>
      <c r="I3535" s="27">
        <f>IF((I3534*(1+Utgifter!$E$5/12)-K3534)&gt;0,I3534*(1+Utgifter!$E$5/12)-K3534,0)</f>
        <v>0</v>
      </c>
      <c r="J3535" s="26"/>
      <c r="K3535" s="24">
        <f>IF((I3535*(Utgifter!$E$4+Utgifter!$E$5)/12)&gt;$S$4,(I3535*(Utgifter!$E$4+Utgifter!$E$5)/12),IF(I3535&gt; 0,$S$4,0))</f>
        <v>0</v>
      </c>
    </row>
    <row r="3536" spans="4:11" x14ac:dyDescent="0.35">
      <c r="D3536" s="28" t="str">
        <f t="shared" si="55"/>
        <v/>
      </c>
      <c r="E3536" s="27">
        <f>IF((E3535*(1+Utgifter!$E$5/12)-G3535)&gt;0,E3535*(1+Utgifter!$E$5/12)-G3535,0)</f>
        <v>0</v>
      </c>
      <c r="F3536" s="26"/>
      <c r="G3536" s="24">
        <f>IF((E3536*(Utgifter!$E$4+Utgifter!$E$5)/12)&gt;$S$4,(E3536*(Utgifter!$E$4+Utgifter!$E$5)/12),IF(E3536&gt; 0,$S$4,0))</f>
        <v>0</v>
      </c>
      <c r="I3536" s="27">
        <f>IF((I3535*(1+Utgifter!$E$5/12)-K3535)&gt;0,I3535*(1+Utgifter!$E$5/12)-K3535,0)</f>
        <v>0</v>
      </c>
      <c r="J3536" s="26"/>
      <c r="K3536" s="24">
        <f>IF((I3536*(Utgifter!$E$4+Utgifter!$E$5)/12)&gt;$S$4,(I3536*(Utgifter!$E$4+Utgifter!$E$5)/12),IF(I3536&gt; 0,$S$4,0))</f>
        <v>0</v>
      </c>
    </row>
    <row r="3537" spans="4:11" x14ac:dyDescent="0.35">
      <c r="D3537" s="28" t="str">
        <f t="shared" si="55"/>
        <v/>
      </c>
      <c r="E3537" s="27">
        <f>IF((E3536*(1+Utgifter!$E$5/12)-G3536)&gt;0,E3536*(1+Utgifter!$E$5/12)-G3536,0)</f>
        <v>0</v>
      </c>
      <c r="F3537" s="26"/>
      <c r="G3537" s="24">
        <f>IF((E3537*(Utgifter!$E$4+Utgifter!$E$5)/12)&gt;$S$4,(E3537*(Utgifter!$E$4+Utgifter!$E$5)/12),IF(E3537&gt; 0,$S$4,0))</f>
        <v>0</v>
      </c>
      <c r="I3537" s="27">
        <f>IF((I3536*(1+Utgifter!$E$5/12)-K3536)&gt;0,I3536*(1+Utgifter!$E$5/12)-K3536,0)</f>
        <v>0</v>
      </c>
      <c r="J3537" s="26"/>
      <c r="K3537" s="24">
        <f>IF((I3537*(Utgifter!$E$4+Utgifter!$E$5)/12)&gt;$S$4,(I3537*(Utgifter!$E$4+Utgifter!$E$5)/12),IF(I3537&gt; 0,$S$4,0))</f>
        <v>0</v>
      </c>
    </row>
    <row r="3538" spans="4:11" x14ac:dyDescent="0.35">
      <c r="D3538" s="28" t="str">
        <f t="shared" si="55"/>
        <v/>
      </c>
      <c r="E3538" s="27">
        <f>IF((E3537*(1+Utgifter!$E$5/12)-G3537)&gt;0,E3537*(1+Utgifter!$E$5/12)-G3537,0)</f>
        <v>0</v>
      </c>
      <c r="F3538" s="26"/>
      <c r="G3538" s="24">
        <f>IF((E3538*(Utgifter!$E$4+Utgifter!$E$5)/12)&gt;$S$4,(E3538*(Utgifter!$E$4+Utgifter!$E$5)/12),IF(E3538&gt; 0,$S$4,0))</f>
        <v>0</v>
      </c>
      <c r="I3538" s="27">
        <f>IF((I3537*(1+Utgifter!$E$5/12)-K3537)&gt;0,I3537*(1+Utgifter!$E$5/12)-K3537,0)</f>
        <v>0</v>
      </c>
      <c r="J3538" s="26"/>
      <c r="K3538" s="24">
        <f>IF((I3538*(Utgifter!$E$4+Utgifter!$E$5)/12)&gt;$S$4,(I3538*(Utgifter!$E$4+Utgifter!$E$5)/12),IF(I3538&gt; 0,$S$4,0))</f>
        <v>0</v>
      </c>
    </row>
    <row r="3539" spans="4:11" x14ac:dyDescent="0.35">
      <c r="D3539" s="28" t="str">
        <f t="shared" si="55"/>
        <v/>
      </c>
      <c r="E3539" s="27">
        <f>IF((E3538*(1+Utgifter!$E$5/12)-G3538)&gt;0,E3538*(1+Utgifter!$E$5/12)-G3538,0)</f>
        <v>0</v>
      </c>
      <c r="F3539" s="26"/>
      <c r="G3539" s="24">
        <f>IF((E3539*(Utgifter!$E$4+Utgifter!$E$5)/12)&gt;$S$4,(E3539*(Utgifter!$E$4+Utgifter!$E$5)/12),IF(E3539&gt; 0,$S$4,0))</f>
        <v>0</v>
      </c>
      <c r="I3539" s="27">
        <f>IF((I3538*(1+Utgifter!$E$5/12)-K3538)&gt;0,I3538*(1+Utgifter!$E$5/12)-K3538,0)</f>
        <v>0</v>
      </c>
      <c r="J3539" s="26"/>
      <c r="K3539" s="24">
        <f>IF((I3539*(Utgifter!$E$4+Utgifter!$E$5)/12)&gt;$S$4,(I3539*(Utgifter!$E$4+Utgifter!$E$5)/12),IF(I3539&gt; 0,$S$4,0))</f>
        <v>0</v>
      </c>
    </row>
    <row r="3540" spans="4:11" x14ac:dyDescent="0.35">
      <c r="D3540" s="28" t="str">
        <f t="shared" si="55"/>
        <v/>
      </c>
      <c r="E3540" s="27">
        <f>IF((E3539*(1+Utgifter!$E$5/12)-G3539)&gt;0,E3539*(1+Utgifter!$E$5/12)-G3539,0)</f>
        <v>0</v>
      </c>
      <c r="F3540" s="26"/>
      <c r="G3540" s="24">
        <f>IF((E3540*(Utgifter!$E$4+Utgifter!$E$5)/12)&gt;$S$4,(E3540*(Utgifter!$E$4+Utgifter!$E$5)/12),IF(E3540&gt; 0,$S$4,0))</f>
        <v>0</v>
      </c>
      <c r="I3540" s="27">
        <f>IF((I3539*(1+Utgifter!$E$5/12)-K3539)&gt;0,I3539*(1+Utgifter!$E$5/12)-K3539,0)</f>
        <v>0</v>
      </c>
      <c r="J3540" s="26"/>
      <c r="K3540" s="24">
        <f>IF((I3540*(Utgifter!$E$4+Utgifter!$E$5)/12)&gt;$S$4,(I3540*(Utgifter!$E$4+Utgifter!$E$5)/12),IF(I3540&gt; 0,$S$4,0))</f>
        <v>0</v>
      </c>
    </row>
    <row r="3541" spans="4:11" x14ac:dyDescent="0.35">
      <c r="D3541" s="28" t="str">
        <f t="shared" si="55"/>
        <v/>
      </c>
      <c r="E3541" s="27">
        <f>IF((E3540*(1+Utgifter!$E$5/12)-G3540)&gt;0,E3540*(1+Utgifter!$E$5/12)-G3540,0)</f>
        <v>0</v>
      </c>
      <c r="F3541" s="26"/>
      <c r="G3541" s="24">
        <f>IF((E3541*(Utgifter!$E$4+Utgifter!$E$5)/12)&gt;$S$4,(E3541*(Utgifter!$E$4+Utgifter!$E$5)/12),IF(E3541&gt; 0,$S$4,0))</f>
        <v>0</v>
      </c>
      <c r="I3541" s="27">
        <f>IF((I3540*(1+Utgifter!$E$5/12)-K3540)&gt;0,I3540*(1+Utgifter!$E$5/12)-K3540,0)</f>
        <v>0</v>
      </c>
      <c r="J3541" s="26"/>
      <c r="K3541" s="24">
        <f>IF((I3541*(Utgifter!$E$4+Utgifter!$E$5)/12)&gt;$S$4,(I3541*(Utgifter!$E$4+Utgifter!$E$5)/12),IF(I3541&gt; 0,$S$4,0))</f>
        <v>0</v>
      </c>
    </row>
    <row r="3542" spans="4:11" x14ac:dyDescent="0.35">
      <c r="D3542" s="28" t="str">
        <f t="shared" si="55"/>
        <v/>
      </c>
      <c r="E3542" s="27">
        <f>IF((E3541*(1+Utgifter!$E$5/12)-G3541)&gt;0,E3541*(1+Utgifter!$E$5/12)-G3541,0)</f>
        <v>0</v>
      </c>
      <c r="F3542" s="26"/>
      <c r="G3542" s="24">
        <f>IF((E3542*(Utgifter!$E$4+Utgifter!$E$5)/12)&gt;$S$4,(E3542*(Utgifter!$E$4+Utgifter!$E$5)/12),IF(E3542&gt; 0,$S$4,0))</f>
        <v>0</v>
      </c>
      <c r="I3542" s="27">
        <f>IF((I3541*(1+Utgifter!$E$5/12)-K3541)&gt;0,I3541*(1+Utgifter!$E$5/12)-K3541,0)</f>
        <v>0</v>
      </c>
      <c r="J3542" s="26"/>
      <c r="K3542" s="24">
        <f>IF((I3542*(Utgifter!$E$4+Utgifter!$E$5)/12)&gt;$S$4,(I3542*(Utgifter!$E$4+Utgifter!$E$5)/12),IF(I3542&gt; 0,$S$4,0))</f>
        <v>0</v>
      </c>
    </row>
    <row r="3543" spans="4:11" x14ac:dyDescent="0.35">
      <c r="D3543" s="28" t="str">
        <f t="shared" si="55"/>
        <v/>
      </c>
      <c r="E3543" s="27">
        <f>IF((E3542*(1+Utgifter!$E$5/12)-G3542)&gt;0,E3542*(1+Utgifter!$E$5/12)-G3542,0)</f>
        <v>0</v>
      </c>
      <c r="F3543" s="26"/>
      <c r="G3543" s="24">
        <f>IF((E3543*(Utgifter!$E$4+Utgifter!$E$5)/12)&gt;$S$4,(E3543*(Utgifter!$E$4+Utgifter!$E$5)/12),IF(E3543&gt; 0,$S$4,0))</f>
        <v>0</v>
      </c>
      <c r="I3543" s="27">
        <f>IF((I3542*(1+Utgifter!$E$5/12)-K3542)&gt;0,I3542*(1+Utgifter!$E$5/12)-K3542,0)</f>
        <v>0</v>
      </c>
      <c r="J3543" s="26"/>
      <c r="K3543" s="24">
        <f>IF((I3543*(Utgifter!$E$4+Utgifter!$E$5)/12)&gt;$S$4,(I3543*(Utgifter!$E$4+Utgifter!$E$5)/12),IF(I3543&gt; 0,$S$4,0))</f>
        <v>0</v>
      </c>
    </row>
    <row r="3544" spans="4:11" x14ac:dyDescent="0.35">
      <c r="D3544" s="28" t="str">
        <f t="shared" si="55"/>
        <v/>
      </c>
      <c r="E3544" s="27">
        <f>IF((E3543*(1+Utgifter!$E$5/12)-G3543)&gt;0,E3543*(1+Utgifter!$E$5/12)-G3543,0)</f>
        <v>0</v>
      </c>
      <c r="F3544" s="26"/>
      <c r="G3544" s="24">
        <f>IF((E3544*(Utgifter!$E$4+Utgifter!$E$5)/12)&gt;$S$4,(E3544*(Utgifter!$E$4+Utgifter!$E$5)/12),IF(E3544&gt; 0,$S$4,0))</f>
        <v>0</v>
      </c>
      <c r="I3544" s="27">
        <f>IF((I3543*(1+Utgifter!$E$5/12)-K3543)&gt;0,I3543*(1+Utgifter!$E$5/12)-K3543,0)</f>
        <v>0</v>
      </c>
      <c r="J3544" s="26"/>
      <c r="K3544" s="24">
        <f>IF((I3544*(Utgifter!$E$4+Utgifter!$E$5)/12)&gt;$S$4,(I3544*(Utgifter!$E$4+Utgifter!$E$5)/12),IF(I3544&gt; 0,$S$4,0))</f>
        <v>0</v>
      </c>
    </row>
    <row r="3545" spans="4:11" x14ac:dyDescent="0.35">
      <c r="D3545" s="28" t="str">
        <f t="shared" si="55"/>
        <v/>
      </c>
      <c r="E3545" s="27">
        <f>IF((E3544*(1+Utgifter!$E$5/12)-G3544)&gt;0,E3544*(1+Utgifter!$E$5/12)-G3544,0)</f>
        <v>0</v>
      </c>
      <c r="F3545" s="26"/>
      <c r="G3545" s="24">
        <f>IF((E3545*(Utgifter!$E$4+Utgifter!$E$5)/12)&gt;$S$4,(E3545*(Utgifter!$E$4+Utgifter!$E$5)/12),IF(E3545&gt; 0,$S$4,0))</f>
        <v>0</v>
      </c>
      <c r="I3545" s="27">
        <f>IF((I3544*(1+Utgifter!$E$5/12)-K3544)&gt;0,I3544*(1+Utgifter!$E$5/12)-K3544,0)</f>
        <v>0</v>
      </c>
      <c r="J3545" s="26"/>
      <c r="K3545" s="24">
        <f>IF((I3545*(Utgifter!$E$4+Utgifter!$E$5)/12)&gt;$S$4,(I3545*(Utgifter!$E$4+Utgifter!$E$5)/12),IF(I3545&gt; 0,$S$4,0))</f>
        <v>0</v>
      </c>
    </row>
    <row r="3546" spans="4:11" x14ac:dyDescent="0.35">
      <c r="D3546" s="28" t="str">
        <f t="shared" si="55"/>
        <v/>
      </c>
      <c r="E3546" s="27">
        <f>IF((E3545*(1+Utgifter!$E$5/12)-G3545)&gt;0,E3545*(1+Utgifter!$E$5/12)-G3545,0)</f>
        <v>0</v>
      </c>
      <c r="F3546" s="26"/>
      <c r="G3546" s="24">
        <f>IF((E3546*(Utgifter!$E$4+Utgifter!$E$5)/12)&gt;$S$4,(E3546*(Utgifter!$E$4+Utgifter!$E$5)/12),IF(E3546&gt; 0,$S$4,0))</f>
        <v>0</v>
      </c>
      <c r="I3546" s="27">
        <f>IF((I3545*(1+Utgifter!$E$5/12)-K3545)&gt;0,I3545*(1+Utgifter!$E$5/12)-K3545,0)</f>
        <v>0</v>
      </c>
      <c r="J3546" s="26"/>
      <c r="K3546" s="24">
        <f>IF((I3546*(Utgifter!$E$4+Utgifter!$E$5)/12)&gt;$S$4,(I3546*(Utgifter!$E$4+Utgifter!$E$5)/12),IF(I3546&gt; 0,$S$4,0))</f>
        <v>0</v>
      </c>
    </row>
    <row r="3547" spans="4:11" x14ac:dyDescent="0.35">
      <c r="D3547" s="28" t="str">
        <f t="shared" si="55"/>
        <v/>
      </c>
      <c r="E3547" s="27">
        <f>IF((E3546*(1+Utgifter!$E$5/12)-G3546)&gt;0,E3546*(1+Utgifter!$E$5/12)-G3546,0)</f>
        <v>0</v>
      </c>
      <c r="F3547" s="26"/>
      <c r="G3547" s="24">
        <f>IF((E3547*(Utgifter!$E$4+Utgifter!$E$5)/12)&gt;$S$4,(E3547*(Utgifter!$E$4+Utgifter!$E$5)/12),IF(E3547&gt; 0,$S$4,0))</f>
        <v>0</v>
      </c>
      <c r="I3547" s="27">
        <f>IF((I3546*(1+Utgifter!$E$5/12)-K3546)&gt;0,I3546*(1+Utgifter!$E$5/12)-K3546,0)</f>
        <v>0</v>
      </c>
      <c r="J3547" s="26"/>
      <c r="K3547" s="24">
        <f>IF((I3547*(Utgifter!$E$4+Utgifter!$E$5)/12)&gt;$S$4,(I3547*(Utgifter!$E$4+Utgifter!$E$5)/12),IF(I3547&gt; 0,$S$4,0))</f>
        <v>0</v>
      </c>
    </row>
    <row r="3548" spans="4:11" x14ac:dyDescent="0.35">
      <c r="D3548" s="28" t="str">
        <f t="shared" si="55"/>
        <v/>
      </c>
      <c r="E3548" s="27">
        <f>IF((E3547*(1+Utgifter!$E$5/12)-G3547)&gt;0,E3547*(1+Utgifter!$E$5/12)-G3547,0)</f>
        <v>0</v>
      </c>
      <c r="F3548" s="26"/>
      <c r="G3548" s="24">
        <f>IF((E3548*(Utgifter!$E$4+Utgifter!$E$5)/12)&gt;$S$4,(E3548*(Utgifter!$E$4+Utgifter!$E$5)/12),IF(E3548&gt; 0,$S$4,0))</f>
        <v>0</v>
      </c>
      <c r="I3548" s="27">
        <f>IF((I3547*(1+Utgifter!$E$5/12)-K3547)&gt;0,I3547*(1+Utgifter!$E$5/12)-K3547,0)</f>
        <v>0</v>
      </c>
      <c r="J3548" s="26"/>
      <c r="K3548" s="24">
        <f>IF((I3548*(Utgifter!$E$4+Utgifter!$E$5)/12)&gt;$S$4,(I3548*(Utgifter!$E$4+Utgifter!$E$5)/12),IF(I3548&gt; 0,$S$4,0))</f>
        <v>0</v>
      </c>
    </row>
    <row r="3549" spans="4:11" x14ac:dyDescent="0.35">
      <c r="D3549" s="28" t="str">
        <f t="shared" si="55"/>
        <v/>
      </c>
      <c r="E3549" s="27">
        <f>IF((E3548*(1+Utgifter!$E$5/12)-G3548)&gt;0,E3548*(1+Utgifter!$E$5/12)-G3548,0)</f>
        <v>0</v>
      </c>
      <c r="F3549" s="26"/>
      <c r="G3549" s="24">
        <f>IF((E3549*(Utgifter!$E$4+Utgifter!$E$5)/12)&gt;$S$4,(E3549*(Utgifter!$E$4+Utgifter!$E$5)/12),IF(E3549&gt; 0,$S$4,0))</f>
        <v>0</v>
      </c>
      <c r="I3549" s="27">
        <f>IF((I3548*(1+Utgifter!$E$5/12)-K3548)&gt;0,I3548*(1+Utgifter!$E$5/12)-K3548,0)</f>
        <v>0</v>
      </c>
      <c r="J3549" s="26"/>
      <c r="K3549" s="24">
        <f>IF((I3549*(Utgifter!$E$4+Utgifter!$E$5)/12)&gt;$S$4,(I3549*(Utgifter!$E$4+Utgifter!$E$5)/12),IF(I3549&gt; 0,$S$4,0))</f>
        <v>0</v>
      </c>
    </row>
    <row r="3550" spans="4:11" x14ac:dyDescent="0.35">
      <c r="D3550" s="28" t="str">
        <f t="shared" si="55"/>
        <v/>
      </c>
      <c r="E3550" s="27">
        <f>IF((E3549*(1+Utgifter!$E$5/12)-G3549)&gt;0,E3549*(1+Utgifter!$E$5/12)-G3549,0)</f>
        <v>0</v>
      </c>
      <c r="F3550" s="26"/>
      <c r="G3550" s="24">
        <f>IF((E3550*(Utgifter!$E$4+Utgifter!$E$5)/12)&gt;$S$4,(E3550*(Utgifter!$E$4+Utgifter!$E$5)/12),IF(E3550&gt; 0,$S$4,0))</f>
        <v>0</v>
      </c>
      <c r="I3550" s="27">
        <f>IF((I3549*(1+Utgifter!$E$5/12)-K3549)&gt;0,I3549*(1+Utgifter!$E$5/12)-K3549,0)</f>
        <v>0</v>
      </c>
      <c r="J3550" s="26"/>
      <c r="K3550" s="24">
        <f>IF((I3550*(Utgifter!$E$4+Utgifter!$E$5)/12)&gt;$S$4,(I3550*(Utgifter!$E$4+Utgifter!$E$5)/12),IF(I3550&gt; 0,$S$4,0))</f>
        <v>0</v>
      </c>
    </row>
    <row r="3551" spans="4:11" x14ac:dyDescent="0.35">
      <c r="D3551" s="28" t="str">
        <f t="shared" si="55"/>
        <v/>
      </c>
      <c r="E3551" s="27">
        <f>IF((E3550*(1+Utgifter!$E$5/12)-G3550)&gt;0,E3550*(1+Utgifter!$E$5/12)-G3550,0)</f>
        <v>0</v>
      </c>
      <c r="F3551" s="26"/>
      <c r="G3551" s="24">
        <f>IF((E3551*(Utgifter!$E$4+Utgifter!$E$5)/12)&gt;$S$4,(E3551*(Utgifter!$E$4+Utgifter!$E$5)/12),IF(E3551&gt; 0,$S$4,0))</f>
        <v>0</v>
      </c>
      <c r="I3551" s="27">
        <f>IF((I3550*(1+Utgifter!$E$5/12)-K3550)&gt;0,I3550*(1+Utgifter!$E$5/12)-K3550,0)</f>
        <v>0</v>
      </c>
      <c r="J3551" s="26"/>
      <c r="K3551" s="24">
        <f>IF((I3551*(Utgifter!$E$4+Utgifter!$E$5)/12)&gt;$S$4,(I3551*(Utgifter!$E$4+Utgifter!$E$5)/12),IF(I3551&gt; 0,$S$4,0))</f>
        <v>0</v>
      </c>
    </row>
    <row r="3552" spans="4:11" x14ac:dyDescent="0.35">
      <c r="D3552" s="28" t="str">
        <f t="shared" si="55"/>
        <v/>
      </c>
      <c r="E3552" s="27">
        <f>IF((E3551*(1+Utgifter!$E$5/12)-G3551)&gt;0,E3551*(1+Utgifter!$E$5/12)-G3551,0)</f>
        <v>0</v>
      </c>
      <c r="F3552" s="26"/>
      <c r="G3552" s="24">
        <f>IF((E3552*(Utgifter!$E$4+Utgifter!$E$5)/12)&gt;$S$4,(E3552*(Utgifter!$E$4+Utgifter!$E$5)/12),IF(E3552&gt; 0,$S$4,0))</f>
        <v>0</v>
      </c>
      <c r="I3552" s="27">
        <f>IF((I3551*(1+Utgifter!$E$5/12)-K3551)&gt;0,I3551*(1+Utgifter!$E$5/12)-K3551,0)</f>
        <v>0</v>
      </c>
      <c r="J3552" s="26"/>
      <c r="K3552" s="24">
        <f>IF((I3552*(Utgifter!$E$4+Utgifter!$E$5)/12)&gt;$S$4,(I3552*(Utgifter!$E$4+Utgifter!$E$5)/12),IF(I3552&gt; 0,$S$4,0))</f>
        <v>0</v>
      </c>
    </row>
    <row r="3553" spans="4:11" x14ac:dyDescent="0.35">
      <c r="D3553" s="28" t="str">
        <f t="shared" si="55"/>
        <v/>
      </c>
      <c r="E3553" s="27">
        <f>IF((E3552*(1+Utgifter!$E$5/12)-G3552)&gt;0,E3552*(1+Utgifter!$E$5/12)-G3552,0)</f>
        <v>0</v>
      </c>
      <c r="F3553" s="26"/>
      <c r="G3553" s="24">
        <f>IF((E3553*(Utgifter!$E$4+Utgifter!$E$5)/12)&gt;$S$4,(E3553*(Utgifter!$E$4+Utgifter!$E$5)/12),IF(E3553&gt; 0,$S$4,0))</f>
        <v>0</v>
      </c>
      <c r="I3553" s="27">
        <f>IF((I3552*(1+Utgifter!$E$5/12)-K3552)&gt;0,I3552*(1+Utgifter!$E$5/12)-K3552,0)</f>
        <v>0</v>
      </c>
      <c r="J3553" s="26"/>
      <c r="K3553" s="24">
        <f>IF((I3553*(Utgifter!$E$4+Utgifter!$E$5)/12)&gt;$S$4,(I3553*(Utgifter!$E$4+Utgifter!$E$5)/12),IF(I3553&gt; 0,$S$4,0))</f>
        <v>0</v>
      </c>
    </row>
    <row r="3554" spans="4:11" x14ac:dyDescent="0.35">
      <c r="D3554" s="28" t="str">
        <f t="shared" si="55"/>
        <v/>
      </c>
      <c r="E3554" s="27">
        <f>IF((E3553*(1+Utgifter!$E$5/12)-G3553)&gt;0,E3553*(1+Utgifter!$E$5/12)-G3553,0)</f>
        <v>0</v>
      </c>
      <c r="F3554" s="26"/>
      <c r="G3554" s="24">
        <f>IF((E3554*(Utgifter!$E$4+Utgifter!$E$5)/12)&gt;$S$4,(E3554*(Utgifter!$E$4+Utgifter!$E$5)/12),IF(E3554&gt; 0,$S$4,0))</f>
        <v>0</v>
      </c>
      <c r="I3554" s="27">
        <f>IF((I3553*(1+Utgifter!$E$5/12)-K3553)&gt;0,I3553*(1+Utgifter!$E$5/12)-K3553,0)</f>
        <v>0</v>
      </c>
      <c r="J3554" s="26"/>
      <c r="K3554" s="24">
        <f>IF((I3554*(Utgifter!$E$4+Utgifter!$E$5)/12)&gt;$S$4,(I3554*(Utgifter!$E$4+Utgifter!$E$5)/12),IF(I3554&gt; 0,$S$4,0))</f>
        <v>0</v>
      </c>
    </row>
    <row r="3555" spans="4:11" x14ac:dyDescent="0.35">
      <c r="D3555" s="28" t="str">
        <f t="shared" si="55"/>
        <v/>
      </c>
      <c r="E3555" s="27">
        <f>IF((E3554*(1+Utgifter!$E$5/12)-G3554)&gt;0,E3554*(1+Utgifter!$E$5/12)-G3554,0)</f>
        <v>0</v>
      </c>
      <c r="F3555" s="26"/>
      <c r="G3555" s="24">
        <f>IF((E3555*(Utgifter!$E$4+Utgifter!$E$5)/12)&gt;$S$4,(E3555*(Utgifter!$E$4+Utgifter!$E$5)/12),IF(E3555&gt; 0,$S$4,0))</f>
        <v>0</v>
      </c>
      <c r="I3555" s="27">
        <f>IF((I3554*(1+Utgifter!$E$5/12)-K3554)&gt;0,I3554*(1+Utgifter!$E$5/12)-K3554,0)</f>
        <v>0</v>
      </c>
      <c r="J3555" s="26"/>
      <c r="K3555" s="24">
        <f>IF((I3555*(Utgifter!$E$4+Utgifter!$E$5)/12)&gt;$S$4,(I3555*(Utgifter!$E$4+Utgifter!$E$5)/12),IF(I3555&gt; 0,$S$4,0))</f>
        <v>0</v>
      </c>
    </row>
    <row r="3556" spans="4:11" x14ac:dyDescent="0.35">
      <c r="D3556" s="28" t="str">
        <f t="shared" si="55"/>
        <v/>
      </c>
      <c r="E3556" s="27">
        <f>IF((E3555*(1+Utgifter!$E$5/12)-G3555)&gt;0,E3555*(1+Utgifter!$E$5/12)-G3555,0)</f>
        <v>0</v>
      </c>
      <c r="F3556" s="26"/>
      <c r="G3556" s="24">
        <f>IF((E3556*(Utgifter!$E$4+Utgifter!$E$5)/12)&gt;$S$4,(E3556*(Utgifter!$E$4+Utgifter!$E$5)/12),IF(E3556&gt; 0,$S$4,0))</f>
        <v>0</v>
      </c>
      <c r="I3556" s="27">
        <f>IF((I3555*(1+Utgifter!$E$5/12)-K3555)&gt;0,I3555*(1+Utgifter!$E$5/12)-K3555,0)</f>
        <v>0</v>
      </c>
      <c r="J3556" s="26"/>
      <c r="K3556" s="24">
        <f>IF((I3556*(Utgifter!$E$4+Utgifter!$E$5)/12)&gt;$S$4,(I3556*(Utgifter!$E$4+Utgifter!$E$5)/12),IF(I3556&gt; 0,$S$4,0))</f>
        <v>0</v>
      </c>
    </row>
    <row r="3557" spans="4:11" x14ac:dyDescent="0.35">
      <c r="D3557" s="28" t="str">
        <f t="shared" si="55"/>
        <v/>
      </c>
      <c r="E3557" s="27">
        <f>IF((E3556*(1+Utgifter!$E$5/12)-G3556)&gt;0,E3556*(1+Utgifter!$E$5/12)-G3556,0)</f>
        <v>0</v>
      </c>
      <c r="F3557" s="26"/>
      <c r="G3557" s="24">
        <f>IF((E3557*(Utgifter!$E$4+Utgifter!$E$5)/12)&gt;$S$4,(E3557*(Utgifter!$E$4+Utgifter!$E$5)/12),IF(E3557&gt; 0,$S$4,0))</f>
        <v>0</v>
      </c>
      <c r="I3557" s="27">
        <f>IF((I3556*(1+Utgifter!$E$5/12)-K3556)&gt;0,I3556*(1+Utgifter!$E$5/12)-K3556,0)</f>
        <v>0</v>
      </c>
      <c r="J3557" s="26"/>
      <c r="K3557" s="24">
        <f>IF((I3557*(Utgifter!$E$4+Utgifter!$E$5)/12)&gt;$S$4,(I3557*(Utgifter!$E$4+Utgifter!$E$5)/12),IF(I3557&gt; 0,$S$4,0))</f>
        <v>0</v>
      </c>
    </row>
    <row r="3558" spans="4:11" x14ac:dyDescent="0.35">
      <c r="D3558" s="28" t="str">
        <f t="shared" si="55"/>
        <v/>
      </c>
      <c r="E3558" s="27">
        <f>IF((E3557*(1+Utgifter!$E$5/12)-G3557)&gt;0,E3557*(1+Utgifter!$E$5/12)-G3557,0)</f>
        <v>0</v>
      </c>
      <c r="F3558" s="26"/>
      <c r="G3558" s="24">
        <f>IF((E3558*(Utgifter!$E$4+Utgifter!$E$5)/12)&gt;$S$4,(E3558*(Utgifter!$E$4+Utgifter!$E$5)/12),IF(E3558&gt; 0,$S$4,0))</f>
        <v>0</v>
      </c>
      <c r="I3558" s="27">
        <f>IF((I3557*(1+Utgifter!$E$5/12)-K3557)&gt;0,I3557*(1+Utgifter!$E$5/12)-K3557,0)</f>
        <v>0</v>
      </c>
      <c r="J3558" s="26"/>
      <c r="K3558" s="24">
        <f>IF((I3558*(Utgifter!$E$4+Utgifter!$E$5)/12)&gt;$S$4,(I3558*(Utgifter!$E$4+Utgifter!$E$5)/12),IF(I3558&gt; 0,$S$4,0))</f>
        <v>0</v>
      </c>
    </row>
    <row r="3559" spans="4:11" x14ac:dyDescent="0.35">
      <c r="D3559" s="28" t="str">
        <f t="shared" si="55"/>
        <v/>
      </c>
      <c r="E3559" s="27">
        <f>IF((E3558*(1+Utgifter!$E$5/12)-G3558)&gt;0,E3558*(1+Utgifter!$E$5/12)-G3558,0)</f>
        <v>0</v>
      </c>
      <c r="F3559" s="26"/>
      <c r="G3559" s="24">
        <f>IF((E3559*(Utgifter!$E$4+Utgifter!$E$5)/12)&gt;$S$4,(E3559*(Utgifter!$E$4+Utgifter!$E$5)/12),IF(E3559&gt; 0,$S$4,0))</f>
        <v>0</v>
      </c>
      <c r="I3559" s="27">
        <f>IF((I3558*(1+Utgifter!$E$5/12)-K3558)&gt;0,I3558*(1+Utgifter!$E$5/12)-K3558,0)</f>
        <v>0</v>
      </c>
      <c r="J3559" s="26"/>
      <c r="K3559" s="24">
        <f>IF((I3559*(Utgifter!$E$4+Utgifter!$E$5)/12)&gt;$S$4,(I3559*(Utgifter!$E$4+Utgifter!$E$5)/12),IF(I3559&gt; 0,$S$4,0))</f>
        <v>0</v>
      </c>
    </row>
    <row r="3560" spans="4:11" x14ac:dyDescent="0.35">
      <c r="D3560" s="28" t="str">
        <f t="shared" si="55"/>
        <v/>
      </c>
      <c r="E3560" s="27">
        <f>IF((E3559*(1+Utgifter!$E$5/12)-G3559)&gt;0,E3559*(1+Utgifter!$E$5/12)-G3559,0)</f>
        <v>0</v>
      </c>
      <c r="F3560" s="26"/>
      <c r="G3560" s="24">
        <f>IF((E3560*(Utgifter!$E$4+Utgifter!$E$5)/12)&gt;$S$4,(E3560*(Utgifter!$E$4+Utgifter!$E$5)/12),IF(E3560&gt; 0,$S$4,0))</f>
        <v>0</v>
      </c>
      <c r="I3560" s="27">
        <f>IF((I3559*(1+Utgifter!$E$5/12)-K3559)&gt;0,I3559*(1+Utgifter!$E$5/12)-K3559,0)</f>
        <v>0</v>
      </c>
      <c r="J3560" s="26"/>
      <c r="K3560" s="24">
        <f>IF((I3560*(Utgifter!$E$4+Utgifter!$E$5)/12)&gt;$S$4,(I3560*(Utgifter!$E$4+Utgifter!$E$5)/12),IF(I3560&gt; 0,$S$4,0))</f>
        <v>0</v>
      </c>
    </row>
    <row r="3561" spans="4:11" x14ac:dyDescent="0.35">
      <c r="D3561" s="28" t="str">
        <f t="shared" si="55"/>
        <v/>
      </c>
      <c r="E3561" s="27">
        <f>IF((E3560*(1+Utgifter!$E$5/12)-G3560)&gt;0,E3560*(1+Utgifter!$E$5/12)-G3560,0)</f>
        <v>0</v>
      </c>
      <c r="F3561" s="26"/>
      <c r="G3561" s="24">
        <f>IF((E3561*(Utgifter!$E$4+Utgifter!$E$5)/12)&gt;$S$4,(E3561*(Utgifter!$E$4+Utgifter!$E$5)/12),IF(E3561&gt; 0,$S$4,0))</f>
        <v>0</v>
      </c>
      <c r="I3561" s="27">
        <f>IF((I3560*(1+Utgifter!$E$5/12)-K3560)&gt;0,I3560*(1+Utgifter!$E$5/12)-K3560,0)</f>
        <v>0</v>
      </c>
      <c r="J3561" s="26"/>
      <c r="K3561" s="24">
        <f>IF((I3561*(Utgifter!$E$4+Utgifter!$E$5)/12)&gt;$S$4,(I3561*(Utgifter!$E$4+Utgifter!$E$5)/12),IF(I3561&gt; 0,$S$4,0))</f>
        <v>0</v>
      </c>
    </row>
    <row r="3562" spans="4:11" x14ac:dyDescent="0.35">
      <c r="D3562" s="28" t="str">
        <f t="shared" si="55"/>
        <v/>
      </c>
      <c r="E3562" s="27">
        <f>IF((E3561*(1+Utgifter!$E$5/12)-G3561)&gt;0,E3561*(1+Utgifter!$E$5/12)-G3561,0)</f>
        <v>0</v>
      </c>
      <c r="F3562" s="26"/>
      <c r="G3562" s="24">
        <f>IF((E3562*(Utgifter!$E$4+Utgifter!$E$5)/12)&gt;$S$4,(E3562*(Utgifter!$E$4+Utgifter!$E$5)/12),IF(E3562&gt; 0,$S$4,0))</f>
        <v>0</v>
      </c>
      <c r="I3562" s="27">
        <f>IF((I3561*(1+Utgifter!$E$5/12)-K3561)&gt;0,I3561*(1+Utgifter!$E$5/12)-K3561,0)</f>
        <v>0</v>
      </c>
      <c r="J3562" s="26"/>
      <c r="K3562" s="24">
        <f>IF((I3562*(Utgifter!$E$4+Utgifter!$E$5)/12)&gt;$S$4,(I3562*(Utgifter!$E$4+Utgifter!$E$5)/12),IF(I3562&gt; 0,$S$4,0))</f>
        <v>0</v>
      </c>
    </row>
    <row r="3563" spans="4:11" x14ac:dyDescent="0.35">
      <c r="D3563" s="28" t="str">
        <f t="shared" si="55"/>
        <v/>
      </c>
      <c r="E3563" s="27">
        <f>IF((E3562*(1+Utgifter!$E$5/12)-G3562)&gt;0,E3562*(1+Utgifter!$E$5/12)-G3562,0)</f>
        <v>0</v>
      </c>
      <c r="F3563" s="26"/>
      <c r="G3563" s="24">
        <f>IF((E3563*(Utgifter!$E$4+Utgifter!$E$5)/12)&gt;$S$4,(E3563*(Utgifter!$E$4+Utgifter!$E$5)/12),IF(E3563&gt; 0,$S$4,0))</f>
        <v>0</v>
      </c>
      <c r="I3563" s="27">
        <f>IF((I3562*(1+Utgifter!$E$5/12)-K3562)&gt;0,I3562*(1+Utgifter!$E$5/12)-K3562,0)</f>
        <v>0</v>
      </c>
      <c r="J3563" s="26"/>
      <c r="K3563" s="24">
        <f>IF((I3563*(Utgifter!$E$4+Utgifter!$E$5)/12)&gt;$S$4,(I3563*(Utgifter!$E$4+Utgifter!$E$5)/12),IF(I3563&gt; 0,$S$4,0))</f>
        <v>0</v>
      </c>
    </row>
    <row r="3564" spans="4:11" x14ac:dyDescent="0.35">
      <c r="D3564" s="28" t="str">
        <f t="shared" si="55"/>
        <v/>
      </c>
      <c r="E3564" s="27">
        <f>IF((E3563*(1+Utgifter!$E$5/12)-G3563)&gt;0,E3563*(1+Utgifter!$E$5/12)-G3563,0)</f>
        <v>0</v>
      </c>
      <c r="F3564" s="26"/>
      <c r="G3564" s="24">
        <f>IF((E3564*(Utgifter!$E$4+Utgifter!$E$5)/12)&gt;$S$4,(E3564*(Utgifter!$E$4+Utgifter!$E$5)/12),IF(E3564&gt; 0,$S$4,0))</f>
        <v>0</v>
      </c>
      <c r="I3564" s="27">
        <f>IF((I3563*(1+Utgifter!$E$5/12)-K3563)&gt;0,I3563*(1+Utgifter!$E$5/12)-K3563,0)</f>
        <v>0</v>
      </c>
      <c r="J3564" s="26"/>
      <c r="K3564" s="24">
        <f>IF((I3564*(Utgifter!$E$4+Utgifter!$E$5)/12)&gt;$S$4,(I3564*(Utgifter!$E$4+Utgifter!$E$5)/12),IF(I3564&gt; 0,$S$4,0))</f>
        <v>0</v>
      </c>
    </row>
    <row r="3565" spans="4:11" x14ac:dyDescent="0.35">
      <c r="D3565" s="28" t="str">
        <f t="shared" si="55"/>
        <v/>
      </c>
      <c r="E3565" s="27">
        <f>IF((E3564*(1+Utgifter!$E$5/12)-G3564)&gt;0,E3564*(1+Utgifter!$E$5/12)-G3564,0)</f>
        <v>0</v>
      </c>
      <c r="F3565" s="26"/>
      <c r="G3565" s="24">
        <f>IF((E3565*(Utgifter!$E$4+Utgifter!$E$5)/12)&gt;$S$4,(E3565*(Utgifter!$E$4+Utgifter!$E$5)/12),IF(E3565&gt; 0,$S$4,0))</f>
        <v>0</v>
      </c>
      <c r="I3565" s="27">
        <f>IF((I3564*(1+Utgifter!$E$5/12)-K3564)&gt;0,I3564*(1+Utgifter!$E$5/12)-K3564,0)</f>
        <v>0</v>
      </c>
      <c r="J3565" s="26"/>
      <c r="K3565" s="24">
        <f>IF((I3565*(Utgifter!$E$4+Utgifter!$E$5)/12)&gt;$S$4,(I3565*(Utgifter!$E$4+Utgifter!$E$5)/12),IF(I3565&gt; 0,$S$4,0))</f>
        <v>0</v>
      </c>
    </row>
    <row r="3566" spans="4:11" x14ac:dyDescent="0.35">
      <c r="D3566" s="28" t="str">
        <f t="shared" si="55"/>
        <v/>
      </c>
      <c r="E3566" s="27">
        <f>IF((E3565*(1+Utgifter!$E$5/12)-G3565)&gt;0,E3565*(1+Utgifter!$E$5/12)-G3565,0)</f>
        <v>0</v>
      </c>
      <c r="F3566" s="26"/>
      <c r="G3566" s="24">
        <f>IF((E3566*(Utgifter!$E$4+Utgifter!$E$5)/12)&gt;$S$4,(E3566*(Utgifter!$E$4+Utgifter!$E$5)/12),IF(E3566&gt; 0,$S$4,0))</f>
        <v>0</v>
      </c>
      <c r="I3566" s="27">
        <f>IF((I3565*(1+Utgifter!$E$5/12)-K3565)&gt;0,I3565*(1+Utgifter!$E$5/12)-K3565,0)</f>
        <v>0</v>
      </c>
      <c r="J3566" s="26"/>
      <c r="K3566" s="24">
        <f>IF((I3566*(Utgifter!$E$4+Utgifter!$E$5)/12)&gt;$S$4,(I3566*(Utgifter!$E$4+Utgifter!$E$5)/12),IF(I3566&gt; 0,$S$4,0))</f>
        <v>0</v>
      </c>
    </row>
    <row r="3567" spans="4:11" x14ac:dyDescent="0.35">
      <c r="D3567" s="28" t="str">
        <f t="shared" si="55"/>
        <v/>
      </c>
      <c r="E3567" s="27">
        <f>IF((E3566*(1+Utgifter!$E$5/12)-G3566)&gt;0,E3566*(1+Utgifter!$E$5/12)-G3566,0)</f>
        <v>0</v>
      </c>
      <c r="F3567" s="26"/>
      <c r="G3567" s="24">
        <f>IF((E3567*(Utgifter!$E$4+Utgifter!$E$5)/12)&gt;$S$4,(E3567*(Utgifter!$E$4+Utgifter!$E$5)/12),IF(E3567&gt; 0,$S$4,0))</f>
        <v>0</v>
      </c>
      <c r="I3567" s="27">
        <f>IF((I3566*(1+Utgifter!$E$5/12)-K3566)&gt;0,I3566*(1+Utgifter!$E$5/12)-K3566,0)</f>
        <v>0</v>
      </c>
      <c r="J3567" s="26"/>
      <c r="K3567" s="24">
        <f>IF((I3567*(Utgifter!$E$4+Utgifter!$E$5)/12)&gt;$S$4,(I3567*(Utgifter!$E$4+Utgifter!$E$5)/12),IF(I3567&gt; 0,$S$4,0))</f>
        <v>0</v>
      </c>
    </row>
    <row r="3568" spans="4:11" x14ac:dyDescent="0.35">
      <c r="D3568" s="28" t="str">
        <f t="shared" si="55"/>
        <v/>
      </c>
      <c r="E3568" s="27">
        <f>IF((E3567*(1+Utgifter!$E$5/12)-G3567)&gt;0,E3567*(1+Utgifter!$E$5/12)-G3567,0)</f>
        <v>0</v>
      </c>
      <c r="F3568" s="26"/>
      <c r="G3568" s="24">
        <f>IF((E3568*(Utgifter!$E$4+Utgifter!$E$5)/12)&gt;$S$4,(E3568*(Utgifter!$E$4+Utgifter!$E$5)/12),IF(E3568&gt; 0,$S$4,0))</f>
        <v>0</v>
      </c>
      <c r="I3568" s="27">
        <f>IF((I3567*(1+Utgifter!$E$5/12)-K3567)&gt;0,I3567*(1+Utgifter!$E$5/12)-K3567,0)</f>
        <v>0</v>
      </c>
      <c r="J3568" s="26"/>
      <c r="K3568" s="24">
        <f>IF((I3568*(Utgifter!$E$4+Utgifter!$E$5)/12)&gt;$S$4,(I3568*(Utgifter!$E$4+Utgifter!$E$5)/12),IF(I3568&gt; 0,$S$4,0))</f>
        <v>0</v>
      </c>
    </row>
    <row r="3569" spans="4:11" x14ac:dyDescent="0.35">
      <c r="D3569" s="28" t="str">
        <f t="shared" si="55"/>
        <v/>
      </c>
      <c r="E3569" s="27">
        <f>IF((E3568*(1+Utgifter!$E$5/12)-G3568)&gt;0,E3568*(1+Utgifter!$E$5/12)-G3568,0)</f>
        <v>0</v>
      </c>
      <c r="F3569" s="26"/>
      <c r="G3569" s="24">
        <f>IF((E3569*(Utgifter!$E$4+Utgifter!$E$5)/12)&gt;$S$4,(E3569*(Utgifter!$E$4+Utgifter!$E$5)/12),IF(E3569&gt; 0,$S$4,0))</f>
        <v>0</v>
      </c>
      <c r="I3569" s="27">
        <f>IF((I3568*(1+Utgifter!$E$5/12)-K3568)&gt;0,I3568*(1+Utgifter!$E$5/12)-K3568,0)</f>
        <v>0</v>
      </c>
      <c r="J3569" s="26"/>
      <c r="K3569" s="24">
        <f>IF((I3569*(Utgifter!$E$4+Utgifter!$E$5)/12)&gt;$S$4,(I3569*(Utgifter!$E$4+Utgifter!$E$5)/12),IF(I3569&gt; 0,$S$4,0))</f>
        <v>0</v>
      </c>
    </row>
    <row r="3570" spans="4:11" x14ac:dyDescent="0.35">
      <c r="D3570" s="28" t="str">
        <f t="shared" si="55"/>
        <v/>
      </c>
      <c r="E3570" s="27">
        <f>IF((E3569*(1+Utgifter!$E$5/12)-G3569)&gt;0,E3569*(1+Utgifter!$E$5/12)-G3569,0)</f>
        <v>0</v>
      </c>
      <c r="F3570" s="26"/>
      <c r="G3570" s="24">
        <f>IF((E3570*(Utgifter!$E$4+Utgifter!$E$5)/12)&gt;$S$4,(E3570*(Utgifter!$E$4+Utgifter!$E$5)/12),IF(E3570&gt; 0,$S$4,0))</f>
        <v>0</v>
      </c>
      <c r="I3570" s="27">
        <f>IF((I3569*(1+Utgifter!$E$5/12)-K3569)&gt;0,I3569*(1+Utgifter!$E$5/12)-K3569,0)</f>
        <v>0</v>
      </c>
      <c r="J3570" s="26"/>
      <c r="K3570" s="24">
        <f>IF((I3570*(Utgifter!$E$4+Utgifter!$E$5)/12)&gt;$S$4,(I3570*(Utgifter!$E$4+Utgifter!$E$5)/12),IF(I3570&gt; 0,$S$4,0))</f>
        <v>0</v>
      </c>
    </row>
    <row r="3571" spans="4:11" x14ac:dyDescent="0.35">
      <c r="D3571" s="28" t="str">
        <f t="shared" si="55"/>
        <v/>
      </c>
      <c r="E3571" s="27">
        <f>IF((E3570*(1+Utgifter!$E$5/12)-G3570)&gt;0,E3570*(1+Utgifter!$E$5/12)-G3570,0)</f>
        <v>0</v>
      </c>
      <c r="F3571" s="26"/>
      <c r="G3571" s="24">
        <f>IF((E3571*(Utgifter!$E$4+Utgifter!$E$5)/12)&gt;$S$4,(E3571*(Utgifter!$E$4+Utgifter!$E$5)/12),IF(E3571&gt; 0,$S$4,0))</f>
        <v>0</v>
      </c>
      <c r="I3571" s="27">
        <f>IF((I3570*(1+Utgifter!$E$5/12)-K3570)&gt;0,I3570*(1+Utgifter!$E$5/12)-K3570,0)</f>
        <v>0</v>
      </c>
      <c r="J3571" s="26"/>
      <c r="K3571" s="24">
        <f>IF((I3571*(Utgifter!$E$4+Utgifter!$E$5)/12)&gt;$S$4,(I3571*(Utgifter!$E$4+Utgifter!$E$5)/12),IF(I3571&gt; 0,$S$4,0))</f>
        <v>0</v>
      </c>
    </row>
    <row r="3572" spans="4:11" x14ac:dyDescent="0.35">
      <c r="D3572" s="28" t="str">
        <f t="shared" si="55"/>
        <v/>
      </c>
      <c r="E3572" s="27">
        <f>IF((E3571*(1+Utgifter!$E$5/12)-G3571)&gt;0,E3571*(1+Utgifter!$E$5/12)-G3571,0)</f>
        <v>0</v>
      </c>
      <c r="F3572" s="26"/>
      <c r="G3572" s="24">
        <f>IF((E3572*(Utgifter!$E$4+Utgifter!$E$5)/12)&gt;$S$4,(E3572*(Utgifter!$E$4+Utgifter!$E$5)/12),IF(E3572&gt; 0,$S$4,0))</f>
        <v>0</v>
      </c>
      <c r="I3572" s="27">
        <f>IF((I3571*(1+Utgifter!$E$5/12)-K3571)&gt;0,I3571*(1+Utgifter!$E$5/12)-K3571,0)</f>
        <v>0</v>
      </c>
      <c r="J3572" s="26"/>
      <c r="K3572" s="24">
        <f>IF((I3572*(Utgifter!$E$4+Utgifter!$E$5)/12)&gt;$S$4,(I3572*(Utgifter!$E$4+Utgifter!$E$5)/12),IF(I3572&gt; 0,$S$4,0))</f>
        <v>0</v>
      </c>
    </row>
    <row r="3573" spans="4:11" x14ac:dyDescent="0.35">
      <c r="D3573" s="28" t="str">
        <f t="shared" si="55"/>
        <v/>
      </c>
      <c r="E3573" s="27">
        <f>IF((E3572*(1+Utgifter!$E$5/12)-G3572)&gt;0,E3572*(1+Utgifter!$E$5/12)-G3572,0)</f>
        <v>0</v>
      </c>
      <c r="F3573" s="26"/>
      <c r="G3573" s="24">
        <f>IF((E3573*(Utgifter!$E$4+Utgifter!$E$5)/12)&gt;$S$4,(E3573*(Utgifter!$E$4+Utgifter!$E$5)/12),IF(E3573&gt; 0,$S$4,0))</f>
        <v>0</v>
      </c>
      <c r="I3573" s="27">
        <f>IF((I3572*(1+Utgifter!$E$5/12)-K3572)&gt;0,I3572*(1+Utgifter!$E$5/12)-K3572,0)</f>
        <v>0</v>
      </c>
      <c r="J3573" s="26"/>
      <c r="K3573" s="24">
        <f>IF((I3573*(Utgifter!$E$4+Utgifter!$E$5)/12)&gt;$S$4,(I3573*(Utgifter!$E$4+Utgifter!$E$5)/12),IF(I3573&gt; 0,$S$4,0))</f>
        <v>0</v>
      </c>
    </row>
    <row r="3574" spans="4:11" x14ac:dyDescent="0.35">
      <c r="D3574" s="28" t="str">
        <f t="shared" si="55"/>
        <v/>
      </c>
      <c r="E3574" s="27">
        <f>IF((E3573*(1+Utgifter!$E$5/12)-G3573)&gt;0,E3573*(1+Utgifter!$E$5/12)-G3573,0)</f>
        <v>0</v>
      </c>
      <c r="F3574" s="26"/>
      <c r="G3574" s="24">
        <f>IF((E3574*(Utgifter!$E$4+Utgifter!$E$5)/12)&gt;$S$4,(E3574*(Utgifter!$E$4+Utgifter!$E$5)/12),IF(E3574&gt; 0,$S$4,0))</f>
        <v>0</v>
      </c>
      <c r="I3574" s="27">
        <f>IF((I3573*(1+Utgifter!$E$5/12)-K3573)&gt;0,I3573*(1+Utgifter!$E$5/12)-K3573,0)</f>
        <v>0</v>
      </c>
      <c r="J3574" s="26"/>
      <c r="K3574" s="24">
        <f>IF((I3574*(Utgifter!$E$4+Utgifter!$E$5)/12)&gt;$S$4,(I3574*(Utgifter!$E$4+Utgifter!$E$5)/12),IF(I3574&gt; 0,$S$4,0))</f>
        <v>0</v>
      </c>
    </row>
    <row r="3575" spans="4:11" x14ac:dyDescent="0.35">
      <c r="D3575" s="28" t="str">
        <f t="shared" si="55"/>
        <v/>
      </c>
      <c r="E3575" s="27">
        <f>IF((E3574*(1+Utgifter!$E$5/12)-G3574)&gt;0,E3574*(1+Utgifter!$E$5/12)-G3574,0)</f>
        <v>0</v>
      </c>
      <c r="F3575" s="26"/>
      <c r="G3575" s="24">
        <f>IF((E3575*(Utgifter!$E$4+Utgifter!$E$5)/12)&gt;$S$4,(E3575*(Utgifter!$E$4+Utgifter!$E$5)/12),IF(E3575&gt; 0,$S$4,0))</f>
        <v>0</v>
      </c>
      <c r="I3575" s="27">
        <f>IF((I3574*(1+Utgifter!$E$5/12)-K3574)&gt;0,I3574*(1+Utgifter!$E$5/12)-K3574,0)</f>
        <v>0</v>
      </c>
      <c r="J3575" s="26"/>
      <c r="K3575" s="24">
        <f>IF((I3575*(Utgifter!$E$4+Utgifter!$E$5)/12)&gt;$S$4,(I3575*(Utgifter!$E$4+Utgifter!$E$5)/12),IF(I3575&gt; 0,$S$4,0))</f>
        <v>0</v>
      </c>
    </row>
    <row r="3576" spans="4:11" x14ac:dyDescent="0.35">
      <c r="D3576" s="28" t="str">
        <f t="shared" si="55"/>
        <v/>
      </c>
      <c r="E3576" s="27">
        <f>IF((E3575*(1+Utgifter!$E$5/12)-G3575)&gt;0,E3575*(1+Utgifter!$E$5/12)-G3575,0)</f>
        <v>0</v>
      </c>
      <c r="F3576" s="26"/>
      <c r="G3576" s="24">
        <f>IF((E3576*(Utgifter!$E$4+Utgifter!$E$5)/12)&gt;$S$4,(E3576*(Utgifter!$E$4+Utgifter!$E$5)/12),IF(E3576&gt; 0,$S$4,0))</f>
        <v>0</v>
      </c>
      <c r="I3576" s="27">
        <f>IF((I3575*(1+Utgifter!$E$5/12)-K3575)&gt;0,I3575*(1+Utgifter!$E$5/12)-K3575,0)</f>
        <v>0</v>
      </c>
      <c r="J3576" s="26"/>
      <c r="K3576" s="24">
        <f>IF((I3576*(Utgifter!$E$4+Utgifter!$E$5)/12)&gt;$S$4,(I3576*(Utgifter!$E$4+Utgifter!$E$5)/12),IF(I3576&gt; 0,$S$4,0))</f>
        <v>0</v>
      </c>
    </row>
    <row r="3577" spans="4:11" x14ac:dyDescent="0.35">
      <c r="D3577" s="28" t="str">
        <f t="shared" si="55"/>
        <v/>
      </c>
      <c r="E3577" s="27">
        <f>IF((E3576*(1+Utgifter!$E$5/12)-G3576)&gt;0,E3576*(1+Utgifter!$E$5/12)-G3576,0)</f>
        <v>0</v>
      </c>
      <c r="F3577" s="26"/>
      <c r="G3577" s="24">
        <f>IF((E3577*(Utgifter!$E$4+Utgifter!$E$5)/12)&gt;$S$4,(E3577*(Utgifter!$E$4+Utgifter!$E$5)/12),IF(E3577&gt; 0,$S$4,0))</f>
        <v>0</v>
      </c>
      <c r="I3577" s="27">
        <f>IF((I3576*(1+Utgifter!$E$5/12)-K3576)&gt;0,I3576*(1+Utgifter!$E$5/12)-K3576,0)</f>
        <v>0</v>
      </c>
      <c r="J3577" s="26"/>
      <c r="K3577" s="24">
        <f>IF((I3577*(Utgifter!$E$4+Utgifter!$E$5)/12)&gt;$S$4,(I3577*(Utgifter!$E$4+Utgifter!$E$5)/12),IF(I3577&gt; 0,$S$4,0))</f>
        <v>0</v>
      </c>
    </row>
    <row r="3578" spans="4:11" x14ac:dyDescent="0.35">
      <c r="D3578" s="28" t="str">
        <f t="shared" si="55"/>
        <v/>
      </c>
      <c r="E3578" s="27">
        <f>IF((E3577*(1+Utgifter!$E$5/12)-G3577)&gt;0,E3577*(1+Utgifter!$E$5/12)-G3577,0)</f>
        <v>0</v>
      </c>
      <c r="F3578" s="26"/>
      <c r="G3578" s="24">
        <f>IF((E3578*(Utgifter!$E$4+Utgifter!$E$5)/12)&gt;$S$4,(E3578*(Utgifter!$E$4+Utgifter!$E$5)/12),IF(E3578&gt; 0,$S$4,0))</f>
        <v>0</v>
      </c>
      <c r="I3578" s="27">
        <f>IF((I3577*(1+Utgifter!$E$5/12)-K3577)&gt;0,I3577*(1+Utgifter!$E$5/12)-K3577,0)</f>
        <v>0</v>
      </c>
      <c r="J3578" s="26"/>
      <c r="K3578" s="24">
        <f>IF((I3578*(Utgifter!$E$4+Utgifter!$E$5)/12)&gt;$S$4,(I3578*(Utgifter!$E$4+Utgifter!$E$5)/12),IF(I3578&gt; 0,$S$4,0))</f>
        <v>0</v>
      </c>
    </row>
    <row r="3579" spans="4:11" x14ac:dyDescent="0.35">
      <c r="D3579" s="28" t="str">
        <f t="shared" si="55"/>
        <v/>
      </c>
      <c r="E3579" s="27">
        <f>IF((E3578*(1+Utgifter!$E$5/12)-G3578)&gt;0,E3578*(1+Utgifter!$E$5/12)-G3578,0)</f>
        <v>0</v>
      </c>
      <c r="F3579" s="26"/>
      <c r="G3579" s="24">
        <f>IF((E3579*(Utgifter!$E$4+Utgifter!$E$5)/12)&gt;$S$4,(E3579*(Utgifter!$E$4+Utgifter!$E$5)/12),IF(E3579&gt; 0,$S$4,0))</f>
        <v>0</v>
      </c>
      <c r="I3579" s="27">
        <f>IF((I3578*(1+Utgifter!$E$5/12)-K3578)&gt;0,I3578*(1+Utgifter!$E$5/12)-K3578,0)</f>
        <v>0</v>
      </c>
      <c r="J3579" s="26"/>
      <c r="K3579" s="24">
        <f>IF((I3579*(Utgifter!$E$4+Utgifter!$E$5)/12)&gt;$S$4,(I3579*(Utgifter!$E$4+Utgifter!$E$5)/12),IF(I3579&gt; 0,$S$4,0))</f>
        <v>0</v>
      </c>
    </row>
    <row r="3580" spans="4:11" x14ac:dyDescent="0.35">
      <c r="D3580" s="28" t="str">
        <f t="shared" si="55"/>
        <v/>
      </c>
      <c r="E3580" s="27">
        <f>IF((E3579*(1+Utgifter!$E$5/12)-G3579)&gt;0,E3579*(1+Utgifter!$E$5/12)-G3579,0)</f>
        <v>0</v>
      </c>
      <c r="F3580" s="26"/>
      <c r="G3580" s="24">
        <f>IF((E3580*(Utgifter!$E$4+Utgifter!$E$5)/12)&gt;$S$4,(E3580*(Utgifter!$E$4+Utgifter!$E$5)/12),IF(E3580&gt; 0,$S$4,0))</f>
        <v>0</v>
      </c>
      <c r="I3580" s="27">
        <f>IF((I3579*(1+Utgifter!$E$5/12)-K3579)&gt;0,I3579*(1+Utgifter!$E$5/12)-K3579,0)</f>
        <v>0</v>
      </c>
      <c r="J3580" s="26"/>
      <c r="K3580" s="24">
        <f>IF((I3580*(Utgifter!$E$4+Utgifter!$E$5)/12)&gt;$S$4,(I3580*(Utgifter!$E$4+Utgifter!$E$5)/12),IF(I3580&gt; 0,$S$4,0))</f>
        <v>0</v>
      </c>
    </row>
    <row r="3581" spans="4:11" x14ac:dyDescent="0.35">
      <c r="D3581" s="28" t="str">
        <f t="shared" si="55"/>
        <v/>
      </c>
      <c r="E3581" s="27">
        <f>IF((E3580*(1+Utgifter!$E$5/12)-G3580)&gt;0,E3580*(1+Utgifter!$E$5/12)-G3580,0)</f>
        <v>0</v>
      </c>
      <c r="F3581" s="26"/>
      <c r="G3581" s="24">
        <f>IF((E3581*(Utgifter!$E$4+Utgifter!$E$5)/12)&gt;$S$4,(E3581*(Utgifter!$E$4+Utgifter!$E$5)/12),IF(E3581&gt; 0,$S$4,0))</f>
        <v>0</v>
      </c>
      <c r="I3581" s="27">
        <f>IF((I3580*(1+Utgifter!$E$5/12)-K3580)&gt;0,I3580*(1+Utgifter!$E$5/12)-K3580,0)</f>
        <v>0</v>
      </c>
      <c r="J3581" s="26"/>
      <c r="K3581" s="24">
        <f>IF((I3581*(Utgifter!$E$4+Utgifter!$E$5)/12)&gt;$S$4,(I3581*(Utgifter!$E$4+Utgifter!$E$5)/12),IF(I3581&gt; 0,$S$4,0))</f>
        <v>0</v>
      </c>
    </row>
    <row r="3582" spans="4:11" x14ac:dyDescent="0.35">
      <c r="D3582" s="28" t="str">
        <f t="shared" si="55"/>
        <v/>
      </c>
      <c r="E3582" s="27">
        <f>IF((E3581*(1+Utgifter!$E$5/12)-G3581)&gt;0,E3581*(1+Utgifter!$E$5/12)-G3581,0)</f>
        <v>0</v>
      </c>
      <c r="F3582" s="26"/>
      <c r="G3582" s="24">
        <f>IF((E3582*(Utgifter!$E$4+Utgifter!$E$5)/12)&gt;$S$4,(E3582*(Utgifter!$E$4+Utgifter!$E$5)/12),IF(E3582&gt; 0,$S$4,0))</f>
        <v>0</v>
      </c>
      <c r="I3582" s="27">
        <f>IF((I3581*(1+Utgifter!$E$5/12)-K3581)&gt;0,I3581*(1+Utgifter!$E$5/12)-K3581,0)</f>
        <v>0</v>
      </c>
      <c r="J3582" s="26"/>
      <c r="K3582" s="24">
        <f>IF((I3582*(Utgifter!$E$4+Utgifter!$E$5)/12)&gt;$S$4,(I3582*(Utgifter!$E$4+Utgifter!$E$5)/12),IF(I3582&gt; 0,$S$4,0))</f>
        <v>0</v>
      </c>
    </row>
    <row r="3583" spans="4:11" x14ac:dyDescent="0.35">
      <c r="D3583" s="28" t="str">
        <f t="shared" si="55"/>
        <v/>
      </c>
      <c r="E3583" s="27">
        <f>IF((E3582*(1+Utgifter!$E$5/12)-G3582)&gt;0,E3582*(1+Utgifter!$E$5/12)-G3582,0)</f>
        <v>0</v>
      </c>
      <c r="F3583" s="26"/>
      <c r="G3583" s="24">
        <f>IF((E3583*(Utgifter!$E$4+Utgifter!$E$5)/12)&gt;$S$4,(E3583*(Utgifter!$E$4+Utgifter!$E$5)/12),IF(E3583&gt; 0,$S$4,0))</f>
        <v>0</v>
      </c>
      <c r="I3583" s="27">
        <f>IF((I3582*(1+Utgifter!$E$5/12)-K3582)&gt;0,I3582*(1+Utgifter!$E$5/12)-K3582,0)</f>
        <v>0</v>
      </c>
      <c r="J3583" s="26"/>
      <c r="K3583" s="24">
        <f>IF((I3583*(Utgifter!$E$4+Utgifter!$E$5)/12)&gt;$S$4,(I3583*(Utgifter!$E$4+Utgifter!$E$5)/12),IF(I3583&gt; 0,$S$4,0))</f>
        <v>0</v>
      </c>
    </row>
    <row r="3584" spans="4:11" x14ac:dyDescent="0.35">
      <c r="D3584" s="28" t="str">
        <f t="shared" si="55"/>
        <v/>
      </c>
      <c r="E3584" s="27">
        <f>IF((E3583*(1+Utgifter!$E$5/12)-G3583)&gt;0,E3583*(1+Utgifter!$E$5/12)-G3583,0)</f>
        <v>0</v>
      </c>
      <c r="F3584" s="26"/>
      <c r="G3584" s="24">
        <f>IF((E3584*(Utgifter!$E$4+Utgifter!$E$5)/12)&gt;$S$4,(E3584*(Utgifter!$E$4+Utgifter!$E$5)/12),IF(E3584&gt; 0,$S$4,0))</f>
        <v>0</v>
      </c>
      <c r="I3584" s="27">
        <f>IF((I3583*(1+Utgifter!$E$5/12)-K3583)&gt;0,I3583*(1+Utgifter!$E$5/12)-K3583,0)</f>
        <v>0</v>
      </c>
      <c r="J3584" s="26"/>
      <c r="K3584" s="24">
        <f>IF((I3584*(Utgifter!$E$4+Utgifter!$E$5)/12)&gt;$S$4,(I3584*(Utgifter!$E$4+Utgifter!$E$5)/12),IF(I3584&gt; 0,$S$4,0))</f>
        <v>0</v>
      </c>
    </row>
    <row r="3585" spans="4:11" x14ac:dyDescent="0.35">
      <c r="D3585" s="28" t="str">
        <f t="shared" si="55"/>
        <v/>
      </c>
      <c r="E3585" s="27">
        <f>IF((E3584*(1+Utgifter!$E$5/12)-G3584)&gt;0,E3584*(1+Utgifter!$E$5/12)-G3584,0)</f>
        <v>0</v>
      </c>
      <c r="F3585" s="26"/>
      <c r="G3585" s="24">
        <f>IF((E3585*(Utgifter!$E$4+Utgifter!$E$5)/12)&gt;$S$4,(E3585*(Utgifter!$E$4+Utgifter!$E$5)/12),IF(E3585&gt; 0,$S$4,0))</f>
        <v>0</v>
      </c>
      <c r="I3585" s="27">
        <f>IF((I3584*(1+Utgifter!$E$5/12)-K3584)&gt;0,I3584*(1+Utgifter!$E$5/12)-K3584,0)</f>
        <v>0</v>
      </c>
      <c r="J3585" s="26"/>
      <c r="K3585" s="24">
        <f>IF((I3585*(Utgifter!$E$4+Utgifter!$E$5)/12)&gt;$S$4,(I3585*(Utgifter!$E$4+Utgifter!$E$5)/12),IF(I3585&gt; 0,$S$4,0))</f>
        <v>0</v>
      </c>
    </row>
    <row r="3586" spans="4:11" x14ac:dyDescent="0.35">
      <c r="D3586" s="28" t="str">
        <f t="shared" si="55"/>
        <v/>
      </c>
      <c r="E3586" s="27">
        <f>IF((E3585*(1+Utgifter!$E$5/12)-G3585)&gt;0,E3585*(1+Utgifter!$E$5/12)-G3585,0)</f>
        <v>0</v>
      </c>
      <c r="F3586" s="26"/>
      <c r="G3586" s="24">
        <f>IF((E3586*(Utgifter!$E$4+Utgifter!$E$5)/12)&gt;$S$4,(E3586*(Utgifter!$E$4+Utgifter!$E$5)/12),IF(E3586&gt; 0,$S$4,0))</f>
        <v>0</v>
      </c>
      <c r="I3586" s="27">
        <f>IF((I3585*(1+Utgifter!$E$5/12)-K3585)&gt;0,I3585*(1+Utgifter!$E$5/12)-K3585,0)</f>
        <v>0</v>
      </c>
      <c r="J3586" s="26"/>
      <c r="K3586" s="24">
        <f>IF((I3586*(Utgifter!$E$4+Utgifter!$E$5)/12)&gt;$S$4,(I3586*(Utgifter!$E$4+Utgifter!$E$5)/12),IF(I3586&gt; 0,$S$4,0))</f>
        <v>0</v>
      </c>
    </row>
    <row r="3587" spans="4:11" x14ac:dyDescent="0.35">
      <c r="D3587" s="28" t="str">
        <f t="shared" si="55"/>
        <v/>
      </c>
      <c r="E3587" s="27">
        <f>IF((E3586*(1+Utgifter!$E$5/12)-G3586)&gt;0,E3586*(1+Utgifter!$E$5/12)-G3586,0)</f>
        <v>0</v>
      </c>
      <c r="F3587" s="26"/>
      <c r="G3587" s="24">
        <f>IF((E3587*(Utgifter!$E$4+Utgifter!$E$5)/12)&gt;$S$4,(E3587*(Utgifter!$E$4+Utgifter!$E$5)/12),IF(E3587&gt; 0,$S$4,0))</f>
        <v>0</v>
      </c>
      <c r="I3587" s="27">
        <f>IF((I3586*(1+Utgifter!$E$5/12)-K3586)&gt;0,I3586*(1+Utgifter!$E$5/12)-K3586,0)</f>
        <v>0</v>
      </c>
      <c r="J3587" s="26"/>
      <c r="K3587" s="24">
        <f>IF((I3587*(Utgifter!$E$4+Utgifter!$E$5)/12)&gt;$S$4,(I3587*(Utgifter!$E$4+Utgifter!$E$5)/12),IF(I3587&gt; 0,$S$4,0))</f>
        <v>0</v>
      </c>
    </row>
    <row r="3588" spans="4:11" x14ac:dyDescent="0.35">
      <c r="D3588" s="28" t="str">
        <f t="shared" si="55"/>
        <v/>
      </c>
      <c r="E3588" s="27">
        <f>IF((E3587*(1+Utgifter!$E$5/12)-G3587)&gt;0,E3587*(1+Utgifter!$E$5/12)-G3587,0)</f>
        <v>0</v>
      </c>
      <c r="F3588" s="26"/>
      <c r="G3588" s="24">
        <f>IF((E3588*(Utgifter!$E$4+Utgifter!$E$5)/12)&gt;$S$4,(E3588*(Utgifter!$E$4+Utgifter!$E$5)/12),IF(E3588&gt; 0,$S$4,0))</f>
        <v>0</v>
      </c>
      <c r="I3588" s="27">
        <f>IF((I3587*(1+Utgifter!$E$5/12)-K3587)&gt;0,I3587*(1+Utgifter!$E$5/12)-K3587,0)</f>
        <v>0</v>
      </c>
      <c r="J3588" s="26"/>
      <c r="K3588" s="24">
        <f>IF((I3588*(Utgifter!$E$4+Utgifter!$E$5)/12)&gt;$S$4,(I3588*(Utgifter!$E$4+Utgifter!$E$5)/12),IF(I3588&gt; 0,$S$4,0))</f>
        <v>0</v>
      </c>
    </row>
    <row r="3589" spans="4:11" x14ac:dyDescent="0.35">
      <c r="D3589" s="28" t="str">
        <f t="shared" si="55"/>
        <v/>
      </c>
      <c r="E3589" s="27">
        <f>IF((E3588*(1+Utgifter!$E$5/12)-G3588)&gt;0,E3588*(1+Utgifter!$E$5/12)-G3588,0)</f>
        <v>0</v>
      </c>
      <c r="F3589" s="26"/>
      <c r="G3589" s="24">
        <f>IF((E3589*(Utgifter!$E$4+Utgifter!$E$5)/12)&gt;$S$4,(E3589*(Utgifter!$E$4+Utgifter!$E$5)/12),IF(E3589&gt; 0,$S$4,0))</f>
        <v>0</v>
      </c>
      <c r="I3589" s="27">
        <f>IF((I3588*(1+Utgifter!$E$5/12)-K3588)&gt;0,I3588*(1+Utgifter!$E$5/12)-K3588,0)</f>
        <v>0</v>
      </c>
      <c r="J3589" s="26"/>
      <c r="K3589" s="24">
        <f>IF((I3589*(Utgifter!$E$4+Utgifter!$E$5)/12)&gt;$S$4,(I3589*(Utgifter!$E$4+Utgifter!$E$5)/12),IF(I3589&gt; 0,$S$4,0))</f>
        <v>0</v>
      </c>
    </row>
    <row r="3590" spans="4:11" x14ac:dyDescent="0.35">
      <c r="D3590" s="28" t="str">
        <f t="shared" si="55"/>
        <v/>
      </c>
      <c r="E3590" s="27">
        <f>IF((E3589*(1+Utgifter!$E$5/12)-G3589)&gt;0,E3589*(1+Utgifter!$E$5/12)-G3589,0)</f>
        <v>0</v>
      </c>
      <c r="F3590" s="26"/>
      <c r="G3590" s="24">
        <f>IF((E3590*(Utgifter!$E$4+Utgifter!$E$5)/12)&gt;$S$4,(E3590*(Utgifter!$E$4+Utgifter!$E$5)/12),IF(E3590&gt; 0,$S$4,0))</f>
        <v>0</v>
      </c>
      <c r="I3590" s="27">
        <f>IF((I3589*(1+Utgifter!$E$5/12)-K3589)&gt;0,I3589*(1+Utgifter!$E$5/12)-K3589,0)</f>
        <v>0</v>
      </c>
      <c r="J3590" s="26"/>
      <c r="K3590" s="24">
        <f>IF((I3590*(Utgifter!$E$4+Utgifter!$E$5)/12)&gt;$S$4,(I3590*(Utgifter!$E$4+Utgifter!$E$5)/12),IF(I3590&gt; 0,$S$4,0))</f>
        <v>0</v>
      </c>
    </row>
    <row r="3591" spans="4:11" x14ac:dyDescent="0.35">
      <c r="D3591" s="28" t="str">
        <f t="shared" ref="D3591:D3654" si="56">IF(OR(E3591&gt;0, I3591&gt;0),D3590+1,"")</f>
        <v/>
      </c>
      <c r="E3591" s="27">
        <f>IF((E3590*(1+Utgifter!$E$5/12)-G3590)&gt;0,E3590*(1+Utgifter!$E$5/12)-G3590,0)</f>
        <v>0</v>
      </c>
      <c r="F3591" s="26"/>
      <c r="G3591" s="24">
        <f>IF((E3591*(Utgifter!$E$4+Utgifter!$E$5)/12)&gt;$S$4,(E3591*(Utgifter!$E$4+Utgifter!$E$5)/12),IF(E3591&gt; 0,$S$4,0))</f>
        <v>0</v>
      </c>
      <c r="I3591" s="27">
        <f>IF((I3590*(1+Utgifter!$E$5/12)-K3590)&gt;0,I3590*(1+Utgifter!$E$5/12)-K3590,0)</f>
        <v>0</v>
      </c>
      <c r="J3591" s="26"/>
      <c r="K3591" s="24">
        <f>IF((I3591*(Utgifter!$E$4+Utgifter!$E$5)/12)&gt;$S$4,(I3591*(Utgifter!$E$4+Utgifter!$E$5)/12),IF(I3591&gt; 0,$S$4,0))</f>
        <v>0</v>
      </c>
    </row>
    <row r="3592" spans="4:11" x14ac:dyDescent="0.35">
      <c r="D3592" s="28" t="str">
        <f t="shared" si="56"/>
        <v/>
      </c>
      <c r="E3592" s="27">
        <f>IF((E3591*(1+Utgifter!$E$5/12)-G3591)&gt;0,E3591*(1+Utgifter!$E$5/12)-G3591,0)</f>
        <v>0</v>
      </c>
      <c r="F3592" s="26"/>
      <c r="G3592" s="24">
        <f>IF((E3592*(Utgifter!$E$4+Utgifter!$E$5)/12)&gt;$S$4,(E3592*(Utgifter!$E$4+Utgifter!$E$5)/12),IF(E3592&gt; 0,$S$4,0))</f>
        <v>0</v>
      </c>
      <c r="I3592" s="27">
        <f>IF((I3591*(1+Utgifter!$E$5/12)-K3591)&gt;0,I3591*(1+Utgifter!$E$5/12)-K3591,0)</f>
        <v>0</v>
      </c>
      <c r="J3592" s="26"/>
      <c r="K3592" s="24">
        <f>IF((I3592*(Utgifter!$E$4+Utgifter!$E$5)/12)&gt;$S$4,(I3592*(Utgifter!$E$4+Utgifter!$E$5)/12),IF(I3592&gt; 0,$S$4,0))</f>
        <v>0</v>
      </c>
    </row>
    <row r="3593" spans="4:11" x14ac:dyDescent="0.35">
      <c r="D3593" s="28" t="str">
        <f t="shared" si="56"/>
        <v/>
      </c>
      <c r="E3593" s="27">
        <f>IF((E3592*(1+Utgifter!$E$5/12)-G3592)&gt;0,E3592*(1+Utgifter!$E$5/12)-G3592,0)</f>
        <v>0</v>
      </c>
      <c r="F3593" s="26"/>
      <c r="G3593" s="24">
        <f>IF((E3593*(Utgifter!$E$4+Utgifter!$E$5)/12)&gt;$S$4,(E3593*(Utgifter!$E$4+Utgifter!$E$5)/12),IF(E3593&gt; 0,$S$4,0))</f>
        <v>0</v>
      </c>
      <c r="I3593" s="27">
        <f>IF((I3592*(1+Utgifter!$E$5/12)-K3592)&gt;0,I3592*(1+Utgifter!$E$5/12)-K3592,0)</f>
        <v>0</v>
      </c>
      <c r="J3593" s="26"/>
      <c r="K3593" s="24">
        <f>IF((I3593*(Utgifter!$E$4+Utgifter!$E$5)/12)&gt;$S$4,(I3593*(Utgifter!$E$4+Utgifter!$E$5)/12),IF(I3593&gt; 0,$S$4,0))</f>
        <v>0</v>
      </c>
    </row>
    <row r="3594" spans="4:11" x14ac:dyDescent="0.35">
      <c r="D3594" s="28" t="str">
        <f t="shared" si="56"/>
        <v/>
      </c>
      <c r="E3594" s="27">
        <f>IF((E3593*(1+Utgifter!$E$5/12)-G3593)&gt;0,E3593*(1+Utgifter!$E$5/12)-G3593,0)</f>
        <v>0</v>
      </c>
      <c r="F3594" s="26"/>
      <c r="G3594" s="24">
        <f>IF((E3594*(Utgifter!$E$4+Utgifter!$E$5)/12)&gt;$S$4,(E3594*(Utgifter!$E$4+Utgifter!$E$5)/12),IF(E3594&gt; 0,$S$4,0))</f>
        <v>0</v>
      </c>
      <c r="I3594" s="27">
        <f>IF((I3593*(1+Utgifter!$E$5/12)-K3593)&gt;0,I3593*(1+Utgifter!$E$5/12)-K3593,0)</f>
        <v>0</v>
      </c>
      <c r="J3594" s="26"/>
      <c r="K3594" s="24">
        <f>IF((I3594*(Utgifter!$E$4+Utgifter!$E$5)/12)&gt;$S$4,(I3594*(Utgifter!$E$4+Utgifter!$E$5)/12),IF(I3594&gt; 0,$S$4,0))</f>
        <v>0</v>
      </c>
    </row>
    <row r="3595" spans="4:11" x14ac:dyDescent="0.35">
      <c r="D3595" s="28" t="str">
        <f t="shared" si="56"/>
        <v/>
      </c>
      <c r="E3595" s="27">
        <f>IF((E3594*(1+Utgifter!$E$5/12)-G3594)&gt;0,E3594*(1+Utgifter!$E$5/12)-G3594,0)</f>
        <v>0</v>
      </c>
      <c r="F3595" s="26"/>
      <c r="G3595" s="24">
        <f>IF((E3595*(Utgifter!$E$4+Utgifter!$E$5)/12)&gt;$S$4,(E3595*(Utgifter!$E$4+Utgifter!$E$5)/12),IF(E3595&gt; 0,$S$4,0))</f>
        <v>0</v>
      </c>
      <c r="I3595" s="27">
        <f>IF((I3594*(1+Utgifter!$E$5/12)-K3594)&gt;0,I3594*(1+Utgifter!$E$5/12)-K3594,0)</f>
        <v>0</v>
      </c>
      <c r="J3595" s="26"/>
      <c r="K3595" s="24">
        <f>IF((I3595*(Utgifter!$E$4+Utgifter!$E$5)/12)&gt;$S$4,(I3595*(Utgifter!$E$4+Utgifter!$E$5)/12),IF(I3595&gt; 0,$S$4,0))</f>
        <v>0</v>
      </c>
    </row>
    <row r="3596" spans="4:11" x14ac:dyDescent="0.35">
      <c r="D3596" s="28" t="str">
        <f t="shared" si="56"/>
        <v/>
      </c>
      <c r="E3596" s="27">
        <f>IF((E3595*(1+Utgifter!$E$5/12)-G3595)&gt;0,E3595*(1+Utgifter!$E$5/12)-G3595,0)</f>
        <v>0</v>
      </c>
      <c r="F3596" s="26"/>
      <c r="G3596" s="24">
        <f>IF((E3596*(Utgifter!$E$4+Utgifter!$E$5)/12)&gt;$S$4,(E3596*(Utgifter!$E$4+Utgifter!$E$5)/12),IF(E3596&gt; 0,$S$4,0))</f>
        <v>0</v>
      </c>
      <c r="I3596" s="27">
        <f>IF((I3595*(1+Utgifter!$E$5/12)-K3595)&gt;0,I3595*(1+Utgifter!$E$5/12)-K3595,0)</f>
        <v>0</v>
      </c>
      <c r="J3596" s="26"/>
      <c r="K3596" s="24">
        <f>IF((I3596*(Utgifter!$E$4+Utgifter!$E$5)/12)&gt;$S$4,(I3596*(Utgifter!$E$4+Utgifter!$E$5)/12),IF(I3596&gt; 0,$S$4,0))</f>
        <v>0</v>
      </c>
    </row>
    <row r="3597" spans="4:11" x14ac:dyDescent="0.35">
      <c r="D3597" s="28" t="str">
        <f t="shared" si="56"/>
        <v/>
      </c>
      <c r="E3597" s="27">
        <f>IF((E3596*(1+Utgifter!$E$5/12)-G3596)&gt;0,E3596*(1+Utgifter!$E$5/12)-G3596,0)</f>
        <v>0</v>
      </c>
      <c r="F3597" s="26"/>
      <c r="G3597" s="24">
        <f>IF((E3597*(Utgifter!$E$4+Utgifter!$E$5)/12)&gt;$S$4,(E3597*(Utgifter!$E$4+Utgifter!$E$5)/12),IF(E3597&gt; 0,$S$4,0))</f>
        <v>0</v>
      </c>
      <c r="I3597" s="27">
        <f>IF((I3596*(1+Utgifter!$E$5/12)-K3596)&gt;0,I3596*(1+Utgifter!$E$5/12)-K3596,0)</f>
        <v>0</v>
      </c>
      <c r="J3597" s="26"/>
      <c r="K3597" s="24">
        <f>IF((I3597*(Utgifter!$E$4+Utgifter!$E$5)/12)&gt;$S$4,(I3597*(Utgifter!$E$4+Utgifter!$E$5)/12),IF(I3597&gt; 0,$S$4,0))</f>
        <v>0</v>
      </c>
    </row>
    <row r="3598" spans="4:11" x14ac:dyDescent="0.35">
      <c r="D3598" s="28" t="str">
        <f t="shared" si="56"/>
        <v/>
      </c>
      <c r="E3598" s="27">
        <f>IF((E3597*(1+Utgifter!$E$5/12)-G3597)&gt;0,E3597*(1+Utgifter!$E$5/12)-G3597,0)</f>
        <v>0</v>
      </c>
      <c r="F3598" s="26"/>
      <c r="G3598" s="24">
        <f>IF((E3598*(Utgifter!$E$4+Utgifter!$E$5)/12)&gt;$S$4,(E3598*(Utgifter!$E$4+Utgifter!$E$5)/12),IF(E3598&gt; 0,$S$4,0))</f>
        <v>0</v>
      </c>
      <c r="I3598" s="27">
        <f>IF((I3597*(1+Utgifter!$E$5/12)-K3597)&gt;0,I3597*(1+Utgifter!$E$5/12)-K3597,0)</f>
        <v>0</v>
      </c>
      <c r="J3598" s="26"/>
      <c r="K3598" s="24">
        <f>IF((I3598*(Utgifter!$E$4+Utgifter!$E$5)/12)&gt;$S$4,(I3598*(Utgifter!$E$4+Utgifter!$E$5)/12),IF(I3598&gt; 0,$S$4,0))</f>
        <v>0</v>
      </c>
    </row>
    <row r="3599" spans="4:11" x14ac:dyDescent="0.35">
      <c r="D3599" s="28" t="str">
        <f t="shared" si="56"/>
        <v/>
      </c>
      <c r="E3599" s="27">
        <f>IF((E3598*(1+Utgifter!$E$5/12)-G3598)&gt;0,E3598*(1+Utgifter!$E$5/12)-G3598,0)</f>
        <v>0</v>
      </c>
      <c r="F3599" s="26"/>
      <c r="G3599" s="24">
        <f>IF((E3599*(Utgifter!$E$4+Utgifter!$E$5)/12)&gt;$S$4,(E3599*(Utgifter!$E$4+Utgifter!$E$5)/12),IF(E3599&gt; 0,$S$4,0))</f>
        <v>0</v>
      </c>
      <c r="I3599" s="27">
        <f>IF((I3598*(1+Utgifter!$E$5/12)-K3598)&gt;0,I3598*(1+Utgifter!$E$5/12)-K3598,0)</f>
        <v>0</v>
      </c>
      <c r="J3599" s="26"/>
      <c r="K3599" s="24">
        <f>IF((I3599*(Utgifter!$E$4+Utgifter!$E$5)/12)&gt;$S$4,(I3599*(Utgifter!$E$4+Utgifter!$E$5)/12),IF(I3599&gt; 0,$S$4,0))</f>
        <v>0</v>
      </c>
    </row>
    <row r="3600" spans="4:11" x14ac:dyDescent="0.35">
      <c r="D3600" s="28" t="str">
        <f t="shared" si="56"/>
        <v/>
      </c>
      <c r="E3600" s="27">
        <f>IF((E3599*(1+Utgifter!$E$5/12)-G3599)&gt;0,E3599*(1+Utgifter!$E$5/12)-G3599,0)</f>
        <v>0</v>
      </c>
      <c r="F3600" s="26"/>
      <c r="G3600" s="24">
        <f>IF((E3600*(Utgifter!$E$4+Utgifter!$E$5)/12)&gt;$S$4,(E3600*(Utgifter!$E$4+Utgifter!$E$5)/12),IF(E3600&gt; 0,$S$4,0))</f>
        <v>0</v>
      </c>
      <c r="I3600" s="27">
        <f>IF((I3599*(1+Utgifter!$E$5/12)-K3599)&gt;0,I3599*(1+Utgifter!$E$5/12)-K3599,0)</f>
        <v>0</v>
      </c>
      <c r="J3600" s="26"/>
      <c r="K3600" s="24">
        <f>IF((I3600*(Utgifter!$E$4+Utgifter!$E$5)/12)&gt;$S$4,(I3600*(Utgifter!$E$4+Utgifter!$E$5)/12),IF(I3600&gt; 0,$S$4,0))</f>
        <v>0</v>
      </c>
    </row>
    <row r="3601" spans="4:11" x14ac:dyDescent="0.35">
      <c r="D3601" s="28" t="str">
        <f t="shared" si="56"/>
        <v/>
      </c>
      <c r="E3601" s="27">
        <f>IF((E3600*(1+Utgifter!$E$5/12)-G3600)&gt;0,E3600*(1+Utgifter!$E$5/12)-G3600,0)</f>
        <v>0</v>
      </c>
      <c r="F3601" s="26"/>
      <c r="G3601" s="24">
        <f>IF((E3601*(Utgifter!$E$4+Utgifter!$E$5)/12)&gt;$S$4,(E3601*(Utgifter!$E$4+Utgifter!$E$5)/12),IF(E3601&gt; 0,$S$4,0))</f>
        <v>0</v>
      </c>
      <c r="I3601" s="27">
        <f>IF((I3600*(1+Utgifter!$E$5/12)-K3600)&gt;0,I3600*(1+Utgifter!$E$5/12)-K3600,0)</f>
        <v>0</v>
      </c>
      <c r="J3601" s="26"/>
      <c r="K3601" s="24">
        <f>IF((I3601*(Utgifter!$E$4+Utgifter!$E$5)/12)&gt;$S$4,(I3601*(Utgifter!$E$4+Utgifter!$E$5)/12),IF(I3601&gt; 0,$S$4,0))</f>
        <v>0</v>
      </c>
    </row>
    <row r="3602" spans="4:11" x14ac:dyDescent="0.35">
      <c r="D3602" s="28" t="str">
        <f t="shared" si="56"/>
        <v/>
      </c>
      <c r="E3602" s="27">
        <f>IF((E3601*(1+Utgifter!$E$5/12)-G3601)&gt;0,E3601*(1+Utgifter!$E$5/12)-G3601,0)</f>
        <v>0</v>
      </c>
      <c r="F3602" s="26"/>
      <c r="G3602" s="24">
        <f>IF((E3602*(Utgifter!$E$4+Utgifter!$E$5)/12)&gt;$S$4,(E3602*(Utgifter!$E$4+Utgifter!$E$5)/12),IF(E3602&gt; 0,$S$4,0))</f>
        <v>0</v>
      </c>
      <c r="I3602" s="27">
        <f>IF((I3601*(1+Utgifter!$E$5/12)-K3601)&gt;0,I3601*(1+Utgifter!$E$5/12)-K3601,0)</f>
        <v>0</v>
      </c>
      <c r="J3602" s="26"/>
      <c r="K3602" s="24">
        <f>IF((I3602*(Utgifter!$E$4+Utgifter!$E$5)/12)&gt;$S$4,(I3602*(Utgifter!$E$4+Utgifter!$E$5)/12),IF(I3602&gt; 0,$S$4,0))</f>
        <v>0</v>
      </c>
    </row>
    <row r="3603" spans="4:11" x14ac:dyDescent="0.35">
      <c r="D3603" s="28" t="str">
        <f t="shared" si="56"/>
        <v/>
      </c>
      <c r="E3603" s="27">
        <f>IF((E3602*(1+Utgifter!$E$5/12)-G3602)&gt;0,E3602*(1+Utgifter!$E$5/12)-G3602,0)</f>
        <v>0</v>
      </c>
      <c r="F3603" s="26"/>
      <c r="G3603" s="24">
        <f>IF((E3603*(Utgifter!$E$4+Utgifter!$E$5)/12)&gt;$S$4,(E3603*(Utgifter!$E$4+Utgifter!$E$5)/12),IF(E3603&gt; 0,$S$4,0))</f>
        <v>0</v>
      </c>
      <c r="I3603" s="27">
        <f>IF((I3602*(1+Utgifter!$E$5/12)-K3602)&gt;0,I3602*(1+Utgifter!$E$5/12)-K3602,0)</f>
        <v>0</v>
      </c>
      <c r="J3603" s="26"/>
      <c r="K3603" s="24">
        <f>IF((I3603*(Utgifter!$E$4+Utgifter!$E$5)/12)&gt;$S$4,(I3603*(Utgifter!$E$4+Utgifter!$E$5)/12),IF(I3603&gt; 0,$S$4,0))</f>
        <v>0</v>
      </c>
    </row>
    <row r="3604" spans="4:11" x14ac:dyDescent="0.35">
      <c r="D3604" s="28" t="str">
        <f t="shared" si="56"/>
        <v/>
      </c>
      <c r="E3604" s="27">
        <f>IF((E3603*(1+Utgifter!$E$5/12)-G3603)&gt;0,E3603*(1+Utgifter!$E$5/12)-G3603,0)</f>
        <v>0</v>
      </c>
      <c r="F3604" s="26"/>
      <c r="G3604" s="24">
        <f>IF((E3604*(Utgifter!$E$4+Utgifter!$E$5)/12)&gt;$S$4,(E3604*(Utgifter!$E$4+Utgifter!$E$5)/12),IF(E3604&gt; 0,$S$4,0))</f>
        <v>0</v>
      </c>
      <c r="I3604" s="27">
        <f>IF((I3603*(1+Utgifter!$E$5/12)-K3603)&gt;0,I3603*(1+Utgifter!$E$5/12)-K3603,0)</f>
        <v>0</v>
      </c>
      <c r="J3604" s="26"/>
      <c r="K3604" s="24">
        <f>IF((I3604*(Utgifter!$E$4+Utgifter!$E$5)/12)&gt;$S$4,(I3604*(Utgifter!$E$4+Utgifter!$E$5)/12),IF(I3604&gt; 0,$S$4,0))</f>
        <v>0</v>
      </c>
    </row>
    <row r="3605" spans="4:11" x14ac:dyDescent="0.35">
      <c r="D3605" s="28" t="str">
        <f t="shared" si="56"/>
        <v/>
      </c>
      <c r="E3605" s="27">
        <f>IF((E3604*(1+Utgifter!$E$5/12)-G3604)&gt;0,E3604*(1+Utgifter!$E$5/12)-G3604,0)</f>
        <v>0</v>
      </c>
      <c r="F3605" s="26"/>
      <c r="G3605" s="24">
        <f>IF((E3605*(Utgifter!$E$4+Utgifter!$E$5)/12)&gt;$S$4,(E3605*(Utgifter!$E$4+Utgifter!$E$5)/12),IF(E3605&gt; 0,$S$4,0))</f>
        <v>0</v>
      </c>
      <c r="I3605" s="27">
        <f>IF((I3604*(1+Utgifter!$E$5/12)-K3604)&gt;0,I3604*(1+Utgifter!$E$5/12)-K3604,0)</f>
        <v>0</v>
      </c>
      <c r="J3605" s="26"/>
      <c r="K3605" s="24">
        <f>IF((I3605*(Utgifter!$E$4+Utgifter!$E$5)/12)&gt;$S$4,(I3605*(Utgifter!$E$4+Utgifter!$E$5)/12),IF(I3605&gt; 0,$S$4,0))</f>
        <v>0</v>
      </c>
    </row>
    <row r="3606" spans="4:11" x14ac:dyDescent="0.35">
      <c r="D3606" s="28" t="str">
        <f t="shared" si="56"/>
        <v/>
      </c>
      <c r="E3606" s="27">
        <f>IF((E3605*(1+Utgifter!$E$5/12)-G3605)&gt;0,E3605*(1+Utgifter!$E$5/12)-G3605,0)</f>
        <v>0</v>
      </c>
      <c r="F3606" s="26"/>
      <c r="G3606" s="24">
        <f>IF((E3606*(Utgifter!$E$4+Utgifter!$E$5)/12)&gt;$S$4,(E3606*(Utgifter!$E$4+Utgifter!$E$5)/12),IF(E3606&gt; 0,$S$4,0))</f>
        <v>0</v>
      </c>
      <c r="I3606" s="27">
        <f>IF((I3605*(1+Utgifter!$E$5/12)-K3605)&gt;0,I3605*(1+Utgifter!$E$5/12)-K3605,0)</f>
        <v>0</v>
      </c>
      <c r="J3606" s="26"/>
      <c r="K3606" s="24">
        <f>IF((I3606*(Utgifter!$E$4+Utgifter!$E$5)/12)&gt;$S$4,(I3606*(Utgifter!$E$4+Utgifter!$E$5)/12),IF(I3606&gt; 0,$S$4,0))</f>
        <v>0</v>
      </c>
    </row>
    <row r="3607" spans="4:11" x14ac:dyDescent="0.35">
      <c r="D3607" s="28" t="str">
        <f t="shared" si="56"/>
        <v/>
      </c>
      <c r="E3607" s="27">
        <f>IF((E3606*(1+Utgifter!$E$5/12)-G3606)&gt;0,E3606*(1+Utgifter!$E$5/12)-G3606,0)</f>
        <v>0</v>
      </c>
      <c r="F3607" s="26"/>
      <c r="G3607" s="24">
        <f>IF((E3607*(Utgifter!$E$4+Utgifter!$E$5)/12)&gt;$S$4,(E3607*(Utgifter!$E$4+Utgifter!$E$5)/12),IF(E3607&gt; 0,$S$4,0))</f>
        <v>0</v>
      </c>
      <c r="I3607" s="27">
        <f>IF((I3606*(1+Utgifter!$E$5/12)-K3606)&gt;0,I3606*(1+Utgifter!$E$5/12)-K3606,0)</f>
        <v>0</v>
      </c>
      <c r="J3607" s="26"/>
      <c r="K3607" s="24">
        <f>IF((I3607*(Utgifter!$E$4+Utgifter!$E$5)/12)&gt;$S$4,(I3607*(Utgifter!$E$4+Utgifter!$E$5)/12),IF(I3607&gt; 0,$S$4,0))</f>
        <v>0</v>
      </c>
    </row>
    <row r="3608" spans="4:11" x14ac:dyDescent="0.35">
      <c r="D3608" s="28" t="str">
        <f t="shared" si="56"/>
        <v/>
      </c>
      <c r="E3608" s="27">
        <f>IF((E3607*(1+Utgifter!$E$5/12)-G3607)&gt;0,E3607*(1+Utgifter!$E$5/12)-G3607,0)</f>
        <v>0</v>
      </c>
      <c r="F3608" s="26"/>
      <c r="G3608" s="24">
        <f>IF((E3608*(Utgifter!$E$4+Utgifter!$E$5)/12)&gt;$S$4,(E3608*(Utgifter!$E$4+Utgifter!$E$5)/12),IF(E3608&gt; 0,$S$4,0))</f>
        <v>0</v>
      </c>
      <c r="I3608" s="27">
        <f>IF((I3607*(1+Utgifter!$E$5/12)-K3607)&gt;0,I3607*(1+Utgifter!$E$5/12)-K3607,0)</f>
        <v>0</v>
      </c>
      <c r="J3608" s="26"/>
      <c r="K3608" s="24">
        <f>IF((I3608*(Utgifter!$E$4+Utgifter!$E$5)/12)&gt;$S$4,(I3608*(Utgifter!$E$4+Utgifter!$E$5)/12),IF(I3608&gt; 0,$S$4,0))</f>
        <v>0</v>
      </c>
    </row>
    <row r="3609" spans="4:11" x14ac:dyDescent="0.35">
      <c r="D3609" s="28" t="str">
        <f t="shared" si="56"/>
        <v/>
      </c>
      <c r="E3609" s="27">
        <f>IF((E3608*(1+Utgifter!$E$5/12)-G3608)&gt;0,E3608*(1+Utgifter!$E$5/12)-G3608,0)</f>
        <v>0</v>
      </c>
      <c r="F3609" s="26"/>
      <c r="G3609" s="24">
        <f>IF((E3609*(Utgifter!$E$4+Utgifter!$E$5)/12)&gt;$S$4,(E3609*(Utgifter!$E$4+Utgifter!$E$5)/12),IF(E3609&gt; 0,$S$4,0))</f>
        <v>0</v>
      </c>
      <c r="I3609" s="27">
        <f>IF((I3608*(1+Utgifter!$E$5/12)-K3608)&gt;0,I3608*(1+Utgifter!$E$5/12)-K3608,0)</f>
        <v>0</v>
      </c>
      <c r="J3609" s="26"/>
      <c r="K3609" s="24">
        <f>IF((I3609*(Utgifter!$E$4+Utgifter!$E$5)/12)&gt;$S$4,(I3609*(Utgifter!$E$4+Utgifter!$E$5)/12),IF(I3609&gt; 0,$S$4,0))</f>
        <v>0</v>
      </c>
    </row>
    <row r="3610" spans="4:11" x14ac:dyDescent="0.35">
      <c r="D3610" s="28" t="str">
        <f t="shared" si="56"/>
        <v/>
      </c>
      <c r="E3610" s="27">
        <f>IF((E3609*(1+Utgifter!$E$5/12)-G3609)&gt;0,E3609*(1+Utgifter!$E$5/12)-G3609,0)</f>
        <v>0</v>
      </c>
      <c r="F3610" s="26"/>
      <c r="G3610" s="24">
        <f>IF((E3610*(Utgifter!$E$4+Utgifter!$E$5)/12)&gt;$S$4,(E3610*(Utgifter!$E$4+Utgifter!$E$5)/12),IF(E3610&gt; 0,$S$4,0))</f>
        <v>0</v>
      </c>
      <c r="I3610" s="27">
        <f>IF((I3609*(1+Utgifter!$E$5/12)-K3609)&gt;0,I3609*(1+Utgifter!$E$5/12)-K3609,0)</f>
        <v>0</v>
      </c>
      <c r="J3610" s="26"/>
      <c r="K3610" s="24">
        <f>IF((I3610*(Utgifter!$E$4+Utgifter!$E$5)/12)&gt;$S$4,(I3610*(Utgifter!$E$4+Utgifter!$E$5)/12),IF(I3610&gt; 0,$S$4,0))</f>
        <v>0</v>
      </c>
    </row>
    <row r="3611" spans="4:11" x14ac:dyDescent="0.35">
      <c r="D3611" s="28" t="str">
        <f t="shared" si="56"/>
        <v/>
      </c>
      <c r="E3611" s="27">
        <f>IF((E3610*(1+Utgifter!$E$5/12)-G3610)&gt;0,E3610*(1+Utgifter!$E$5/12)-G3610,0)</f>
        <v>0</v>
      </c>
      <c r="F3611" s="26"/>
      <c r="G3611" s="24">
        <f>IF((E3611*(Utgifter!$E$4+Utgifter!$E$5)/12)&gt;$S$4,(E3611*(Utgifter!$E$4+Utgifter!$E$5)/12),IF(E3611&gt; 0,$S$4,0))</f>
        <v>0</v>
      </c>
      <c r="I3611" s="27">
        <f>IF((I3610*(1+Utgifter!$E$5/12)-K3610)&gt;0,I3610*(1+Utgifter!$E$5/12)-K3610,0)</f>
        <v>0</v>
      </c>
      <c r="J3611" s="26"/>
      <c r="K3611" s="24">
        <f>IF((I3611*(Utgifter!$E$4+Utgifter!$E$5)/12)&gt;$S$4,(I3611*(Utgifter!$E$4+Utgifter!$E$5)/12),IF(I3611&gt; 0,$S$4,0))</f>
        <v>0</v>
      </c>
    </row>
    <row r="3612" spans="4:11" x14ac:dyDescent="0.35">
      <c r="D3612" s="28" t="str">
        <f t="shared" si="56"/>
        <v/>
      </c>
      <c r="E3612" s="27">
        <f>IF((E3611*(1+Utgifter!$E$5/12)-G3611)&gt;0,E3611*(1+Utgifter!$E$5/12)-G3611,0)</f>
        <v>0</v>
      </c>
      <c r="F3612" s="26"/>
      <c r="G3612" s="24">
        <f>IF((E3612*(Utgifter!$E$4+Utgifter!$E$5)/12)&gt;$S$4,(E3612*(Utgifter!$E$4+Utgifter!$E$5)/12),IF(E3612&gt; 0,$S$4,0))</f>
        <v>0</v>
      </c>
      <c r="I3612" s="27">
        <f>IF((I3611*(1+Utgifter!$E$5/12)-K3611)&gt;0,I3611*(1+Utgifter!$E$5/12)-K3611,0)</f>
        <v>0</v>
      </c>
      <c r="J3612" s="26"/>
      <c r="K3612" s="24">
        <f>IF((I3612*(Utgifter!$E$4+Utgifter!$E$5)/12)&gt;$S$4,(I3612*(Utgifter!$E$4+Utgifter!$E$5)/12),IF(I3612&gt; 0,$S$4,0))</f>
        <v>0</v>
      </c>
    </row>
    <row r="3613" spans="4:11" x14ac:dyDescent="0.35">
      <c r="D3613" s="28" t="str">
        <f t="shared" si="56"/>
        <v/>
      </c>
      <c r="E3613" s="27">
        <f>IF((E3612*(1+Utgifter!$E$5/12)-G3612)&gt;0,E3612*(1+Utgifter!$E$5/12)-G3612,0)</f>
        <v>0</v>
      </c>
      <c r="F3613" s="26"/>
      <c r="G3613" s="24">
        <f>IF((E3613*(Utgifter!$E$4+Utgifter!$E$5)/12)&gt;$S$4,(E3613*(Utgifter!$E$4+Utgifter!$E$5)/12),IF(E3613&gt; 0,$S$4,0))</f>
        <v>0</v>
      </c>
      <c r="I3613" s="27">
        <f>IF((I3612*(1+Utgifter!$E$5/12)-K3612)&gt;0,I3612*(1+Utgifter!$E$5/12)-K3612,0)</f>
        <v>0</v>
      </c>
      <c r="J3613" s="26"/>
      <c r="K3613" s="24">
        <f>IF((I3613*(Utgifter!$E$4+Utgifter!$E$5)/12)&gt;$S$4,(I3613*(Utgifter!$E$4+Utgifter!$E$5)/12),IF(I3613&gt; 0,$S$4,0))</f>
        <v>0</v>
      </c>
    </row>
    <row r="3614" spans="4:11" x14ac:dyDescent="0.35">
      <c r="D3614" s="28" t="str">
        <f t="shared" si="56"/>
        <v/>
      </c>
      <c r="E3614" s="27">
        <f>IF((E3613*(1+Utgifter!$E$5/12)-G3613)&gt;0,E3613*(1+Utgifter!$E$5/12)-G3613,0)</f>
        <v>0</v>
      </c>
      <c r="F3614" s="26"/>
      <c r="G3614" s="24">
        <f>IF((E3614*(Utgifter!$E$4+Utgifter!$E$5)/12)&gt;$S$4,(E3614*(Utgifter!$E$4+Utgifter!$E$5)/12),IF(E3614&gt; 0,$S$4,0))</f>
        <v>0</v>
      </c>
      <c r="I3614" s="27">
        <f>IF((I3613*(1+Utgifter!$E$5/12)-K3613)&gt;0,I3613*(1+Utgifter!$E$5/12)-K3613,0)</f>
        <v>0</v>
      </c>
      <c r="J3614" s="26"/>
      <c r="K3614" s="24">
        <f>IF((I3614*(Utgifter!$E$4+Utgifter!$E$5)/12)&gt;$S$4,(I3614*(Utgifter!$E$4+Utgifter!$E$5)/12),IF(I3614&gt; 0,$S$4,0))</f>
        <v>0</v>
      </c>
    </row>
    <row r="3615" spans="4:11" x14ac:dyDescent="0.35">
      <c r="D3615" s="28" t="str">
        <f t="shared" si="56"/>
        <v/>
      </c>
      <c r="E3615" s="27">
        <f>IF((E3614*(1+Utgifter!$E$5/12)-G3614)&gt;0,E3614*(1+Utgifter!$E$5/12)-G3614,0)</f>
        <v>0</v>
      </c>
      <c r="F3615" s="26"/>
      <c r="G3615" s="24">
        <f>IF((E3615*(Utgifter!$E$4+Utgifter!$E$5)/12)&gt;$S$4,(E3615*(Utgifter!$E$4+Utgifter!$E$5)/12),IF(E3615&gt; 0,$S$4,0))</f>
        <v>0</v>
      </c>
      <c r="I3615" s="27">
        <f>IF((I3614*(1+Utgifter!$E$5/12)-K3614)&gt;0,I3614*(1+Utgifter!$E$5/12)-K3614,0)</f>
        <v>0</v>
      </c>
      <c r="J3615" s="26"/>
      <c r="K3615" s="24">
        <f>IF((I3615*(Utgifter!$E$4+Utgifter!$E$5)/12)&gt;$S$4,(I3615*(Utgifter!$E$4+Utgifter!$E$5)/12),IF(I3615&gt; 0,$S$4,0))</f>
        <v>0</v>
      </c>
    </row>
    <row r="3616" spans="4:11" x14ac:dyDescent="0.35">
      <c r="D3616" s="28" t="str">
        <f t="shared" si="56"/>
        <v/>
      </c>
      <c r="E3616" s="27">
        <f>IF((E3615*(1+Utgifter!$E$5/12)-G3615)&gt;0,E3615*(1+Utgifter!$E$5/12)-G3615,0)</f>
        <v>0</v>
      </c>
      <c r="F3616" s="26"/>
      <c r="G3616" s="24">
        <f>IF((E3616*(Utgifter!$E$4+Utgifter!$E$5)/12)&gt;$S$4,(E3616*(Utgifter!$E$4+Utgifter!$E$5)/12),IF(E3616&gt; 0,$S$4,0))</f>
        <v>0</v>
      </c>
      <c r="I3616" s="27">
        <f>IF((I3615*(1+Utgifter!$E$5/12)-K3615)&gt;0,I3615*(1+Utgifter!$E$5/12)-K3615,0)</f>
        <v>0</v>
      </c>
      <c r="J3616" s="26"/>
      <c r="K3616" s="24">
        <f>IF((I3616*(Utgifter!$E$4+Utgifter!$E$5)/12)&gt;$S$4,(I3616*(Utgifter!$E$4+Utgifter!$E$5)/12),IF(I3616&gt; 0,$S$4,0))</f>
        <v>0</v>
      </c>
    </row>
    <row r="3617" spans="4:11" x14ac:dyDescent="0.35">
      <c r="D3617" s="28" t="str">
        <f t="shared" si="56"/>
        <v/>
      </c>
      <c r="E3617" s="27">
        <f>IF((E3616*(1+Utgifter!$E$5/12)-G3616)&gt;0,E3616*(1+Utgifter!$E$5/12)-G3616,0)</f>
        <v>0</v>
      </c>
      <c r="F3617" s="26"/>
      <c r="G3617" s="24">
        <f>IF((E3617*(Utgifter!$E$4+Utgifter!$E$5)/12)&gt;$S$4,(E3617*(Utgifter!$E$4+Utgifter!$E$5)/12),IF(E3617&gt; 0,$S$4,0))</f>
        <v>0</v>
      </c>
      <c r="I3617" s="27">
        <f>IF((I3616*(1+Utgifter!$E$5/12)-K3616)&gt;0,I3616*(1+Utgifter!$E$5/12)-K3616,0)</f>
        <v>0</v>
      </c>
      <c r="J3617" s="26"/>
      <c r="K3617" s="24">
        <f>IF((I3617*(Utgifter!$E$4+Utgifter!$E$5)/12)&gt;$S$4,(I3617*(Utgifter!$E$4+Utgifter!$E$5)/12),IF(I3617&gt; 0,$S$4,0))</f>
        <v>0</v>
      </c>
    </row>
    <row r="3618" spans="4:11" x14ac:dyDescent="0.35">
      <c r="D3618" s="28" t="str">
        <f t="shared" si="56"/>
        <v/>
      </c>
      <c r="E3618" s="27">
        <f>IF((E3617*(1+Utgifter!$E$5/12)-G3617)&gt;0,E3617*(1+Utgifter!$E$5/12)-G3617,0)</f>
        <v>0</v>
      </c>
      <c r="F3618" s="26"/>
      <c r="G3618" s="24">
        <f>IF((E3618*(Utgifter!$E$4+Utgifter!$E$5)/12)&gt;$S$4,(E3618*(Utgifter!$E$4+Utgifter!$E$5)/12),IF(E3618&gt; 0,$S$4,0))</f>
        <v>0</v>
      </c>
      <c r="I3618" s="27">
        <f>IF((I3617*(1+Utgifter!$E$5/12)-K3617)&gt;0,I3617*(1+Utgifter!$E$5/12)-K3617,0)</f>
        <v>0</v>
      </c>
      <c r="J3618" s="26"/>
      <c r="K3618" s="24">
        <f>IF((I3618*(Utgifter!$E$4+Utgifter!$E$5)/12)&gt;$S$4,(I3618*(Utgifter!$E$4+Utgifter!$E$5)/12),IF(I3618&gt; 0,$S$4,0))</f>
        <v>0</v>
      </c>
    </row>
    <row r="3619" spans="4:11" x14ac:dyDescent="0.35">
      <c r="D3619" s="28" t="str">
        <f t="shared" si="56"/>
        <v/>
      </c>
      <c r="E3619" s="27">
        <f>IF((E3618*(1+Utgifter!$E$5/12)-G3618)&gt;0,E3618*(1+Utgifter!$E$5/12)-G3618,0)</f>
        <v>0</v>
      </c>
      <c r="F3619" s="26"/>
      <c r="G3619" s="24">
        <f>IF((E3619*(Utgifter!$E$4+Utgifter!$E$5)/12)&gt;$S$4,(E3619*(Utgifter!$E$4+Utgifter!$E$5)/12),IF(E3619&gt; 0,$S$4,0))</f>
        <v>0</v>
      </c>
      <c r="I3619" s="27">
        <f>IF((I3618*(1+Utgifter!$E$5/12)-K3618)&gt;0,I3618*(1+Utgifter!$E$5/12)-K3618,0)</f>
        <v>0</v>
      </c>
      <c r="J3619" s="26"/>
      <c r="K3619" s="24">
        <f>IF((I3619*(Utgifter!$E$4+Utgifter!$E$5)/12)&gt;$S$4,(I3619*(Utgifter!$E$4+Utgifter!$E$5)/12),IF(I3619&gt; 0,$S$4,0))</f>
        <v>0</v>
      </c>
    </row>
    <row r="3620" spans="4:11" x14ac:dyDescent="0.35">
      <c r="D3620" s="28" t="str">
        <f t="shared" si="56"/>
        <v/>
      </c>
      <c r="E3620" s="27">
        <f>IF((E3619*(1+Utgifter!$E$5/12)-G3619)&gt;0,E3619*(1+Utgifter!$E$5/12)-G3619,0)</f>
        <v>0</v>
      </c>
      <c r="F3620" s="26"/>
      <c r="G3620" s="24">
        <f>IF((E3620*(Utgifter!$E$4+Utgifter!$E$5)/12)&gt;$S$4,(E3620*(Utgifter!$E$4+Utgifter!$E$5)/12),IF(E3620&gt; 0,$S$4,0))</f>
        <v>0</v>
      </c>
      <c r="I3620" s="27">
        <f>IF((I3619*(1+Utgifter!$E$5/12)-K3619)&gt;0,I3619*(1+Utgifter!$E$5/12)-K3619,0)</f>
        <v>0</v>
      </c>
      <c r="J3620" s="26"/>
      <c r="K3620" s="24">
        <f>IF((I3620*(Utgifter!$E$4+Utgifter!$E$5)/12)&gt;$S$4,(I3620*(Utgifter!$E$4+Utgifter!$E$5)/12),IF(I3620&gt; 0,$S$4,0))</f>
        <v>0</v>
      </c>
    </row>
    <row r="3621" spans="4:11" x14ac:dyDescent="0.35">
      <c r="D3621" s="28" t="str">
        <f t="shared" si="56"/>
        <v/>
      </c>
      <c r="E3621" s="27">
        <f>IF((E3620*(1+Utgifter!$E$5/12)-G3620)&gt;0,E3620*(1+Utgifter!$E$5/12)-G3620,0)</f>
        <v>0</v>
      </c>
      <c r="F3621" s="26"/>
      <c r="G3621" s="24">
        <f>IF((E3621*(Utgifter!$E$4+Utgifter!$E$5)/12)&gt;$S$4,(E3621*(Utgifter!$E$4+Utgifter!$E$5)/12),IF(E3621&gt; 0,$S$4,0))</f>
        <v>0</v>
      </c>
      <c r="I3621" s="27">
        <f>IF((I3620*(1+Utgifter!$E$5/12)-K3620)&gt;0,I3620*(1+Utgifter!$E$5/12)-K3620,0)</f>
        <v>0</v>
      </c>
      <c r="J3621" s="26"/>
      <c r="K3621" s="24">
        <f>IF((I3621*(Utgifter!$E$4+Utgifter!$E$5)/12)&gt;$S$4,(I3621*(Utgifter!$E$4+Utgifter!$E$5)/12),IF(I3621&gt; 0,$S$4,0))</f>
        <v>0</v>
      </c>
    </row>
    <row r="3622" spans="4:11" x14ac:dyDescent="0.35">
      <c r="D3622" s="28" t="str">
        <f t="shared" si="56"/>
        <v/>
      </c>
      <c r="E3622" s="27">
        <f>IF((E3621*(1+Utgifter!$E$5/12)-G3621)&gt;0,E3621*(1+Utgifter!$E$5/12)-G3621,0)</f>
        <v>0</v>
      </c>
      <c r="F3622" s="26"/>
      <c r="G3622" s="24">
        <f>IF((E3622*(Utgifter!$E$4+Utgifter!$E$5)/12)&gt;$S$4,(E3622*(Utgifter!$E$4+Utgifter!$E$5)/12),IF(E3622&gt; 0,$S$4,0))</f>
        <v>0</v>
      </c>
      <c r="I3622" s="27">
        <f>IF((I3621*(1+Utgifter!$E$5/12)-K3621)&gt;0,I3621*(1+Utgifter!$E$5/12)-K3621,0)</f>
        <v>0</v>
      </c>
      <c r="J3622" s="26"/>
      <c r="K3622" s="24">
        <f>IF((I3622*(Utgifter!$E$4+Utgifter!$E$5)/12)&gt;$S$4,(I3622*(Utgifter!$E$4+Utgifter!$E$5)/12),IF(I3622&gt; 0,$S$4,0))</f>
        <v>0</v>
      </c>
    </row>
    <row r="3623" spans="4:11" x14ac:dyDescent="0.35">
      <c r="D3623" s="28" t="str">
        <f t="shared" si="56"/>
        <v/>
      </c>
      <c r="E3623" s="27">
        <f>IF((E3622*(1+Utgifter!$E$5/12)-G3622)&gt;0,E3622*(1+Utgifter!$E$5/12)-G3622,0)</f>
        <v>0</v>
      </c>
      <c r="F3623" s="26"/>
      <c r="G3623" s="24">
        <f>IF((E3623*(Utgifter!$E$4+Utgifter!$E$5)/12)&gt;$S$4,(E3623*(Utgifter!$E$4+Utgifter!$E$5)/12),IF(E3623&gt; 0,$S$4,0))</f>
        <v>0</v>
      </c>
      <c r="I3623" s="27">
        <f>IF((I3622*(1+Utgifter!$E$5/12)-K3622)&gt;0,I3622*(1+Utgifter!$E$5/12)-K3622,0)</f>
        <v>0</v>
      </c>
      <c r="J3623" s="26"/>
      <c r="K3623" s="24">
        <f>IF((I3623*(Utgifter!$E$4+Utgifter!$E$5)/12)&gt;$S$4,(I3623*(Utgifter!$E$4+Utgifter!$E$5)/12),IF(I3623&gt; 0,$S$4,0))</f>
        <v>0</v>
      </c>
    </row>
    <row r="3624" spans="4:11" x14ac:dyDescent="0.35">
      <c r="D3624" s="28" t="str">
        <f t="shared" si="56"/>
        <v/>
      </c>
      <c r="E3624" s="27">
        <f>IF((E3623*(1+Utgifter!$E$5/12)-G3623)&gt;0,E3623*(1+Utgifter!$E$5/12)-G3623,0)</f>
        <v>0</v>
      </c>
      <c r="F3624" s="26"/>
      <c r="G3624" s="24">
        <f>IF((E3624*(Utgifter!$E$4+Utgifter!$E$5)/12)&gt;$S$4,(E3624*(Utgifter!$E$4+Utgifter!$E$5)/12),IF(E3624&gt; 0,$S$4,0))</f>
        <v>0</v>
      </c>
      <c r="I3624" s="27">
        <f>IF((I3623*(1+Utgifter!$E$5/12)-K3623)&gt;0,I3623*(1+Utgifter!$E$5/12)-K3623,0)</f>
        <v>0</v>
      </c>
      <c r="J3624" s="26"/>
      <c r="K3624" s="24">
        <f>IF((I3624*(Utgifter!$E$4+Utgifter!$E$5)/12)&gt;$S$4,(I3624*(Utgifter!$E$4+Utgifter!$E$5)/12),IF(I3624&gt; 0,$S$4,0))</f>
        <v>0</v>
      </c>
    </row>
    <row r="3625" spans="4:11" x14ac:dyDescent="0.35">
      <c r="D3625" s="28" t="str">
        <f t="shared" si="56"/>
        <v/>
      </c>
      <c r="E3625" s="27">
        <f>IF((E3624*(1+Utgifter!$E$5/12)-G3624)&gt;0,E3624*(1+Utgifter!$E$5/12)-G3624,0)</f>
        <v>0</v>
      </c>
      <c r="F3625" s="26"/>
      <c r="G3625" s="24">
        <f>IF((E3625*(Utgifter!$E$4+Utgifter!$E$5)/12)&gt;$S$4,(E3625*(Utgifter!$E$4+Utgifter!$E$5)/12),IF(E3625&gt; 0,$S$4,0))</f>
        <v>0</v>
      </c>
      <c r="I3625" s="27">
        <f>IF((I3624*(1+Utgifter!$E$5/12)-K3624)&gt;0,I3624*(1+Utgifter!$E$5/12)-K3624,0)</f>
        <v>0</v>
      </c>
      <c r="J3625" s="26"/>
      <c r="K3625" s="24">
        <f>IF((I3625*(Utgifter!$E$4+Utgifter!$E$5)/12)&gt;$S$4,(I3625*(Utgifter!$E$4+Utgifter!$E$5)/12),IF(I3625&gt; 0,$S$4,0))</f>
        <v>0</v>
      </c>
    </row>
    <row r="3626" spans="4:11" x14ac:dyDescent="0.35">
      <c r="D3626" s="28" t="str">
        <f t="shared" si="56"/>
        <v/>
      </c>
      <c r="E3626" s="27">
        <f>IF((E3625*(1+Utgifter!$E$5/12)-G3625)&gt;0,E3625*(1+Utgifter!$E$5/12)-G3625,0)</f>
        <v>0</v>
      </c>
      <c r="F3626" s="26"/>
      <c r="G3626" s="24">
        <f>IF((E3626*(Utgifter!$E$4+Utgifter!$E$5)/12)&gt;$S$4,(E3626*(Utgifter!$E$4+Utgifter!$E$5)/12),IF(E3626&gt; 0,$S$4,0))</f>
        <v>0</v>
      </c>
      <c r="I3626" s="27">
        <f>IF((I3625*(1+Utgifter!$E$5/12)-K3625)&gt;0,I3625*(1+Utgifter!$E$5/12)-K3625,0)</f>
        <v>0</v>
      </c>
      <c r="J3626" s="26"/>
      <c r="K3626" s="24">
        <f>IF((I3626*(Utgifter!$E$4+Utgifter!$E$5)/12)&gt;$S$4,(I3626*(Utgifter!$E$4+Utgifter!$E$5)/12),IF(I3626&gt; 0,$S$4,0))</f>
        <v>0</v>
      </c>
    </row>
    <row r="3627" spans="4:11" x14ac:dyDescent="0.35">
      <c r="D3627" s="28" t="str">
        <f t="shared" si="56"/>
        <v/>
      </c>
      <c r="E3627" s="27">
        <f>IF((E3626*(1+Utgifter!$E$5/12)-G3626)&gt;0,E3626*(1+Utgifter!$E$5/12)-G3626,0)</f>
        <v>0</v>
      </c>
      <c r="F3627" s="26"/>
      <c r="G3627" s="24">
        <f>IF((E3627*(Utgifter!$E$4+Utgifter!$E$5)/12)&gt;$S$4,(E3627*(Utgifter!$E$4+Utgifter!$E$5)/12),IF(E3627&gt; 0,$S$4,0))</f>
        <v>0</v>
      </c>
      <c r="I3627" s="27">
        <f>IF((I3626*(1+Utgifter!$E$5/12)-K3626)&gt;0,I3626*(1+Utgifter!$E$5/12)-K3626,0)</f>
        <v>0</v>
      </c>
      <c r="J3627" s="26"/>
      <c r="K3627" s="24">
        <f>IF((I3627*(Utgifter!$E$4+Utgifter!$E$5)/12)&gt;$S$4,(I3627*(Utgifter!$E$4+Utgifter!$E$5)/12),IF(I3627&gt; 0,$S$4,0))</f>
        <v>0</v>
      </c>
    </row>
    <row r="3628" spans="4:11" x14ac:dyDescent="0.35">
      <c r="D3628" s="28" t="str">
        <f t="shared" si="56"/>
        <v/>
      </c>
      <c r="E3628" s="27">
        <f>IF((E3627*(1+Utgifter!$E$5/12)-G3627)&gt;0,E3627*(1+Utgifter!$E$5/12)-G3627,0)</f>
        <v>0</v>
      </c>
      <c r="F3628" s="26"/>
      <c r="G3628" s="24">
        <f>IF((E3628*(Utgifter!$E$4+Utgifter!$E$5)/12)&gt;$S$4,(E3628*(Utgifter!$E$4+Utgifter!$E$5)/12),IF(E3628&gt; 0,$S$4,0))</f>
        <v>0</v>
      </c>
      <c r="I3628" s="27">
        <f>IF((I3627*(1+Utgifter!$E$5/12)-K3627)&gt;0,I3627*(1+Utgifter!$E$5/12)-K3627,0)</f>
        <v>0</v>
      </c>
      <c r="J3628" s="26"/>
      <c r="K3628" s="24">
        <f>IF((I3628*(Utgifter!$E$4+Utgifter!$E$5)/12)&gt;$S$4,(I3628*(Utgifter!$E$4+Utgifter!$E$5)/12),IF(I3628&gt; 0,$S$4,0))</f>
        <v>0</v>
      </c>
    </row>
    <row r="3629" spans="4:11" x14ac:dyDescent="0.35">
      <c r="D3629" s="28" t="str">
        <f t="shared" si="56"/>
        <v/>
      </c>
      <c r="E3629" s="27">
        <f>IF((E3628*(1+Utgifter!$E$5/12)-G3628)&gt;0,E3628*(1+Utgifter!$E$5/12)-G3628,0)</f>
        <v>0</v>
      </c>
      <c r="F3629" s="26"/>
      <c r="G3629" s="24">
        <f>IF((E3629*(Utgifter!$E$4+Utgifter!$E$5)/12)&gt;$S$4,(E3629*(Utgifter!$E$4+Utgifter!$E$5)/12),IF(E3629&gt; 0,$S$4,0))</f>
        <v>0</v>
      </c>
      <c r="I3629" s="27">
        <f>IF((I3628*(1+Utgifter!$E$5/12)-K3628)&gt;0,I3628*(1+Utgifter!$E$5/12)-K3628,0)</f>
        <v>0</v>
      </c>
      <c r="J3629" s="26"/>
      <c r="K3629" s="24">
        <f>IF((I3629*(Utgifter!$E$4+Utgifter!$E$5)/12)&gt;$S$4,(I3629*(Utgifter!$E$4+Utgifter!$E$5)/12),IF(I3629&gt; 0,$S$4,0))</f>
        <v>0</v>
      </c>
    </row>
    <row r="3630" spans="4:11" x14ac:dyDescent="0.35">
      <c r="D3630" s="28" t="str">
        <f t="shared" si="56"/>
        <v/>
      </c>
      <c r="E3630" s="27">
        <f>IF((E3629*(1+Utgifter!$E$5/12)-G3629)&gt;0,E3629*(1+Utgifter!$E$5/12)-G3629,0)</f>
        <v>0</v>
      </c>
      <c r="F3630" s="26"/>
      <c r="G3630" s="24">
        <f>IF((E3630*(Utgifter!$E$4+Utgifter!$E$5)/12)&gt;$S$4,(E3630*(Utgifter!$E$4+Utgifter!$E$5)/12),IF(E3630&gt; 0,$S$4,0))</f>
        <v>0</v>
      </c>
      <c r="I3630" s="27">
        <f>IF((I3629*(1+Utgifter!$E$5/12)-K3629)&gt;0,I3629*(1+Utgifter!$E$5/12)-K3629,0)</f>
        <v>0</v>
      </c>
      <c r="J3630" s="26"/>
      <c r="K3630" s="24">
        <f>IF((I3630*(Utgifter!$E$4+Utgifter!$E$5)/12)&gt;$S$4,(I3630*(Utgifter!$E$4+Utgifter!$E$5)/12),IF(I3630&gt; 0,$S$4,0))</f>
        <v>0</v>
      </c>
    </row>
    <row r="3631" spans="4:11" x14ac:dyDescent="0.35">
      <c r="D3631" s="28" t="str">
        <f t="shared" si="56"/>
        <v/>
      </c>
      <c r="E3631" s="27">
        <f>IF((E3630*(1+Utgifter!$E$5/12)-G3630)&gt;0,E3630*(1+Utgifter!$E$5/12)-G3630,0)</f>
        <v>0</v>
      </c>
      <c r="F3631" s="26"/>
      <c r="G3631" s="24">
        <f>IF((E3631*(Utgifter!$E$4+Utgifter!$E$5)/12)&gt;$S$4,(E3631*(Utgifter!$E$4+Utgifter!$E$5)/12),IF(E3631&gt; 0,$S$4,0))</f>
        <v>0</v>
      </c>
      <c r="I3631" s="27">
        <f>IF((I3630*(1+Utgifter!$E$5/12)-K3630)&gt;0,I3630*(1+Utgifter!$E$5/12)-K3630,0)</f>
        <v>0</v>
      </c>
      <c r="J3631" s="26"/>
      <c r="K3631" s="24">
        <f>IF((I3631*(Utgifter!$E$4+Utgifter!$E$5)/12)&gt;$S$4,(I3631*(Utgifter!$E$4+Utgifter!$E$5)/12),IF(I3631&gt; 0,$S$4,0))</f>
        <v>0</v>
      </c>
    </row>
    <row r="3632" spans="4:11" x14ac:dyDescent="0.35">
      <c r="D3632" s="28" t="str">
        <f t="shared" si="56"/>
        <v/>
      </c>
      <c r="E3632" s="27">
        <f>IF((E3631*(1+Utgifter!$E$5/12)-G3631)&gt;0,E3631*(1+Utgifter!$E$5/12)-G3631,0)</f>
        <v>0</v>
      </c>
      <c r="F3632" s="26"/>
      <c r="G3632" s="24">
        <f>IF((E3632*(Utgifter!$E$4+Utgifter!$E$5)/12)&gt;$S$4,(E3632*(Utgifter!$E$4+Utgifter!$E$5)/12),IF(E3632&gt; 0,$S$4,0))</f>
        <v>0</v>
      </c>
      <c r="I3632" s="27">
        <f>IF((I3631*(1+Utgifter!$E$5/12)-K3631)&gt;0,I3631*(1+Utgifter!$E$5/12)-K3631,0)</f>
        <v>0</v>
      </c>
      <c r="J3632" s="26"/>
      <c r="K3632" s="24">
        <f>IF((I3632*(Utgifter!$E$4+Utgifter!$E$5)/12)&gt;$S$4,(I3632*(Utgifter!$E$4+Utgifter!$E$5)/12),IF(I3632&gt; 0,$S$4,0))</f>
        <v>0</v>
      </c>
    </row>
    <row r="3633" spans="4:11" x14ac:dyDescent="0.35">
      <c r="D3633" s="28" t="str">
        <f t="shared" si="56"/>
        <v/>
      </c>
      <c r="E3633" s="27">
        <f>IF((E3632*(1+Utgifter!$E$5/12)-G3632)&gt;0,E3632*(1+Utgifter!$E$5/12)-G3632,0)</f>
        <v>0</v>
      </c>
      <c r="F3633" s="26"/>
      <c r="G3633" s="24">
        <f>IF((E3633*(Utgifter!$E$4+Utgifter!$E$5)/12)&gt;$S$4,(E3633*(Utgifter!$E$4+Utgifter!$E$5)/12),IF(E3633&gt; 0,$S$4,0))</f>
        <v>0</v>
      </c>
      <c r="I3633" s="27">
        <f>IF((I3632*(1+Utgifter!$E$5/12)-K3632)&gt;0,I3632*(1+Utgifter!$E$5/12)-K3632,0)</f>
        <v>0</v>
      </c>
      <c r="J3633" s="26"/>
      <c r="K3633" s="24">
        <f>IF((I3633*(Utgifter!$E$4+Utgifter!$E$5)/12)&gt;$S$4,(I3633*(Utgifter!$E$4+Utgifter!$E$5)/12),IF(I3633&gt; 0,$S$4,0))</f>
        <v>0</v>
      </c>
    </row>
    <row r="3634" spans="4:11" x14ac:dyDescent="0.35">
      <c r="D3634" s="28" t="str">
        <f t="shared" si="56"/>
        <v/>
      </c>
      <c r="E3634" s="27">
        <f>IF((E3633*(1+Utgifter!$E$5/12)-G3633)&gt;0,E3633*(1+Utgifter!$E$5/12)-G3633,0)</f>
        <v>0</v>
      </c>
      <c r="F3634" s="26"/>
      <c r="G3634" s="24">
        <f>IF((E3634*(Utgifter!$E$4+Utgifter!$E$5)/12)&gt;$S$4,(E3634*(Utgifter!$E$4+Utgifter!$E$5)/12),IF(E3634&gt; 0,$S$4,0))</f>
        <v>0</v>
      </c>
      <c r="I3634" s="27">
        <f>IF((I3633*(1+Utgifter!$E$5/12)-K3633)&gt;0,I3633*(1+Utgifter!$E$5/12)-K3633,0)</f>
        <v>0</v>
      </c>
      <c r="J3634" s="26"/>
      <c r="K3634" s="24">
        <f>IF((I3634*(Utgifter!$E$4+Utgifter!$E$5)/12)&gt;$S$4,(I3634*(Utgifter!$E$4+Utgifter!$E$5)/12),IF(I3634&gt; 0,$S$4,0))</f>
        <v>0</v>
      </c>
    </row>
    <row r="3635" spans="4:11" x14ac:dyDescent="0.35">
      <c r="D3635" s="28" t="str">
        <f t="shared" si="56"/>
        <v/>
      </c>
      <c r="E3635" s="27">
        <f>IF((E3634*(1+Utgifter!$E$5/12)-G3634)&gt;0,E3634*(1+Utgifter!$E$5/12)-G3634,0)</f>
        <v>0</v>
      </c>
      <c r="F3635" s="26"/>
      <c r="G3635" s="24">
        <f>IF((E3635*(Utgifter!$E$4+Utgifter!$E$5)/12)&gt;$S$4,(E3635*(Utgifter!$E$4+Utgifter!$E$5)/12),IF(E3635&gt; 0,$S$4,0))</f>
        <v>0</v>
      </c>
      <c r="I3635" s="27">
        <f>IF((I3634*(1+Utgifter!$E$5/12)-K3634)&gt;0,I3634*(1+Utgifter!$E$5/12)-K3634,0)</f>
        <v>0</v>
      </c>
      <c r="J3635" s="26"/>
      <c r="K3635" s="24">
        <f>IF((I3635*(Utgifter!$E$4+Utgifter!$E$5)/12)&gt;$S$4,(I3635*(Utgifter!$E$4+Utgifter!$E$5)/12),IF(I3635&gt; 0,$S$4,0))</f>
        <v>0</v>
      </c>
    </row>
    <row r="3636" spans="4:11" x14ac:dyDescent="0.35">
      <c r="D3636" s="28" t="str">
        <f t="shared" si="56"/>
        <v/>
      </c>
      <c r="E3636" s="27">
        <f>IF((E3635*(1+Utgifter!$E$5/12)-G3635)&gt;0,E3635*(1+Utgifter!$E$5/12)-G3635,0)</f>
        <v>0</v>
      </c>
      <c r="F3636" s="26"/>
      <c r="G3636" s="24">
        <f>IF((E3636*(Utgifter!$E$4+Utgifter!$E$5)/12)&gt;$S$4,(E3636*(Utgifter!$E$4+Utgifter!$E$5)/12),IF(E3636&gt; 0,$S$4,0))</f>
        <v>0</v>
      </c>
      <c r="I3636" s="27">
        <f>IF((I3635*(1+Utgifter!$E$5/12)-K3635)&gt;0,I3635*(1+Utgifter!$E$5/12)-K3635,0)</f>
        <v>0</v>
      </c>
      <c r="J3636" s="26"/>
      <c r="K3636" s="24">
        <f>IF((I3636*(Utgifter!$E$4+Utgifter!$E$5)/12)&gt;$S$4,(I3636*(Utgifter!$E$4+Utgifter!$E$5)/12),IF(I3636&gt; 0,$S$4,0))</f>
        <v>0</v>
      </c>
    </row>
    <row r="3637" spans="4:11" x14ac:dyDescent="0.35">
      <c r="D3637" s="28" t="str">
        <f t="shared" si="56"/>
        <v/>
      </c>
      <c r="E3637" s="27">
        <f>IF((E3636*(1+Utgifter!$E$5/12)-G3636)&gt;0,E3636*(1+Utgifter!$E$5/12)-G3636,0)</f>
        <v>0</v>
      </c>
      <c r="F3637" s="26"/>
      <c r="G3637" s="24">
        <f>IF((E3637*(Utgifter!$E$4+Utgifter!$E$5)/12)&gt;$S$4,(E3637*(Utgifter!$E$4+Utgifter!$E$5)/12),IF(E3637&gt; 0,$S$4,0))</f>
        <v>0</v>
      </c>
      <c r="I3637" s="27">
        <f>IF((I3636*(1+Utgifter!$E$5/12)-K3636)&gt;0,I3636*(1+Utgifter!$E$5/12)-K3636,0)</f>
        <v>0</v>
      </c>
      <c r="J3637" s="26"/>
      <c r="K3637" s="24">
        <f>IF((I3637*(Utgifter!$E$4+Utgifter!$E$5)/12)&gt;$S$4,(I3637*(Utgifter!$E$4+Utgifter!$E$5)/12),IF(I3637&gt; 0,$S$4,0))</f>
        <v>0</v>
      </c>
    </row>
    <row r="3638" spans="4:11" x14ac:dyDescent="0.35">
      <c r="D3638" s="28" t="str">
        <f t="shared" si="56"/>
        <v/>
      </c>
      <c r="E3638" s="27">
        <f>IF((E3637*(1+Utgifter!$E$5/12)-G3637)&gt;0,E3637*(1+Utgifter!$E$5/12)-G3637,0)</f>
        <v>0</v>
      </c>
      <c r="F3638" s="26"/>
      <c r="G3638" s="24">
        <f>IF((E3638*(Utgifter!$E$4+Utgifter!$E$5)/12)&gt;$S$4,(E3638*(Utgifter!$E$4+Utgifter!$E$5)/12),IF(E3638&gt; 0,$S$4,0))</f>
        <v>0</v>
      </c>
      <c r="I3638" s="27">
        <f>IF((I3637*(1+Utgifter!$E$5/12)-K3637)&gt;0,I3637*(1+Utgifter!$E$5/12)-K3637,0)</f>
        <v>0</v>
      </c>
      <c r="J3638" s="26"/>
      <c r="K3638" s="24">
        <f>IF((I3638*(Utgifter!$E$4+Utgifter!$E$5)/12)&gt;$S$4,(I3638*(Utgifter!$E$4+Utgifter!$E$5)/12),IF(I3638&gt; 0,$S$4,0))</f>
        <v>0</v>
      </c>
    </row>
    <row r="3639" spans="4:11" x14ac:dyDescent="0.35">
      <c r="D3639" s="28" t="str">
        <f t="shared" si="56"/>
        <v/>
      </c>
      <c r="E3639" s="27">
        <f>IF((E3638*(1+Utgifter!$E$5/12)-G3638)&gt;0,E3638*(1+Utgifter!$E$5/12)-G3638,0)</f>
        <v>0</v>
      </c>
      <c r="F3639" s="26"/>
      <c r="G3639" s="24">
        <f>IF((E3639*(Utgifter!$E$4+Utgifter!$E$5)/12)&gt;$S$4,(E3639*(Utgifter!$E$4+Utgifter!$E$5)/12),IF(E3639&gt; 0,$S$4,0))</f>
        <v>0</v>
      </c>
      <c r="I3639" s="27">
        <f>IF((I3638*(1+Utgifter!$E$5/12)-K3638)&gt;0,I3638*(1+Utgifter!$E$5/12)-K3638,0)</f>
        <v>0</v>
      </c>
      <c r="J3639" s="26"/>
      <c r="K3639" s="24">
        <f>IF((I3639*(Utgifter!$E$4+Utgifter!$E$5)/12)&gt;$S$4,(I3639*(Utgifter!$E$4+Utgifter!$E$5)/12),IF(I3639&gt; 0,$S$4,0))</f>
        <v>0</v>
      </c>
    </row>
    <row r="3640" spans="4:11" x14ac:dyDescent="0.35">
      <c r="D3640" s="28" t="str">
        <f t="shared" si="56"/>
        <v/>
      </c>
      <c r="E3640" s="27">
        <f>IF((E3639*(1+Utgifter!$E$5/12)-G3639)&gt;0,E3639*(1+Utgifter!$E$5/12)-G3639,0)</f>
        <v>0</v>
      </c>
      <c r="F3640" s="26"/>
      <c r="G3640" s="24">
        <f>IF((E3640*(Utgifter!$E$4+Utgifter!$E$5)/12)&gt;$S$4,(E3640*(Utgifter!$E$4+Utgifter!$E$5)/12),IF(E3640&gt; 0,$S$4,0))</f>
        <v>0</v>
      </c>
      <c r="I3640" s="27">
        <f>IF((I3639*(1+Utgifter!$E$5/12)-K3639)&gt;0,I3639*(1+Utgifter!$E$5/12)-K3639,0)</f>
        <v>0</v>
      </c>
      <c r="J3640" s="26"/>
      <c r="K3640" s="24">
        <f>IF((I3640*(Utgifter!$E$4+Utgifter!$E$5)/12)&gt;$S$4,(I3640*(Utgifter!$E$4+Utgifter!$E$5)/12),IF(I3640&gt; 0,$S$4,0))</f>
        <v>0</v>
      </c>
    </row>
    <row r="3641" spans="4:11" x14ac:dyDescent="0.35">
      <c r="D3641" s="28" t="str">
        <f t="shared" si="56"/>
        <v/>
      </c>
      <c r="E3641" s="27">
        <f>IF((E3640*(1+Utgifter!$E$5/12)-G3640)&gt;0,E3640*(1+Utgifter!$E$5/12)-G3640,0)</f>
        <v>0</v>
      </c>
      <c r="F3641" s="26"/>
      <c r="G3641" s="24">
        <f>IF((E3641*(Utgifter!$E$4+Utgifter!$E$5)/12)&gt;$S$4,(E3641*(Utgifter!$E$4+Utgifter!$E$5)/12),IF(E3641&gt; 0,$S$4,0))</f>
        <v>0</v>
      </c>
      <c r="I3641" s="27">
        <f>IF((I3640*(1+Utgifter!$E$5/12)-K3640)&gt;0,I3640*(1+Utgifter!$E$5/12)-K3640,0)</f>
        <v>0</v>
      </c>
      <c r="J3641" s="26"/>
      <c r="K3641" s="24">
        <f>IF((I3641*(Utgifter!$E$4+Utgifter!$E$5)/12)&gt;$S$4,(I3641*(Utgifter!$E$4+Utgifter!$E$5)/12),IF(I3641&gt; 0,$S$4,0))</f>
        <v>0</v>
      </c>
    </row>
    <row r="3642" spans="4:11" x14ac:dyDescent="0.35">
      <c r="D3642" s="28" t="str">
        <f t="shared" si="56"/>
        <v/>
      </c>
      <c r="E3642" s="27">
        <f>IF((E3641*(1+Utgifter!$E$5/12)-G3641)&gt;0,E3641*(1+Utgifter!$E$5/12)-G3641,0)</f>
        <v>0</v>
      </c>
      <c r="F3642" s="26"/>
      <c r="G3642" s="24">
        <f>IF((E3642*(Utgifter!$E$4+Utgifter!$E$5)/12)&gt;$S$4,(E3642*(Utgifter!$E$4+Utgifter!$E$5)/12),IF(E3642&gt; 0,$S$4,0))</f>
        <v>0</v>
      </c>
      <c r="I3642" s="27">
        <f>IF((I3641*(1+Utgifter!$E$5/12)-K3641)&gt;0,I3641*(1+Utgifter!$E$5/12)-K3641,0)</f>
        <v>0</v>
      </c>
      <c r="J3642" s="26"/>
      <c r="K3642" s="24">
        <f>IF((I3642*(Utgifter!$E$4+Utgifter!$E$5)/12)&gt;$S$4,(I3642*(Utgifter!$E$4+Utgifter!$E$5)/12),IF(I3642&gt; 0,$S$4,0))</f>
        <v>0</v>
      </c>
    </row>
    <row r="3643" spans="4:11" x14ac:dyDescent="0.35">
      <c r="D3643" s="28" t="str">
        <f t="shared" si="56"/>
        <v/>
      </c>
      <c r="E3643" s="27">
        <f>IF((E3642*(1+Utgifter!$E$5/12)-G3642)&gt;0,E3642*(1+Utgifter!$E$5/12)-G3642,0)</f>
        <v>0</v>
      </c>
      <c r="F3643" s="26"/>
      <c r="G3643" s="24">
        <f>IF((E3643*(Utgifter!$E$4+Utgifter!$E$5)/12)&gt;$S$4,(E3643*(Utgifter!$E$4+Utgifter!$E$5)/12),IF(E3643&gt; 0,$S$4,0))</f>
        <v>0</v>
      </c>
      <c r="I3643" s="27">
        <f>IF((I3642*(1+Utgifter!$E$5/12)-K3642)&gt;0,I3642*(1+Utgifter!$E$5/12)-K3642,0)</f>
        <v>0</v>
      </c>
      <c r="J3643" s="26"/>
      <c r="K3643" s="24">
        <f>IF((I3643*(Utgifter!$E$4+Utgifter!$E$5)/12)&gt;$S$4,(I3643*(Utgifter!$E$4+Utgifter!$E$5)/12),IF(I3643&gt; 0,$S$4,0))</f>
        <v>0</v>
      </c>
    </row>
    <row r="3644" spans="4:11" x14ac:dyDescent="0.35">
      <c r="D3644" s="28" t="str">
        <f t="shared" si="56"/>
        <v/>
      </c>
      <c r="E3644" s="27">
        <f>IF((E3643*(1+Utgifter!$E$5/12)-G3643)&gt;0,E3643*(1+Utgifter!$E$5/12)-G3643,0)</f>
        <v>0</v>
      </c>
      <c r="F3644" s="26"/>
      <c r="G3644" s="24">
        <f>IF((E3644*(Utgifter!$E$4+Utgifter!$E$5)/12)&gt;$S$4,(E3644*(Utgifter!$E$4+Utgifter!$E$5)/12),IF(E3644&gt; 0,$S$4,0))</f>
        <v>0</v>
      </c>
      <c r="I3644" s="27">
        <f>IF((I3643*(1+Utgifter!$E$5/12)-K3643)&gt;0,I3643*(1+Utgifter!$E$5/12)-K3643,0)</f>
        <v>0</v>
      </c>
      <c r="J3644" s="26"/>
      <c r="K3644" s="24">
        <f>IF((I3644*(Utgifter!$E$4+Utgifter!$E$5)/12)&gt;$S$4,(I3644*(Utgifter!$E$4+Utgifter!$E$5)/12),IF(I3644&gt; 0,$S$4,0))</f>
        <v>0</v>
      </c>
    </row>
    <row r="3645" spans="4:11" x14ac:dyDescent="0.35">
      <c r="D3645" s="28" t="str">
        <f t="shared" si="56"/>
        <v/>
      </c>
      <c r="E3645" s="27">
        <f>IF((E3644*(1+Utgifter!$E$5/12)-G3644)&gt;0,E3644*(1+Utgifter!$E$5/12)-G3644,0)</f>
        <v>0</v>
      </c>
      <c r="F3645" s="26"/>
      <c r="G3645" s="24">
        <f>IF((E3645*(Utgifter!$E$4+Utgifter!$E$5)/12)&gt;$S$4,(E3645*(Utgifter!$E$4+Utgifter!$E$5)/12),IF(E3645&gt; 0,$S$4,0))</f>
        <v>0</v>
      </c>
      <c r="I3645" s="27">
        <f>IF((I3644*(1+Utgifter!$E$5/12)-K3644)&gt;0,I3644*(1+Utgifter!$E$5/12)-K3644,0)</f>
        <v>0</v>
      </c>
      <c r="J3645" s="26"/>
      <c r="K3645" s="24">
        <f>IF((I3645*(Utgifter!$E$4+Utgifter!$E$5)/12)&gt;$S$4,(I3645*(Utgifter!$E$4+Utgifter!$E$5)/12),IF(I3645&gt; 0,$S$4,0))</f>
        <v>0</v>
      </c>
    </row>
    <row r="3646" spans="4:11" x14ac:dyDescent="0.35">
      <c r="D3646" s="28" t="str">
        <f t="shared" si="56"/>
        <v/>
      </c>
      <c r="E3646" s="27">
        <f>IF((E3645*(1+Utgifter!$E$5/12)-G3645)&gt;0,E3645*(1+Utgifter!$E$5/12)-G3645,0)</f>
        <v>0</v>
      </c>
      <c r="F3646" s="26"/>
      <c r="G3646" s="24">
        <f>IF((E3646*(Utgifter!$E$4+Utgifter!$E$5)/12)&gt;$S$4,(E3646*(Utgifter!$E$4+Utgifter!$E$5)/12),IF(E3646&gt; 0,$S$4,0))</f>
        <v>0</v>
      </c>
      <c r="I3646" s="27">
        <f>IF((I3645*(1+Utgifter!$E$5/12)-K3645)&gt;0,I3645*(1+Utgifter!$E$5/12)-K3645,0)</f>
        <v>0</v>
      </c>
      <c r="J3646" s="26"/>
      <c r="K3646" s="24">
        <f>IF((I3646*(Utgifter!$E$4+Utgifter!$E$5)/12)&gt;$S$4,(I3646*(Utgifter!$E$4+Utgifter!$E$5)/12),IF(I3646&gt; 0,$S$4,0))</f>
        <v>0</v>
      </c>
    </row>
    <row r="3647" spans="4:11" x14ac:dyDescent="0.35">
      <c r="D3647" s="28" t="str">
        <f t="shared" si="56"/>
        <v/>
      </c>
      <c r="E3647" s="27">
        <f>IF((E3646*(1+Utgifter!$E$5/12)-G3646)&gt;0,E3646*(1+Utgifter!$E$5/12)-G3646,0)</f>
        <v>0</v>
      </c>
      <c r="F3647" s="26"/>
      <c r="G3647" s="24">
        <f>IF((E3647*(Utgifter!$E$4+Utgifter!$E$5)/12)&gt;$S$4,(E3647*(Utgifter!$E$4+Utgifter!$E$5)/12),IF(E3647&gt; 0,$S$4,0))</f>
        <v>0</v>
      </c>
      <c r="I3647" s="27">
        <f>IF((I3646*(1+Utgifter!$E$5/12)-K3646)&gt;0,I3646*(1+Utgifter!$E$5/12)-K3646,0)</f>
        <v>0</v>
      </c>
      <c r="J3647" s="26"/>
      <c r="K3647" s="24">
        <f>IF((I3647*(Utgifter!$E$4+Utgifter!$E$5)/12)&gt;$S$4,(I3647*(Utgifter!$E$4+Utgifter!$E$5)/12),IF(I3647&gt; 0,$S$4,0))</f>
        <v>0</v>
      </c>
    </row>
    <row r="3648" spans="4:11" x14ac:dyDescent="0.35">
      <c r="D3648" s="28" t="str">
        <f t="shared" si="56"/>
        <v/>
      </c>
      <c r="E3648" s="27">
        <f>IF((E3647*(1+Utgifter!$E$5/12)-G3647)&gt;0,E3647*(1+Utgifter!$E$5/12)-G3647,0)</f>
        <v>0</v>
      </c>
      <c r="F3648" s="26"/>
      <c r="G3648" s="24">
        <f>IF((E3648*(Utgifter!$E$4+Utgifter!$E$5)/12)&gt;$S$4,(E3648*(Utgifter!$E$4+Utgifter!$E$5)/12),IF(E3648&gt; 0,$S$4,0))</f>
        <v>0</v>
      </c>
      <c r="I3648" s="27">
        <f>IF((I3647*(1+Utgifter!$E$5/12)-K3647)&gt;0,I3647*(1+Utgifter!$E$5/12)-K3647,0)</f>
        <v>0</v>
      </c>
      <c r="J3648" s="26"/>
      <c r="K3648" s="24">
        <f>IF((I3648*(Utgifter!$E$4+Utgifter!$E$5)/12)&gt;$S$4,(I3648*(Utgifter!$E$4+Utgifter!$E$5)/12),IF(I3648&gt; 0,$S$4,0))</f>
        <v>0</v>
      </c>
    </row>
    <row r="3649" spans="4:11" x14ac:dyDescent="0.35">
      <c r="D3649" s="28" t="str">
        <f t="shared" si="56"/>
        <v/>
      </c>
      <c r="E3649" s="27">
        <f>IF((E3648*(1+Utgifter!$E$5/12)-G3648)&gt;0,E3648*(1+Utgifter!$E$5/12)-G3648,0)</f>
        <v>0</v>
      </c>
      <c r="F3649" s="26"/>
      <c r="G3649" s="24">
        <f>IF((E3649*(Utgifter!$E$4+Utgifter!$E$5)/12)&gt;$S$4,(E3649*(Utgifter!$E$4+Utgifter!$E$5)/12),IF(E3649&gt; 0,$S$4,0))</f>
        <v>0</v>
      </c>
      <c r="I3649" s="27">
        <f>IF((I3648*(1+Utgifter!$E$5/12)-K3648)&gt;0,I3648*(1+Utgifter!$E$5/12)-K3648,0)</f>
        <v>0</v>
      </c>
      <c r="J3649" s="26"/>
      <c r="K3649" s="24">
        <f>IF((I3649*(Utgifter!$E$4+Utgifter!$E$5)/12)&gt;$S$4,(I3649*(Utgifter!$E$4+Utgifter!$E$5)/12),IF(I3649&gt; 0,$S$4,0))</f>
        <v>0</v>
      </c>
    </row>
    <row r="3650" spans="4:11" x14ac:dyDescent="0.35">
      <c r="D3650" s="28" t="str">
        <f t="shared" si="56"/>
        <v/>
      </c>
      <c r="E3650" s="27">
        <f>IF((E3649*(1+Utgifter!$E$5/12)-G3649)&gt;0,E3649*(1+Utgifter!$E$5/12)-G3649,0)</f>
        <v>0</v>
      </c>
      <c r="F3650" s="26"/>
      <c r="G3650" s="24">
        <f>IF((E3650*(Utgifter!$E$4+Utgifter!$E$5)/12)&gt;$S$4,(E3650*(Utgifter!$E$4+Utgifter!$E$5)/12),IF(E3650&gt; 0,$S$4,0))</f>
        <v>0</v>
      </c>
      <c r="I3650" s="27">
        <f>IF((I3649*(1+Utgifter!$E$5/12)-K3649)&gt;0,I3649*(1+Utgifter!$E$5/12)-K3649,0)</f>
        <v>0</v>
      </c>
      <c r="J3650" s="26"/>
      <c r="K3650" s="24">
        <f>IF((I3650*(Utgifter!$E$4+Utgifter!$E$5)/12)&gt;$S$4,(I3650*(Utgifter!$E$4+Utgifter!$E$5)/12),IF(I3650&gt; 0,$S$4,0))</f>
        <v>0</v>
      </c>
    </row>
    <row r="3651" spans="4:11" x14ac:dyDescent="0.35">
      <c r="D3651" s="28" t="str">
        <f t="shared" si="56"/>
        <v/>
      </c>
      <c r="E3651" s="27">
        <f>IF((E3650*(1+Utgifter!$E$5/12)-G3650)&gt;0,E3650*(1+Utgifter!$E$5/12)-G3650,0)</f>
        <v>0</v>
      </c>
      <c r="F3651" s="26"/>
      <c r="G3651" s="24">
        <f>IF((E3651*(Utgifter!$E$4+Utgifter!$E$5)/12)&gt;$S$4,(E3651*(Utgifter!$E$4+Utgifter!$E$5)/12),IF(E3651&gt; 0,$S$4,0))</f>
        <v>0</v>
      </c>
      <c r="I3651" s="27">
        <f>IF((I3650*(1+Utgifter!$E$5/12)-K3650)&gt;0,I3650*(1+Utgifter!$E$5/12)-K3650,0)</f>
        <v>0</v>
      </c>
      <c r="J3651" s="26"/>
      <c r="K3651" s="24">
        <f>IF((I3651*(Utgifter!$E$4+Utgifter!$E$5)/12)&gt;$S$4,(I3651*(Utgifter!$E$4+Utgifter!$E$5)/12),IF(I3651&gt; 0,$S$4,0))</f>
        <v>0</v>
      </c>
    </row>
    <row r="3652" spans="4:11" x14ac:dyDescent="0.35">
      <c r="D3652" s="28" t="str">
        <f t="shared" si="56"/>
        <v/>
      </c>
      <c r="E3652" s="27">
        <f>IF((E3651*(1+Utgifter!$E$5/12)-G3651)&gt;0,E3651*(1+Utgifter!$E$5/12)-G3651,0)</f>
        <v>0</v>
      </c>
      <c r="F3652" s="26"/>
      <c r="G3652" s="24">
        <f>IF((E3652*(Utgifter!$E$4+Utgifter!$E$5)/12)&gt;$S$4,(E3652*(Utgifter!$E$4+Utgifter!$E$5)/12),IF(E3652&gt; 0,$S$4,0))</f>
        <v>0</v>
      </c>
      <c r="I3652" s="27">
        <f>IF((I3651*(1+Utgifter!$E$5/12)-K3651)&gt;0,I3651*(1+Utgifter!$E$5/12)-K3651,0)</f>
        <v>0</v>
      </c>
      <c r="J3652" s="26"/>
      <c r="K3652" s="24">
        <f>IF((I3652*(Utgifter!$E$4+Utgifter!$E$5)/12)&gt;$S$4,(I3652*(Utgifter!$E$4+Utgifter!$E$5)/12),IF(I3652&gt; 0,$S$4,0))</f>
        <v>0</v>
      </c>
    </row>
    <row r="3653" spans="4:11" x14ac:dyDescent="0.35">
      <c r="D3653" s="28" t="str">
        <f t="shared" si="56"/>
        <v/>
      </c>
      <c r="E3653" s="27">
        <f>IF((E3652*(1+Utgifter!$E$5/12)-G3652)&gt;0,E3652*(1+Utgifter!$E$5/12)-G3652,0)</f>
        <v>0</v>
      </c>
      <c r="F3653" s="26"/>
      <c r="G3653" s="24">
        <f>IF((E3653*(Utgifter!$E$4+Utgifter!$E$5)/12)&gt;$S$4,(E3653*(Utgifter!$E$4+Utgifter!$E$5)/12),IF(E3653&gt; 0,$S$4,0))</f>
        <v>0</v>
      </c>
      <c r="I3653" s="27">
        <f>IF((I3652*(1+Utgifter!$E$5/12)-K3652)&gt;0,I3652*(1+Utgifter!$E$5/12)-K3652,0)</f>
        <v>0</v>
      </c>
      <c r="J3653" s="26"/>
      <c r="K3653" s="24">
        <f>IF((I3653*(Utgifter!$E$4+Utgifter!$E$5)/12)&gt;$S$4,(I3653*(Utgifter!$E$4+Utgifter!$E$5)/12),IF(I3653&gt; 0,$S$4,0))</f>
        <v>0</v>
      </c>
    </row>
    <row r="3654" spans="4:11" x14ac:dyDescent="0.35">
      <c r="D3654" s="28" t="str">
        <f t="shared" si="56"/>
        <v/>
      </c>
      <c r="E3654" s="27">
        <f>IF((E3653*(1+Utgifter!$E$5/12)-G3653)&gt;0,E3653*(1+Utgifter!$E$5/12)-G3653,0)</f>
        <v>0</v>
      </c>
      <c r="F3654" s="26"/>
      <c r="G3654" s="24">
        <f>IF((E3654*(Utgifter!$E$4+Utgifter!$E$5)/12)&gt;$S$4,(E3654*(Utgifter!$E$4+Utgifter!$E$5)/12),IF(E3654&gt; 0,$S$4,0))</f>
        <v>0</v>
      </c>
      <c r="I3654" s="27">
        <f>IF((I3653*(1+Utgifter!$E$5/12)-K3653)&gt;0,I3653*(1+Utgifter!$E$5/12)-K3653,0)</f>
        <v>0</v>
      </c>
      <c r="J3654" s="26"/>
      <c r="K3654" s="24">
        <f>IF((I3654*(Utgifter!$E$4+Utgifter!$E$5)/12)&gt;$S$4,(I3654*(Utgifter!$E$4+Utgifter!$E$5)/12),IF(I3654&gt; 0,$S$4,0))</f>
        <v>0</v>
      </c>
    </row>
    <row r="3655" spans="4:11" x14ac:dyDescent="0.35">
      <c r="D3655" s="28" t="str">
        <f t="shared" ref="D3655:D3718" si="57">IF(OR(E3655&gt;0, I3655&gt;0),D3654+1,"")</f>
        <v/>
      </c>
      <c r="E3655" s="27">
        <f>IF((E3654*(1+Utgifter!$E$5/12)-G3654)&gt;0,E3654*(1+Utgifter!$E$5/12)-G3654,0)</f>
        <v>0</v>
      </c>
      <c r="F3655" s="26"/>
      <c r="G3655" s="24">
        <f>IF((E3655*(Utgifter!$E$4+Utgifter!$E$5)/12)&gt;$S$4,(E3655*(Utgifter!$E$4+Utgifter!$E$5)/12),IF(E3655&gt; 0,$S$4,0))</f>
        <v>0</v>
      </c>
      <c r="I3655" s="27">
        <f>IF((I3654*(1+Utgifter!$E$5/12)-K3654)&gt;0,I3654*(1+Utgifter!$E$5/12)-K3654,0)</f>
        <v>0</v>
      </c>
      <c r="J3655" s="26"/>
      <c r="K3655" s="24">
        <f>IF((I3655*(Utgifter!$E$4+Utgifter!$E$5)/12)&gt;$S$4,(I3655*(Utgifter!$E$4+Utgifter!$E$5)/12),IF(I3655&gt; 0,$S$4,0))</f>
        <v>0</v>
      </c>
    </row>
    <row r="3656" spans="4:11" x14ac:dyDescent="0.35">
      <c r="D3656" s="28" t="str">
        <f t="shared" si="57"/>
        <v/>
      </c>
      <c r="E3656" s="27">
        <f>IF((E3655*(1+Utgifter!$E$5/12)-G3655)&gt;0,E3655*(1+Utgifter!$E$5/12)-G3655,0)</f>
        <v>0</v>
      </c>
      <c r="F3656" s="26"/>
      <c r="G3656" s="24">
        <f>IF((E3656*(Utgifter!$E$4+Utgifter!$E$5)/12)&gt;$S$4,(E3656*(Utgifter!$E$4+Utgifter!$E$5)/12),IF(E3656&gt; 0,$S$4,0))</f>
        <v>0</v>
      </c>
      <c r="I3656" s="27">
        <f>IF((I3655*(1+Utgifter!$E$5/12)-K3655)&gt;0,I3655*(1+Utgifter!$E$5/12)-K3655,0)</f>
        <v>0</v>
      </c>
      <c r="J3656" s="26"/>
      <c r="K3656" s="24">
        <f>IF((I3656*(Utgifter!$E$4+Utgifter!$E$5)/12)&gt;$S$4,(I3656*(Utgifter!$E$4+Utgifter!$E$5)/12),IF(I3656&gt; 0,$S$4,0))</f>
        <v>0</v>
      </c>
    </row>
    <row r="3657" spans="4:11" x14ac:dyDescent="0.35">
      <c r="D3657" s="28" t="str">
        <f t="shared" si="57"/>
        <v/>
      </c>
      <c r="E3657" s="27">
        <f>IF((E3656*(1+Utgifter!$E$5/12)-G3656)&gt;0,E3656*(1+Utgifter!$E$5/12)-G3656,0)</f>
        <v>0</v>
      </c>
      <c r="F3657" s="26"/>
      <c r="G3657" s="24">
        <f>IF((E3657*(Utgifter!$E$4+Utgifter!$E$5)/12)&gt;$S$4,(E3657*(Utgifter!$E$4+Utgifter!$E$5)/12),IF(E3657&gt; 0,$S$4,0))</f>
        <v>0</v>
      </c>
      <c r="I3657" s="27">
        <f>IF((I3656*(1+Utgifter!$E$5/12)-K3656)&gt;0,I3656*(1+Utgifter!$E$5/12)-K3656,0)</f>
        <v>0</v>
      </c>
      <c r="J3657" s="26"/>
      <c r="K3657" s="24">
        <f>IF((I3657*(Utgifter!$E$4+Utgifter!$E$5)/12)&gt;$S$4,(I3657*(Utgifter!$E$4+Utgifter!$E$5)/12),IF(I3657&gt; 0,$S$4,0))</f>
        <v>0</v>
      </c>
    </row>
    <row r="3658" spans="4:11" x14ac:dyDescent="0.35">
      <c r="D3658" s="28" t="str">
        <f t="shared" si="57"/>
        <v/>
      </c>
      <c r="E3658" s="27">
        <f>IF((E3657*(1+Utgifter!$E$5/12)-G3657)&gt;0,E3657*(1+Utgifter!$E$5/12)-G3657,0)</f>
        <v>0</v>
      </c>
      <c r="F3658" s="26"/>
      <c r="G3658" s="24">
        <f>IF((E3658*(Utgifter!$E$4+Utgifter!$E$5)/12)&gt;$S$4,(E3658*(Utgifter!$E$4+Utgifter!$E$5)/12),IF(E3658&gt; 0,$S$4,0))</f>
        <v>0</v>
      </c>
      <c r="I3658" s="27">
        <f>IF((I3657*(1+Utgifter!$E$5/12)-K3657)&gt;0,I3657*(1+Utgifter!$E$5/12)-K3657,0)</f>
        <v>0</v>
      </c>
      <c r="J3658" s="26"/>
      <c r="K3658" s="24">
        <f>IF((I3658*(Utgifter!$E$4+Utgifter!$E$5)/12)&gt;$S$4,(I3658*(Utgifter!$E$4+Utgifter!$E$5)/12),IF(I3658&gt; 0,$S$4,0))</f>
        <v>0</v>
      </c>
    </row>
    <row r="3659" spans="4:11" x14ac:dyDescent="0.35">
      <c r="D3659" s="28" t="str">
        <f t="shared" si="57"/>
        <v/>
      </c>
      <c r="E3659" s="27">
        <f>IF((E3658*(1+Utgifter!$E$5/12)-G3658)&gt;0,E3658*(1+Utgifter!$E$5/12)-G3658,0)</f>
        <v>0</v>
      </c>
      <c r="F3659" s="26"/>
      <c r="G3659" s="24">
        <f>IF((E3659*(Utgifter!$E$4+Utgifter!$E$5)/12)&gt;$S$4,(E3659*(Utgifter!$E$4+Utgifter!$E$5)/12),IF(E3659&gt; 0,$S$4,0))</f>
        <v>0</v>
      </c>
      <c r="I3659" s="27">
        <f>IF((I3658*(1+Utgifter!$E$5/12)-K3658)&gt;0,I3658*(1+Utgifter!$E$5/12)-K3658,0)</f>
        <v>0</v>
      </c>
      <c r="J3659" s="26"/>
      <c r="K3659" s="24">
        <f>IF((I3659*(Utgifter!$E$4+Utgifter!$E$5)/12)&gt;$S$4,(I3659*(Utgifter!$E$4+Utgifter!$E$5)/12),IF(I3659&gt; 0,$S$4,0))</f>
        <v>0</v>
      </c>
    </row>
    <row r="3660" spans="4:11" x14ac:dyDescent="0.35">
      <c r="D3660" s="28" t="str">
        <f t="shared" si="57"/>
        <v/>
      </c>
      <c r="E3660" s="27">
        <f>IF((E3659*(1+Utgifter!$E$5/12)-G3659)&gt;0,E3659*(1+Utgifter!$E$5/12)-G3659,0)</f>
        <v>0</v>
      </c>
      <c r="F3660" s="26"/>
      <c r="G3660" s="24">
        <f>IF((E3660*(Utgifter!$E$4+Utgifter!$E$5)/12)&gt;$S$4,(E3660*(Utgifter!$E$4+Utgifter!$E$5)/12),IF(E3660&gt; 0,$S$4,0))</f>
        <v>0</v>
      </c>
      <c r="I3660" s="27">
        <f>IF((I3659*(1+Utgifter!$E$5/12)-K3659)&gt;0,I3659*(1+Utgifter!$E$5/12)-K3659,0)</f>
        <v>0</v>
      </c>
      <c r="J3660" s="26"/>
      <c r="K3660" s="24">
        <f>IF((I3660*(Utgifter!$E$4+Utgifter!$E$5)/12)&gt;$S$4,(I3660*(Utgifter!$E$4+Utgifter!$E$5)/12),IF(I3660&gt; 0,$S$4,0))</f>
        <v>0</v>
      </c>
    </row>
    <row r="3661" spans="4:11" x14ac:dyDescent="0.35">
      <c r="D3661" s="28" t="str">
        <f t="shared" si="57"/>
        <v/>
      </c>
      <c r="E3661" s="27">
        <f>IF((E3660*(1+Utgifter!$E$5/12)-G3660)&gt;0,E3660*(1+Utgifter!$E$5/12)-G3660,0)</f>
        <v>0</v>
      </c>
      <c r="F3661" s="26"/>
      <c r="G3661" s="24">
        <f>IF((E3661*(Utgifter!$E$4+Utgifter!$E$5)/12)&gt;$S$4,(E3661*(Utgifter!$E$4+Utgifter!$E$5)/12),IF(E3661&gt; 0,$S$4,0))</f>
        <v>0</v>
      </c>
      <c r="I3661" s="27">
        <f>IF((I3660*(1+Utgifter!$E$5/12)-K3660)&gt;0,I3660*(1+Utgifter!$E$5/12)-K3660,0)</f>
        <v>0</v>
      </c>
      <c r="J3661" s="26"/>
      <c r="K3661" s="24">
        <f>IF((I3661*(Utgifter!$E$4+Utgifter!$E$5)/12)&gt;$S$4,(I3661*(Utgifter!$E$4+Utgifter!$E$5)/12),IF(I3661&gt; 0,$S$4,0))</f>
        <v>0</v>
      </c>
    </row>
    <row r="3662" spans="4:11" x14ac:dyDescent="0.35">
      <c r="D3662" s="28" t="str">
        <f t="shared" si="57"/>
        <v/>
      </c>
      <c r="E3662" s="27">
        <f>IF((E3661*(1+Utgifter!$E$5/12)-G3661)&gt;0,E3661*(1+Utgifter!$E$5/12)-G3661,0)</f>
        <v>0</v>
      </c>
      <c r="F3662" s="26"/>
      <c r="G3662" s="24">
        <f>IF((E3662*(Utgifter!$E$4+Utgifter!$E$5)/12)&gt;$S$4,(E3662*(Utgifter!$E$4+Utgifter!$E$5)/12),IF(E3662&gt; 0,$S$4,0))</f>
        <v>0</v>
      </c>
      <c r="I3662" s="27">
        <f>IF((I3661*(1+Utgifter!$E$5/12)-K3661)&gt;0,I3661*(1+Utgifter!$E$5/12)-K3661,0)</f>
        <v>0</v>
      </c>
      <c r="J3662" s="26"/>
      <c r="K3662" s="24">
        <f>IF((I3662*(Utgifter!$E$4+Utgifter!$E$5)/12)&gt;$S$4,(I3662*(Utgifter!$E$4+Utgifter!$E$5)/12),IF(I3662&gt; 0,$S$4,0))</f>
        <v>0</v>
      </c>
    </row>
    <row r="3663" spans="4:11" x14ac:dyDescent="0.35">
      <c r="D3663" s="28" t="str">
        <f t="shared" si="57"/>
        <v/>
      </c>
      <c r="E3663" s="27">
        <f>IF((E3662*(1+Utgifter!$E$5/12)-G3662)&gt;0,E3662*(1+Utgifter!$E$5/12)-G3662,0)</f>
        <v>0</v>
      </c>
      <c r="F3663" s="26"/>
      <c r="G3663" s="24">
        <f>IF((E3663*(Utgifter!$E$4+Utgifter!$E$5)/12)&gt;$S$4,(E3663*(Utgifter!$E$4+Utgifter!$E$5)/12),IF(E3663&gt; 0,$S$4,0))</f>
        <v>0</v>
      </c>
      <c r="I3663" s="27">
        <f>IF((I3662*(1+Utgifter!$E$5/12)-K3662)&gt;0,I3662*(1+Utgifter!$E$5/12)-K3662,0)</f>
        <v>0</v>
      </c>
      <c r="J3663" s="26"/>
      <c r="K3663" s="24">
        <f>IF((I3663*(Utgifter!$E$4+Utgifter!$E$5)/12)&gt;$S$4,(I3663*(Utgifter!$E$4+Utgifter!$E$5)/12),IF(I3663&gt; 0,$S$4,0))</f>
        <v>0</v>
      </c>
    </row>
    <row r="3664" spans="4:11" x14ac:dyDescent="0.35">
      <c r="D3664" s="28" t="str">
        <f t="shared" si="57"/>
        <v/>
      </c>
      <c r="E3664" s="27">
        <f>IF((E3663*(1+Utgifter!$E$5/12)-G3663)&gt;0,E3663*(1+Utgifter!$E$5/12)-G3663,0)</f>
        <v>0</v>
      </c>
      <c r="F3664" s="26"/>
      <c r="G3664" s="24">
        <f>IF((E3664*(Utgifter!$E$4+Utgifter!$E$5)/12)&gt;$S$4,(E3664*(Utgifter!$E$4+Utgifter!$E$5)/12),IF(E3664&gt; 0,$S$4,0))</f>
        <v>0</v>
      </c>
      <c r="I3664" s="27">
        <f>IF((I3663*(1+Utgifter!$E$5/12)-K3663)&gt;0,I3663*(1+Utgifter!$E$5/12)-K3663,0)</f>
        <v>0</v>
      </c>
      <c r="J3664" s="26"/>
      <c r="K3664" s="24">
        <f>IF((I3664*(Utgifter!$E$4+Utgifter!$E$5)/12)&gt;$S$4,(I3664*(Utgifter!$E$4+Utgifter!$E$5)/12),IF(I3664&gt; 0,$S$4,0))</f>
        <v>0</v>
      </c>
    </row>
    <row r="3665" spans="4:11" x14ac:dyDescent="0.35">
      <c r="D3665" s="28" t="str">
        <f t="shared" si="57"/>
        <v/>
      </c>
      <c r="E3665" s="27">
        <f>IF((E3664*(1+Utgifter!$E$5/12)-G3664)&gt;0,E3664*(1+Utgifter!$E$5/12)-G3664,0)</f>
        <v>0</v>
      </c>
      <c r="F3665" s="26"/>
      <c r="G3665" s="24">
        <f>IF((E3665*(Utgifter!$E$4+Utgifter!$E$5)/12)&gt;$S$4,(E3665*(Utgifter!$E$4+Utgifter!$E$5)/12),IF(E3665&gt; 0,$S$4,0))</f>
        <v>0</v>
      </c>
      <c r="I3665" s="27">
        <f>IF((I3664*(1+Utgifter!$E$5/12)-K3664)&gt;0,I3664*(1+Utgifter!$E$5/12)-K3664,0)</f>
        <v>0</v>
      </c>
      <c r="J3665" s="26"/>
      <c r="K3665" s="24">
        <f>IF((I3665*(Utgifter!$E$4+Utgifter!$E$5)/12)&gt;$S$4,(I3665*(Utgifter!$E$4+Utgifter!$E$5)/12),IF(I3665&gt; 0,$S$4,0))</f>
        <v>0</v>
      </c>
    </row>
    <row r="3666" spans="4:11" x14ac:dyDescent="0.35">
      <c r="D3666" s="28" t="str">
        <f t="shared" si="57"/>
        <v/>
      </c>
      <c r="E3666" s="27">
        <f>IF((E3665*(1+Utgifter!$E$5/12)-G3665)&gt;0,E3665*(1+Utgifter!$E$5/12)-G3665,0)</f>
        <v>0</v>
      </c>
      <c r="F3666" s="26"/>
      <c r="G3666" s="24">
        <f>IF((E3666*(Utgifter!$E$4+Utgifter!$E$5)/12)&gt;$S$4,(E3666*(Utgifter!$E$4+Utgifter!$E$5)/12),IF(E3666&gt; 0,$S$4,0))</f>
        <v>0</v>
      </c>
      <c r="I3666" s="27">
        <f>IF((I3665*(1+Utgifter!$E$5/12)-K3665)&gt;0,I3665*(1+Utgifter!$E$5/12)-K3665,0)</f>
        <v>0</v>
      </c>
      <c r="J3666" s="26"/>
      <c r="K3666" s="24">
        <f>IF((I3666*(Utgifter!$E$4+Utgifter!$E$5)/12)&gt;$S$4,(I3666*(Utgifter!$E$4+Utgifter!$E$5)/12),IF(I3666&gt; 0,$S$4,0))</f>
        <v>0</v>
      </c>
    </row>
    <row r="3667" spans="4:11" x14ac:dyDescent="0.35">
      <c r="D3667" s="28" t="str">
        <f t="shared" si="57"/>
        <v/>
      </c>
      <c r="E3667" s="27">
        <f>IF((E3666*(1+Utgifter!$E$5/12)-G3666)&gt;0,E3666*(1+Utgifter!$E$5/12)-G3666,0)</f>
        <v>0</v>
      </c>
      <c r="F3667" s="26"/>
      <c r="G3667" s="24">
        <f>IF((E3667*(Utgifter!$E$4+Utgifter!$E$5)/12)&gt;$S$4,(E3667*(Utgifter!$E$4+Utgifter!$E$5)/12),IF(E3667&gt; 0,$S$4,0))</f>
        <v>0</v>
      </c>
      <c r="I3667" s="27">
        <f>IF((I3666*(1+Utgifter!$E$5/12)-K3666)&gt;0,I3666*(1+Utgifter!$E$5/12)-K3666,0)</f>
        <v>0</v>
      </c>
      <c r="J3667" s="26"/>
      <c r="K3667" s="24">
        <f>IF((I3667*(Utgifter!$E$4+Utgifter!$E$5)/12)&gt;$S$4,(I3667*(Utgifter!$E$4+Utgifter!$E$5)/12),IF(I3667&gt; 0,$S$4,0))</f>
        <v>0</v>
      </c>
    </row>
    <row r="3668" spans="4:11" x14ac:dyDescent="0.35">
      <c r="D3668" s="28" t="str">
        <f t="shared" si="57"/>
        <v/>
      </c>
      <c r="E3668" s="27">
        <f>IF((E3667*(1+Utgifter!$E$5/12)-G3667)&gt;0,E3667*(1+Utgifter!$E$5/12)-G3667,0)</f>
        <v>0</v>
      </c>
      <c r="F3668" s="26"/>
      <c r="G3668" s="24">
        <f>IF((E3668*(Utgifter!$E$4+Utgifter!$E$5)/12)&gt;$S$4,(E3668*(Utgifter!$E$4+Utgifter!$E$5)/12),IF(E3668&gt; 0,$S$4,0))</f>
        <v>0</v>
      </c>
      <c r="I3668" s="27">
        <f>IF((I3667*(1+Utgifter!$E$5/12)-K3667)&gt;0,I3667*(1+Utgifter!$E$5/12)-K3667,0)</f>
        <v>0</v>
      </c>
      <c r="J3668" s="26"/>
      <c r="K3668" s="24">
        <f>IF((I3668*(Utgifter!$E$4+Utgifter!$E$5)/12)&gt;$S$4,(I3668*(Utgifter!$E$4+Utgifter!$E$5)/12),IF(I3668&gt; 0,$S$4,0))</f>
        <v>0</v>
      </c>
    </row>
    <row r="3669" spans="4:11" x14ac:dyDescent="0.35">
      <c r="D3669" s="28" t="str">
        <f t="shared" si="57"/>
        <v/>
      </c>
      <c r="E3669" s="27">
        <f>IF((E3668*(1+Utgifter!$E$5/12)-G3668)&gt;0,E3668*(1+Utgifter!$E$5/12)-G3668,0)</f>
        <v>0</v>
      </c>
      <c r="F3669" s="26"/>
      <c r="G3669" s="24">
        <f>IF((E3669*(Utgifter!$E$4+Utgifter!$E$5)/12)&gt;$S$4,(E3669*(Utgifter!$E$4+Utgifter!$E$5)/12),IF(E3669&gt; 0,$S$4,0))</f>
        <v>0</v>
      </c>
      <c r="I3669" s="27">
        <f>IF((I3668*(1+Utgifter!$E$5/12)-K3668)&gt;0,I3668*(1+Utgifter!$E$5/12)-K3668,0)</f>
        <v>0</v>
      </c>
      <c r="J3669" s="26"/>
      <c r="K3669" s="24">
        <f>IF((I3669*(Utgifter!$E$4+Utgifter!$E$5)/12)&gt;$S$4,(I3669*(Utgifter!$E$4+Utgifter!$E$5)/12),IF(I3669&gt; 0,$S$4,0))</f>
        <v>0</v>
      </c>
    </row>
    <row r="3670" spans="4:11" x14ac:dyDescent="0.35">
      <c r="D3670" s="28" t="str">
        <f t="shared" si="57"/>
        <v/>
      </c>
      <c r="E3670" s="27">
        <f>IF((E3669*(1+Utgifter!$E$5/12)-G3669)&gt;0,E3669*(1+Utgifter!$E$5/12)-G3669,0)</f>
        <v>0</v>
      </c>
      <c r="F3670" s="26"/>
      <c r="G3670" s="24">
        <f>IF((E3670*(Utgifter!$E$4+Utgifter!$E$5)/12)&gt;$S$4,(E3670*(Utgifter!$E$4+Utgifter!$E$5)/12),IF(E3670&gt; 0,$S$4,0))</f>
        <v>0</v>
      </c>
      <c r="I3670" s="27">
        <f>IF((I3669*(1+Utgifter!$E$5/12)-K3669)&gt;0,I3669*(1+Utgifter!$E$5/12)-K3669,0)</f>
        <v>0</v>
      </c>
      <c r="J3670" s="26"/>
      <c r="K3670" s="24">
        <f>IF((I3670*(Utgifter!$E$4+Utgifter!$E$5)/12)&gt;$S$4,(I3670*(Utgifter!$E$4+Utgifter!$E$5)/12),IF(I3670&gt; 0,$S$4,0))</f>
        <v>0</v>
      </c>
    </row>
    <row r="3671" spans="4:11" x14ac:dyDescent="0.35">
      <c r="D3671" s="28" t="str">
        <f t="shared" si="57"/>
        <v/>
      </c>
      <c r="E3671" s="27">
        <f>IF((E3670*(1+Utgifter!$E$5/12)-G3670)&gt;0,E3670*(1+Utgifter!$E$5/12)-G3670,0)</f>
        <v>0</v>
      </c>
      <c r="F3671" s="26"/>
      <c r="G3671" s="24">
        <f>IF((E3671*(Utgifter!$E$4+Utgifter!$E$5)/12)&gt;$S$4,(E3671*(Utgifter!$E$4+Utgifter!$E$5)/12),IF(E3671&gt; 0,$S$4,0))</f>
        <v>0</v>
      </c>
      <c r="I3671" s="27">
        <f>IF((I3670*(1+Utgifter!$E$5/12)-K3670)&gt;0,I3670*(1+Utgifter!$E$5/12)-K3670,0)</f>
        <v>0</v>
      </c>
      <c r="J3671" s="26"/>
      <c r="K3671" s="24">
        <f>IF((I3671*(Utgifter!$E$4+Utgifter!$E$5)/12)&gt;$S$4,(I3671*(Utgifter!$E$4+Utgifter!$E$5)/12),IF(I3671&gt; 0,$S$4,0))</f>
        <v>0</v>
      </c>
    </row>
    <row r="3672" spans="4:11" x14ac:dyDescent="0.35">
      <c r="D3672" s="28" t="str">
        <f t="shared" si="57"/>
        <v/>
      </c>
      <c r="E3672" s="27">
        <f>IF((E3671*(1+Utgifter!$E$5/12)-G3671)&gt;0,E3671*(1+Utgifter!$E$5/12)-G3671,0)</f>
        <v>0</v>
      </c>
      <c r="F3672" s="26"/>
      <c r="G3672" s="24">
        <f>IF((E3672*(Utgifter!$E$4+Utgifter!$E$5)/12)&gt;$S$4,(E3672*(Utgifter!$E$4+Utgifter!$E$5)/12),IF(E3672&gt; 0,$S$4,0))</f>
        <v>0</v>
      </c>
      <c r="I3672" s="27">
        <f>IF((I3671*(1+Utgifter!$E$5/12)-K3671)&gt;0,I3671*(1+Utgifter!$E$5/12)-K3671,0)</f>
        <v>0</v>
      </c>
      <c r="J3672" s="26"/>
      <c r="K3672" s="24">
        <f>IF((I3672*(Utgifter!$E$4+Utgifter!$E$5)/12)&gt;$S$4,(I3672*(Utgifter!$E$4+Utgifter!$E$5)/12),IF(I3672&gt; 0,$S$4,0))</f>
        <v>0</v>
      </c>
    </row>
    <row r="3673" spans="4:11" x14ac:dyDescent="0.35">
      <c r="D3673" s="28" t="str">
        <f t="shared" si="57"/>
        <v/>
      </c>
      <c r="E3673" s="27">
        <f>IF((E3672*(1+Utgifter!$E$5/12)-G3672)&gt;0,E3672*(1+Utgifter!$E$5/12)-G3672,0)</f>
        <v>0</v>
      </c>
      <c r="F3673" s="26"/>
      <c r="G3673" s="24">
        <f>IF((E3673*(Utgifter!$E$4+Utgifter!$E$5)/12)&gt;$S$4,(E3673*(Utgifter!$E$4+Utgifter!$E$5)/12),IF(E3673&gt; 0,$S$4,0))</f>
        <v>0</v>
      </c>
      <c r="I3673" s="27">
        <f>IF((I3672*(1+Utgifter!$E$5/12)-K3672)&gt;0,I3672*(1+Utgifter!$E$5/12)-K3672,0)</f>
        <v>0</v>
      </c>
      <c r="J3673" s="26"/>
      <c r="K3673" s="24">
        <f>IF((I3673*(Utgifter!$E$4+Utgifter!$E$5)/12)&gt;$S$4,(I3673*(Utgifter!$E$4+Utgifter!$E$5)/12),IF(I3673&gt; 0,$S$4,0))</f>
        <v>0</v>
      </c>
    </row>
    <row r="3674" spans="4:11" x14ac:dyDescent="0.35">
      <c r="D3674" s="28" t="str">
        <f t="shared" si="57"/>
        <v/>
      </c>
      <c r="E3674" s="27">
        <f>IF((E3673*(1+Utgifter!$E$5/12)-G3673)&gt;0,E3673*(1+Utgifter!$E$5/12)-G3673,0)</f>
        <v>0</v>
      </c>
      <c r="F3674" s="26"/>
      <c r="G3674" s="24">
        <f>IF((E3674*(Utgifter!$E$4+Utgifter!$E$5)/12)&gt;$S$4,(E3674*(Utgifter!$E$4+Utgifter!$E$5)/12),IF(E3674&gt; 0,$S$4,0))</f>
        <v>0</v>
      </c>
      <c r="I3674" s="27">
        <f>IF((I3673*(1+Utgifter!$E$5/12)-K3673)&gt;0,I3673*(1+Utgifter!$E$5/12)-K3673,0)</f>
        <v>0</v>
      </c>
      <c r="J3674" s="26"/>
      <c r="K3674" s="24">
        <f>IF((I3674*(Utgifter!$E$4+Utgifter!$E$5)/12)&gt;$S$4,(I3674*(Utgifter!$E$4+Utgifter!$E$5)/12),IF(I3674&gt; 0,$S$4,0))</f>
        <v>0</v>
      </c>
    </row>
    <row r="3675" spans="4:11" x14ac:dyDescent="0.35">
      <c r="D3675" s="28" t="str">
        <f t="shared" si="57"/>
        <v/>
      </c>
      <c r="E3675" s="27">
        <f>IF((E3674*(1+Utgifter!$E$5/12)-G3674)&gt;0,E3674*(1+Utgifter!$E$5/12)-G3674,0)</f>
        <v>0</v>
      </c>
      <c r="F3675" s="26"/>
      <c r="G3675" s="24">
        <f>IF((E3675*(Utgifter!$E$4+Utgifter!$E$5)/12)&gt;$S$4,(E3675*(Utgifter!$E$4+Utgifter!$E$5)/12),IF(E3675&gt; 0,$S$4,0))</f>
        <v>0</v>
      </c>
      <c r="I3675" s="27">
        <f>IF((I3674*(1+Utgifter!$E$5/12)-K3674)&gt;0,I3674*(1+Utgifter!$E$5/12)-K3674,0)</f>
        <v>0</v>
      </c>
      <c r="J3675" s="26"/>
      <c r="K3675" s="24">
        <f>IF((I3675*(Utgifter!$E$4+Utgifter!$E$5)/12)&gt;$S$4,(I3675*(Utgifter!$E$4+Utgifter!$E$5)/12),IF(I3675&gt; 0,$S$4,0))</f>
        <v>0</v>
      </c>
    </row>
    <row r="3676" spans="4:11" x14ac:dyDescent="0.35">
      <c r="D3676" s="28" t="str">
        <f t="shared" si="57"/>
        <v/>
      </c>
      <c r="E3676" s="27">
        <f>IF((E3675*(1+Utgifter!$E$5/12)-G3675)&gt;0,E3675*(1+Utgifter!$E$5/12)-G3675,0)</f>
        <v>0</v>
      </c>
      <c r="F3676" s="26"/>
      <c r="G3676" s="24">
        <f>IF((E3676*(Utgifter!$E$4+Utgifter!$E$5)/12)&gt;$S$4,(E3676*(Utgifter!$E$4+Utgifter!$E$5)/12),IF(E3676&gt; 0,$S$4,0))</f>
        <v>0</v>
      </c>
      <c r="I3676" s="27">
        <f>IF((I3675*(1+Utgifter!$E$5/12)-K3675)&gt;0,I3675*(1+Utgifter!$E$5/12)-K3675,0)</f>
        <v>0</v>
      </c>
      <c r="J3676" s="26"/>
      <c r="K3676" s="24">
        <f>IF((I3676*(Utgifter!$E$4+Utgifter!$E$5)/12)&gt;$S$4,(I3676*(Utgifter!$E$4+Utgifter!$E$5)/12),IF(I3676&gt; 0,$S$4,0))</f>
        <v>0</v>
      </c>
    </row>
    <row r="3677" spans="4:11" x14ac:dyDescent="0.35">
      <c r="D3677" s="28" t="str">
        <f t="shared" si="57"/>
        <v/>
      </c>
      <c r="E3677" s="27">
        <f>IF((E3676*(1+Utgifter!$E$5/12)-G3676)&gt;0,E3676*(1+Utgifter!$E$5/12)-G3676,0)</f>
        <v>0</v>
      </c>
      <c r="F3677" s="26"/>
      <c r="G3677" s="24">
        <f>IF((E3677*(Utgifter!$E$4+Utgifter!$E$5)/12)&gt;$S$4,(E3677*(Utgifter!$E$4+Utgifter!$E$5)/12),IF(E3677&gt; 0,$S$4,0))</f>
        <v>0</v>
      </c>
      <c r="I3677" s="27">
        <f>IF((I3676*(1+Utgifter!$E$5/12)-K3676)&gt;0,I3676*(1+Utgifter!$E$5/12)-K3676,0)</f>
        <v>0</v>
      </c>
      <c r="J3677" s="26"/>
      <c r="K3677" s="24">
        <f>IF((I3677*(Utgifter!$E$4+Utgifter!$E$5)/12)&gt;$S$4,(I3677*(Utgifter!$E$4+Utgifter!$E$5)/12),IF(I3677&gt; 0,$S$4,0))</f>
        <v>0</v>
      </c>
    </row>
    <row r="3678" spans="4:11" x14ac:dyDescent="0.35">
      <c r="D3678" s="28" t="str">
        <f t="shared" si="57"/>
        <v/>
      </c>
      <c r="E3678" s="27">
        <f>IF((E3677*(1+Utgifter!$E$5/12)-G3677)&gt;0,E3677*(1+Utgifter!$E$5/12)-G3677,0)</f>
        <v>0</v>
      </c>
      <c r="F3678" s="26"/>
      <c r="G3678" s="24">
        <f>IF((E3678*(Utgifter!$E$4+Utgifter!$E$5)/12)&gt;$S$4,(E3678*(Utgifter!$E$4+Utgifter!$E$5)/12),IF(E3678&gt; 0,$S$4,0))</f>
        <v>0</v>
      </c>
      <c r="I3678" s="27">
        <f>IF((I3677*(1+Utgifter!$E$5/12)-K3677)&gt;0,I3677*(1+Utgifter!$E$5/12)-K3677,0)</f>
        <v>0</v>
      </c>
      <c r="J3678" s="26"/>
      <c r="K3678" s="24">
        <f>IF((I3678*(Utgifter!$E$4+Utgifter!$E$5)/12)&gt;$S$4,(I3678*(Utgifter!$E$4+Utgifter!$E$5)/12),IF(I3678&gt; 0,$S$4,0))</f>
        <v>0</v>
      </c>
    </row>
    <row r="3679" spans="4:11" x14ac:dyDescent="0.35">
      <c r="D3679" s="28" t="str">
        <f t="shared" si="57"/>
        <v/>
      </c>
      <c r="E3679" s="27">
        <f>IF((E3678*(1+Utgifter!$E$5/12)-G3678)&gt;0,E3678*(1+Utgifter!$E$5/12)-G3678,0)</f>
        <v>0</v>
      </c>
      <c r="F3679" s="26"/>
      <c r="G3679" s="24">
        <f>IF((E3679*(Utgifter!$E$4+Utgifter!$E$5)/12)&gt;$S$4,(E3679*(Utgifter!$E$4+Utgifter!$E$5)/12),IF(E3679&gt; 0,$S$4,0))</f>
        <v>0</v>
      </c>
      <c r="I3679" s="27">
        <f>IF((I3678*(1+Utgifter!$E$5/12)-K3678)&gt;0,I3678*(1+Utgifter!$E$5/12)-K3678,0)</f>
        <v>0</v>
      </c>
      <c r="J3679" s="26"/>
      <c r="K3679" s="24">
        <f>IF((I3679*(Utgifter!$E$4+Utgifter!$E$5)/12)&gt;$S$4,(I3679*(Utgifter!$E$4+Utgifter!$E$5)/12),IF(I3679&gt; 0,$S$4,0))</f>
        <v>0</v>
      </c>
    </row>
    <row r="3680" spans="4:11" x14ac:dyDescent="0.35">
      <c r="D3680" s="28" t="str">
        <f t="shared" si="57"/>
        <v/>
      </c>
      <c r="E3680" s="27">
        <f>IF((E3679*(1+Utgifter!$E$5/12)-G3679)&gt;0,E3679*(1+Utgifter!$E$5/12)-G3679,0)</f>
        <v>0</v>
      </c>
      <c r="F3680" s="26"/>
      <c r="G3680" s="24">
        <f>IF((E3680*(Utgifter!$E$4+Utgifter!$E$5)/12)&gt;$S$4,(E3680*(Utgifter!$E$4+Utgifter!$E$5)/12),IF(E3680&gt; 0,$S$4,0))</f>
        <v>0</v>
      </c>
      <c r="I3680" s="27">
        <f>IF((I3679*(1+Utgifter!$E$5/12)-K3679)&gt;0,I3679*(1+Utgifter!$E$5/12)-K3679,0)</f>
        <v>0</v>
      </c>
      <c r="J3680" s="26"/>
      <c r="K3680" s="24">
        <f>IF((I3680*(Utgifter!$E$4+Utgifter!$E$5)/12)&gt;$S$4,(I3680*(Utgifter!$E$4+Utgifter!$E$5)/12),IF(I3680&gt; 0,$S$4,0))</f>
        <v>0</v>
      </c>
    </row>
    <row r="3681" spans="4:11" x14ac:dyDescent="0.35">
      <c r="D3681" s="28" t="str">
        <f t="shared" si="57"/>
        <v/>
      </c>
      <c r="E3681" s="27">
        <f>IF((E3680*(1+Utgifter!$E$5/12)-G3680)&gt;0,E3680*(1+Utgifter!$E$5/12)-G3680,0)</f>
        <v>0</v>
      </c>
      <c r="F3681" s="26"/>
      <c r="G3681" s="24">
        <f>IF((E3681*(Utgifter!$E$4+Utgifter!$E$5)/12)&gt;$S$4,(E3681*(Utgifter!$E$4+Utgifter!$E$5)/12),IF(E3681&gt; 0,$S$4,0))</f>
        <v>0</v>
      </c>
      <c r="I3681" s="27">
        <f>IF((I3680*(1+Utgifter!$E$5/12)-K3680)&gt;0,I3680*(1+Utgifter!$E$5/12)-K3680,0)</f>
        <v>0</v>
      </c>
      <c r="J3681" s="26"/>
      <c r="K3681" s="24">
        <f>IF((I3681*(Utgifter!$E$4+Utgifter!$E$5)/12)&gt;$S$4,(I3681*(Utgifter!$E$4+Utgifter!$E$5)/12),IF(I3681&gt; 0,$S$4,0))</f>
        <v>0</v>
      </c>
    </row>
    <row r="3682" spans="4:11" x14ac:dyDescent="0.35">
      <c r="D3682" s="28" t="str">
        <f t="shared" si="57"/>
        <v/>
      </c>
      <c r="E3682" s="27">
        <f>IF((E3681*(1+Utgifter!$E$5/12)-G3681)&gt;0,E3681*(1+Utgifter!$E$5/12)-G3681,0)</f>
        <v>0</v>
      </c>
      <c r="F3682" s="26"/>
      <c r="G3682" s="24">
        <f>IF((E3682*(Utgifter!$E$4+Utgifter!$E$5)/12)&gt;$S$4,(E3682*(Utgifter!$E$4+Utgifter!$E$5)/12),IF(E3682&gt; 0,$S$4,0))</f>
        <v>0</v>
      </c>
      <c r="I3682" s="27">
        <f>IF((I3681*(1+Utgifter!$E$5/12)-K3681)&gt;0,I3681*(1+Utgifter!$E$5/12)-K3681,0)</f>
        <v>0</v>
      </c>
      <c r="J3682" s="26"/>
      <c r="K3682" s="24">
        <f>IF((I3682*(Utgifter!$E$4+Utgifter!$E$5)/12)&gt;$S$4,(I3682*(Utgifter!$E$4+Utgifter!$E$5)/12),IF(I3682&gt; 0,$S$4,0))</f>
        <v>0</v>
      </c>
    </row>
    <row r="3683" spans="4:11" x14ac:dyDescent="0.35">
      <c r="D3683" s="28" t="str">
        <f t="shared" si="57"/>
        <v/>
      </c>
      <c r="E3683" s="27">
        <f>IF((E3682*(1+Utgifter!$E$5/12)-G3682)&gt;0,E3682*(1+Utgifter!$E$5/12)-G3682,0)</f>
        <v>0</v>
      </c>
      <c r="F3683" s="26"/>
      <c r="G3683" s="24">
        <f>IF((E3683*(Utgifter!$E$4+Utgifter!$E$5)/12)&gt;$S$4,(E3683*(Utgifter!$E$4+Utgifter!$E$5)/12),IF(E3683&gt; 0,$S$4,0))</f>
        <v>0</v>
      </c>
      <c r="I3683" s="27">
        <f>IF((I3682*(1+Utgifter!$E$5/12)-K3682)&gt;0,I3682*(1+Utgifter!$E$5/12)-K3682,0)</f>
        <v>0</v>
      </c>
      <c r="J3683" s="26"/>
      <c r="K3683" s="24">
        <f>IF((I3683*(Utgifter!$E$4+Utgifter!$E$5)/12)&gt;$S$4,(I3683*(Utgifter!$E$4+Utgifter!$E$5)/12),IF(I3683&gt; 0,$S$4,0))</f>
        <v>0</v>
      </c>
    </row>
    <row r="3684" spans="4:11" x14ac:dyDescent="0.35">
      <c r="D3684" s="28" t="str">
        <f t="shared" si="57"/>
        <v/>
      </c>
      <c r="E3684" s="27">
        <f>IF((E3683*(1+Utgifter!$E$5/12)-G3683)&gt;0,E3683*(1+Utgifter!$E$5/12)-G3683,0)</f>
        <v>0</v>
      </c>
      <c r="F3684" s="26"/>
      <c r="G3684" s="24">
        <f>IF((E3684*(Utgifter!$E$4+Utgifter!$E$5)/12)&gt;$S$4,(E3684*(Utgifter!$E$4+Utgifter!$E$5)/12),IF(E3684&gt; 0,$S$4,0))</f>
        <v>0</v>
      </c>
      <c r="I3684" s="27">
        <f>IF((I3683*(1+Utgifter!$E$5/12)-K3683)&gt;0,I3683*(1+Utgifter!$E$5/12)-K3683,0)</f>
        <v>0</v>
      </c>
      <c r="J3684" s="26"/>
      <c r="K3684" s="24">
        <f>IF((I3684*(Utgifter!$E$4+Utgifter!$E$5)/12)&gt;$S$4,(I3684*(Utgifter!$E$4+Utgifter!$E$5)/12),IF(I3684&gt; 0,$S$4,0))</f>
        <v>0</v>
      </c>
    </row>
    <row r="3685" spans="4:11" x14ac:dyDescent="0.35">
      <c r="D3685" s="28" t="str">
        <f t="shared" si="57"/>
        <v/>
      </c>
      <c r="E3685" s="27">
        <f>IF((E3684*(1+Utgifter!$E$5/12)-G3684)&gt;0,E3684*(1+Utgifter!$E$5/12)-G3684,0)</f>
        <v>0</v>
      </c>
      <c r="F3685" s="26"/>
      <c r="G3685" s="24">
        <f>IF((E3685*(Utgifter!$E$4+Utgifter!$E$5)/12)&gt;$S$4,(E3685*(Utgifter!$E$4+Utgifter!$E$5)/12),IF(E3685&gt; 0,$S$4,0))</f>
        <v>0</v>
      </c>
      <c r="I3685" s="27">
        <f>IF((I3684*(1+Utgifter!$E$5/12)-K3684)&gt;0,I3684*(1+Utgifter!$E$5/12)-K3684,0)</f>
        <v>0</v>
      </c>
      <c r="J3685" s="26"/>
      <c r="K3685" s="24">
        <f>IF((I3685*(Utgifter!$E$4+Utgifter!$E$5)/12)&gt;$S$4,(I3685*(Utgifter!$E$4+Utgifter!$E$5)/12),IF(I3685&gt; 0,$S$4,0))</f>
        <v>0</v>
      </c>
    </row>
    <row r="3686" spans="4:11" x14ac:dyDescent="0.35">
      <c r="D3686" s="28" t="str">
        <f t="shared" si="57"/>
        <v/>
      </c>
      <c r="E3686" s="27">
        <f>IF((E3685*(1+Utgifter!$E$5/12)-G3685)&gt;0,E3685*(1+Utgifter!$E$5/12)-G3685,0)</f>
        <v>0</v>
      </c>
      <c r="F3686" s="26"/>
      <c r="G3686" s="24">
        <f>IF((E3686*(Utgifter!$E$4+Utgifter!$E$5)/12)&gt;$S$4,(E3686*(Utgifter!$E$4+Utgifter!$E$5)/12),IF(E3686&gt; 0,$S$4,0))</f>
        <v>0</v>
      </c>
      <c r="I3686" s="27">
        <f>IF((I3685*(1+Utgifter!$E$5/12)-K3685)&gt;0,I3685*(1+Utgifter!$E$5/12)-K3685,0)</f>
        <v>0</v>
      </c>
      <c r="J3686" s="26"/>
      <c r="K3686" s="24">
        <f>IF((I3686*(Utgifter!$E$4+Utgifter!$E$5)/12)&gt;$S$4,(I3686*(Utgifter!$E$4+Utgifter!$E$5)/12),IF(I3686&gt; 0,$S$4,0))</f>
        <v>0</v>
      </c>
    </row>
    <row r="3687" spans="4:11" x14ac:dyDescent="0.35">
      <c r="D3687" s="28" t="str">
        <f t="shared" si="57"/>
        <v/>
      </c>
      <c r="E3687" s="27">
        <f>IF((E3686*(1+Utgifter!$E$5/12)-G3686)&gt;0,E3686*(1+Utgifter!$E$5/12)-G3686,0)</f>
        <v>0</v>
      </c>
      <c r="F3687" s="26"/>
      <c r="G3687" s="24">
        <f>IF((E3687*(Utgifter!$E$4+Utgifter!$E$5)/12)&gt;$S$4,(E3687*(Utgifter!$E$4+Utgifter!$E$5)/12),IF(E3687&gt; 0,$S$4,0))</f>
        <v>0</v>
      </c>
      <c r="I3687" s="27">
        <f>IF((I3686*(1+Utgifter!$E$5/12)-K3686)&gt;0,I3686*(1+Utgifter!$E$5/12)-K3686,0)</f>
        <v>0</v>
      </c>
      <c r="J3687" s="26"/>
      <c r="K3687" s="24">
        <f>IF((I3687*(Utgifter!$E$4+Utgifter!$E$5)/12)&gt;$S$4,(I3687*(Utgifter!$E$4+Utgifter!$E$5)/12),IF(I3687&gt; 0,$S$4,0))</f>
        <v>0</v>
      </c>
    </row>
    <row r="3688" spans="4:11" x14ac:dyDescent="0.35">
      <c r="D3688" s="28" t="str">
        <f t="shared" si="57"/>
        <v/>
      </c>
      <c r="E3688" s="27">
        <f>IF((E3687*(1+Utgifter!$E$5/12)-G3687)&gt;0,E3687*(1+Utgifter!$E$5/12)-G3687,0)</f>
        <v>0</v>
      </c>
      <c r="F3688" s="26"/>
      <c r="G3688" s="24">
        <f>IF((E3688*(Utgifter!$E$4+Utgifter!$E$5)/12)&gt;$S$4,(E3688*(Utgifter!$E$4+Utgifter!$E$5)/12),IF(E3688&gt; 0,$S$4,0))</f>
        <v>0</v>
      </c>
      <c r="I3688" s="27">
        <f>IF((I3687*(1+Utgifter!$E$5/12)-K3687)&gt;0,I3687*(1+Utgifter!$E$5/12)-K3687,0)</f>
        <v>0</v>
      </c>
      <c r="J3688" s="26"/>
      <c r="K3688" s="24">
        <f>IF((I3688*(Utgifter!$E$4+Utgifter!$E$5)/12)&gt;$S$4,(I3688*(Utgifter!$E$4+Utgifter!$E$5)/12),IF(I3688&gt; 0,$S$4,0))</f>
        <v>0</v>
      </c>
    </row>
    <row r="3689" spans="4:11" x14ac:dyDescent="0.35">
      <c r="D3689" s="28" t="str">
        <f t="shared" si="57"/>
        <v/>
      </c>
      <c r="E3689" s="27">
        <f>IF((E3688*(1+Utgifter!$E$5/12)-G3688)&gt;0,E3688*(1+Utgifter!$E$5/12)-G3688,0)</f>
        <v>0</v>
      </c>
      <c r="F3689" s="26"/>
      <c r="G3689" s="24">
        <f>IF((E3689*(Utgifter!$E$4+Utgifter!$E$5)/12)&gt;$S$4,(E3689*(Utgifter!$E$4+Utgifter!$E$5)/12),IF(E3689&gt; 0,$S$4,0))</f>
        <v>0</v>
      </c>
      <c r="I3689" s="27">
        <f>IF((I3688*(1+Utgifter!$E$5/12)-K3688)&gt;0,I3688*(1+Utgifter!$E$5/12)-K3688,0)</f>
        <v>0</v>
      </c>
      <c r="J3689" s="26"/>
      <c r="K3689" s="24">
        <f>IF((I3689*(Utgifter!$E$4+Utgifter!$E$5)/12)&gt;$S$4,(I3689*(Utgifter!$E$4+Utgifter!$E$5)/12),IF(I3689&gt; 0,$S$4,0))</f>
        <v>0</v>
      </c>
    </row>
    <row r="3690" spans="4:11" x14ac:dyDescent="0.35">
      <c r="D3690" s="28" t="str">
        <f t="shared" si="57"/>
        <v/>
      </c>
      <c r="E3690" s="27">
        <f>IF((E3689*(1+Utgifter!$E$5/12)-G3689)&gt;0,E3689*(1+Utgifter!$E$5/12)-G3689,0)</f>
        <v>0</v>
      </c>
      <c r="F3690" s="26"/>
      <c r="G3690" s="24">
        <f>IF((E3690*(Utgifter!$E$4+Utgifter!$E$5)/12)&gt;$S$4,(E3690*(Utgifter!$E$4+Utgifter!$E$5)/12),IF(E3690&gt; 0,$S$4,0))</f>
        <v>0</v>
      </c>
      <c r="I3690" s="27">
        <f>IF((I3689*(1+Utgifter!$E$5/12)-K3689)&gt;0,I3689*(1+Utgifter!$E$5/12)-K3689,0)</f>
        <v>0</v>
      </c>
      <c r="J3690" s="26"/>
      <c r="K3690" s="24">
        <f>IF((I3690*(Utgifter!$E$4+Utgifter!$E$5)/12)&gt;$S$4,(I3690*(Utgifter!$E$4+Utgifter!$E$5)/12),IF(I3690&gt; 0,$S$4,0))</f>
        <v>0</v>
      </c>
    </row>
    <row r="3691" spans="4:11" x14ac:dyDescent="0.35">
      <c r="D3691" s="28" t="str">
        <f t="shared" si="57"/>
        <v/>
      </c>
      <c r="E3691" s="27">
        <f>IF((E3690*(1+Utgifter!$E$5/12)-G3690)&gt;0,E3690*(1+Utgifter!$E$5/12)-G3690,0)</f>
        <v>0</v>
      </c>
      <c r="F3691" s="26"/>
      <c r="G3691" s="24">
        <f>IF((E3691*(Utgifter!$E$4+Utgifter!$E$5)/12)&gt;$S$4,(E3691*(Utgifter!$E$4+Utgifter!$E$5)/12),IF(E3691&gt; 0,$S$4,0))</f>
        <v>0</v>
      </c>
      <c r="I3691" s="27">
        <f>IF((I3690*(1+Utgifter!$E$5/12)-K3690)&gt;0,I3690*(1+Utgifter!$E$5/12)-K3690,0)</f>
        <v>0</v>
      </c>
      <c r="J3691" s="26"/>
      <c r="K3691" s="24">
        <f>IF((I3691*(Utgifter!$E$4+Utgifter!$E$5)/12)&gt;$S$4,(I3691*(Utgifter!$E$4+Utgifter!$E$5)/12),IF(I3691&gt; 0,$S$4,0))</f>
        <v>0</v>
      </c>
    </row>
    <row r="3692" spans="4:11" x14ac:dyDescent="0.35">
      <c r="D3692" s="28" t="str">
        <f t="shared" si="57"/>
        <v/>
      </c>
      <c r="E3692" s="27">
        <f>IF((E3691*(1+Utgifter!$E$5/12)-G3691)&gt;0,E3691*(1+Utgifter!$E$5/12)-G3691,0)</f>
        <v>0</v>
      </c>
      <c r="F3692" s="26"/>
      <c r="G3692" s="24">
        <f>IF((E3692*(Utgifter!$E$4+Utgifter!$E$5)/12)&gt;$S$4,(E3692*(Utgifter!$E$4+Utgifter!$E$5)/12),IF(E3692&gt; 0,$S$4,0))</f>
        <v>0</v>
      </c>
      <c r="I3692" s="27">
        <f>IF((I3691*(1+Utgifter!$E$5/12)-K3691)&gt;0,I3691*(1+Utgifter!$E$5/12)-K3691,0)</f>
        <v>0</v>
      </c>
      <c r="J3692" s="26"/>
      <c r="K3692" s="24">
        <f>IF((I3692*(Utgifter!$E$4+Utgifter!$E$5)/12)&gt;$S$4,(I3692*(Utgifter!$E$4+Utgifter!$E$5)/12),IF(I3692&gt; 0,$S$4,0))</f>
        <v>0</v>
      </c>
    </row>
    <row r="3693" spans="4:11" x14ac:dyDescent="0.35">
      <c r="D3693" s="28" t="str">
        <f t="shared" si="57"/>
        <v/>
      </c>
      <c r="E3693" s="27">
        <f>IF((E3692*(1+Utgifter!$E$5/12)-G3692)&gt;0,E3692*(1+Utgifter!$E$5/12)-G3692,0)</f>
        <v>0</v>
      </c>
      <c r="F3693" s="26"/>
      <c r="G3693" s="24">
        <f>IF((E3693*(Utgifter!$E$4+Utgifter!$E$5)/12)&gt;$S$4,(E3693*(Utgifter!$E$4+Utgifter!$E$5)/12),IF(E3693&gt; 0,$S$4,0))</f>
        <v>0</v>
      </c>
      <c r="I3693" s="27">
        <f>IF((I3692*(1+Utgifter!$E$5/12)-K3692)&gt;0,I3692*(1+Utgifter!$E$5/12)-K3692,0)</f>
        <v>0</v>
      </c>
      <c r="J3693" s="26"/>
      <c r="K3693" s="24">
        <f>IF((I3693*(Utgifter!$E$4+Utgifter!$E$5)/12)&gt;$S$4,(I3693*(Utgifter!$E$4+Utgifter!$E$5)/12),IF(I3693&gt; 0,$S$4,0))</f>
        <v>0</v>
      </c>
    </row>
    <row r="3694" spans="4:11" x14ac:dyDescent="0.35">
      <c r="D3694" s="28" t="str">
        <f t="shared" si="57"/>
        <v/>
      </c>
      <c r="E3694" s="27">
        <f>IF((E3693*(1+Utgifter!$E$5/12)-G3693)&gt;0,E3693*(1+Utgifter!$E$5/12)-G3693,0)</f>
        <v>0</v>
      </c>
      <c r="F3694" s="26"/>
      <c r="G3694" s="24">
        <f>IF((E3694*(Utgifter!$E$4+Utgifter!$E$5)/12)&gt;$S$4,(E3694*(Utgifter!$E$4+Utgifter!$E$5)/12),IF(E3694&gt; 0,$S$4,0))</f>
        <v>0</v>
      </c>
      <c r="I3694" s="27">
        <f>IF((I3693*(1+Utgifter!$E$5/12)-K3693)&gt;0,I3693*(1+Utgifter!$E$5/12)-K3693,0)</f>
        <v>0</v>
      </c>
      <c r="J3694" s="26"/>
      <c r="K3694" s="24">
        <f>IF((I3694*(Utgifter!$E$4+Utgifter!$E$5)/12)&gt;$S$4,(I3694*(Utgifter!$E$4+Utgifter!$E$5)/12),IF(I3694&gt; 0,$S$4,0))</f>
        <v>0</v>
      </c>
    </row>
    <row r="3695" spans="4:11" x14ac:dyDescent="0.35">
      <c r="D3695" s="28" t="str">
        <f t="shared" si="57"/>
        <v/>
      </c>
      <c r="E3695" s="27">
        <f>IF((E3694*(1+Utgifter!$E$5/12)-G3694)&gt;0,E3694*(1+Utgifter!$E$5/12)-G3694,0)</f>
        <v>0</v>
      </c>
      <c r="F3695" s="26"/>
      <c r="G3695" s="24">
        <f>IF((E3695*(Utgifter!$E$4+Utgifter!$E$5)/12)&gt;$S$4,(E3695*(Utgifter!$E$4+Utgifter!$E$5)/12),IF(E3695&gt; 0,$S$4,0))</f>
        <v>0</v>
      </c>
      <c r="I3695" s="27">
        <f>IF((I3694*(1+Utgifter!$E$5/12)-K3694)&gt;0,I3694*(1+Utgifter!$E$5/12)-K3694,0)</f>
        <v>0</v>
      </c>
      <c r="J3695" s="26"/>
      <c r="K3695" s="24">
        <f>IF((I3695*(Utgifter!$E$4+Utgifter!$E$5)/12)&gt;$S$4,(I3695*(Utgifter!$E$4+Utgifter!$E$5)/12),IF(I3695&gt; 0,$S$4,0))</f>
        <v>0</v>
      </c>
    </row>
    <row r="3696" spans="4:11" x14ac:dyDescent="0.35">
      <c r="D3696" s="28" t="str">
        <f t="shared" si="57"/>
        <v/>
      </c>
      <c r="E3696" s="27">
        <f>IF((E3695*(1+Utgifter!$E$5/12)-G3695)&gt;0,E3695*(1+Utgifter!$E$5/12)-G3695,0)</f>
        <v>0</v>
      </c>
      <c r="F3696" s="26"/>
      <c r="G3696" s="24">
        <f>IF((E3696*(Utgifter!$E$4+Utgifter!$E$5)/12)&gt;$S$4,(E3696*(Utgifter!$E$4+Utgifter!$E$5)/12),IF(E3696&gt; 0,$S$4,0))</f>
        <v>0</v>
      </c>
      <c r="I3696" s="27">
        <f>IF((I3695*(1+Utgifter!$E$5/12)-K3695)&gt;0,I3695*(1+Utgifter!$E$5/12)-K3695,0)</f>
        <v>0</v>
      </c>
      <c r="J3696" s="26"/>
      <c r="K3696" s="24">
        <f>IF((I3696*(Utgifter!$E$4+Utgifter!$E$5)/12)&gt;$S$4,(I3696*(Utgifter!$E$4+Utgifter!$E$5)/12),IF(I3696&gt; 0,$S$4,0))</f>
        <v>0</v>
      </c>
    </row>
    <row r="3697" spans="4:11" x14ac:dyDescent="0.35">
      <c r="D3697" s="28" t="str">
        <f t="shared" si="57"/>
        <v/>
      </c>
      <c r="E3697" s="27">
        <f>IF((E3696*(1+Utgifter!$E$5/12)-G3696)&gt;0,E3696*(1+Utgifter!$E$5/12)-G3696,0)</f>
        <v>0</v>
      </c>
      <c r="F3697" s="26"/>
      <c r="G3697" s="24">
        <f>IF((E3697*(Utgifter!$E$4+Utgifter!$E$5)/12)&gt;$S$4,(E3697*(Utgifter!$E$4+Utgifter!$E$5)/12),IF(E3697&gt; 0,$S$4,0))</f>
        <v>0</v>
      </c>
      <c r="I3697" s="27">
        <f>IF((I3696*(1+Utgifter!$E$5/12)-K3696)&gt;0,I3696*(1+Utgifter!$E$5/12)-K3696,0)</f>
        <v>0</v>
      </c>
      <c r="J3697" s="26"/>
      <c r="K3697" s="24">
        <f>IF((I3697*(Utgifter!$E$4+Utgifter!$E$5)/12)&gt;$S$4,(I3697*(Utgifter!$E$4+Utgifter!$E$5)/12),IF(I3697&gt; 0,$S$4,0))</f>
        <v>0</v>
      </c>
    </row>
    <row r="3698" spans="4:11" x14ac:dyDescent="0.35">
      <c r="D3698" s="28" t="str">
        <f t="shared" si="57"/>
        <v/>
      </c>
      <c r="E3698" s="27">
        <f>IF((E3697*(1+Utgifter!$E$5/12)-G3697)&gt;0,E3697*(1+Utgifter!$E$5/12)-G3697,0)</f>
        <v>0</v>
      </c>
      <c r="F3698" s="26"/>
      <c r="G3698" s="24">
        <f>IF((E3698*(Utgifter!$E$4+Utgifter!$E$5)/12)&gt;$S$4,(E3698*(Utgifter!$E$4+Utgifter!$E$5)/12),IF(E3698&gt; 0,$S$4,0))</f>
        <v>0</v>
      </c>
      <c r="I3698" s="27">
        <f>IF((I3697*(1+Utgifter!$E$5/12)-K3697)&gt;0,I3697*(1+Utgifter!$E$5/12)-K3697,0)</f>
        <v>0</v>
      </c>
      <c r="J3698" s="26"/>
      <c r="K3698" s="24">
        <f>IF((I3698*(Utgifter!$E$4+Utgifter!$E$5)/12)&gt;$S$4,(I3698*(Utgifter!$E$4+Utgifter!$E$5)/12),IF(I3698&gt; 0,$S$4,0))</f>
        <v>0</v>
      </c>
    </row>
    <row r="3699" spans="4:11" x14ac:dyDescent="0.35">
      <c r="D3699" s="28" t="str">
        <f t="shared" si="57"/>
        <v/>
      </c>
      <c r="E3699" s="27">
        <f>IF((E3698*(1+Utgifter!$E$5/12)-G3698)&gt;0,E3698*(1+Utgifter!$E$5/12)-G3698,0)</f>
        <v>0</v>
      </c>
      <c r="F3699" s="26"/>
      <c r="G3699" s="24">
        <f>IF((E3699*(Utgifter!$E$4+Utgifter!$E$5)/12)&gt;$S$4,(E3699*(Utgifter!$E$4+Utgifter!$E$5)/12),IF(E3699&gt; 0,$S$4,0))</f>
        <v>0</v>
      </c>
      <c r="I3699" s="27">
        <f>IF((I3698*(1+Utgifter!$E$5/12)-K3698)&gt;0,I3698*(1+Utgifter!$E$5/12)-K3698,0)</f>
        <v>0</v>
      </c>
      <c r="J3699" s="26"/>
      <c r="K3699" s="24">
        <f>IF((I3699*(Utgifter!$E$4+Utgifter!$E$5)/12)&gt;$S$4,(I3699*(Utgifter!$E$4+Utgifter!$E$5)/12),IF(I3699&gt; 0,$S$4,0))</f>
        <v>0</v>
      </c>
    </row>
    <row r="3700" spans="4:11" x14ac:dyDescent="0.35">
      <c r="D3700" s="28" t="str">
        <f t="shared" si="57"/>
        <v/>
      </c>
      <c r="E3700" s="27">
        <f>IF((E3699*(1+Utgifter!$E$5/12)-G3699)&gt;0,E3699*(1+Utgifter!$E$5/12)-G3699,0)</f>
        <v>0</v>
      </c>
      <c r="F3700" s="26"/>
      <c r="G3700" s="24">
        <f>IF((E3700*(Utgifter!$E$4+Utgifter!$E$5)/12)&gt;$S$4,(E3700*(Utgifter!$E$4+Utgifter!$E$5)/12),IF(E3700&gt; 0,$S$4,0))</f>
        <v>0</v>
      </c>
      <c r="I3700" s="27">
        <f>IF((I3699*(1+Utgifter!$E$5/12)-K3699)&gt;0,I3699*(1+Utgifter!$E$5/12)-K3699,0)</f>
        <v>0</v>
      </c>
      <c r="J3700" s="26"/>
      <c r="K3700" s="24">
        <f>IF((I3700*(Utgifter!$E$4+Utgifter!$E$5)/12)&gt;$S$4,(I3700*(Utgifter!$E$4+Utgifter!$E$5)/12),IF(I3700&gt; 0,$S$4,0))</f>
        <v>0</v>
      </c>
    </row>
    <row r="3701" spans="4:11" x14ac:dyDescent="0.35">
      <c r="D3701" s="28" t="str">
        <f t="shared" si="57"/>
        <v/>
      </c>
      <c r="E3701" s="27">
        <f>IF((E3700*(1+Utgifter!$E$5/12)-G3700)&gt;0,E3700*(1+Utgifter!$E$5/12)-G3700,0)</f>
        <v>0</v>
      </c>
      <c r="F3701" s="26"/>
      <c r="G3701" s="24">
        <f>IF((E3701*(Utgifter!$E$4+Utgifter!$E$5)/12)&gt;$S$4,(E3701*(Utgifter!$E$4+Utgifter!$E$5)/12),IF(E3701&gt; 0,$S$4,0))</f>
        <v>0</v>
      </c>
      <c r="I3701" s="27">
        <f>IF((I3700*(1+Utgifter!$E$5/12)-K3700)&gt;0,I3700*(1+Utgifter!$E$5/12)-K3700,0)</f>
        <v>0</v>
      </c>
      <c r="J3701" s="26"/>
      <c r="K3701" s="24">
        <f>IF((I3701*(Utgifter!$E$4+Utgifter!$E$5)/12)&gt;$S$4,(I3701*(Utgifter!$E$4+Utgifter!$E$5)/12),IF(I3701&gt; 0,$S$4,0))</f>
        <v>0</v>
      </c>
    </row>
    <row r="3702" spans="4:11" x14ac:dyDescent="0.35">
      <c r="D3702" s="28" t="str">
        <f t="shared" si="57"/>
        <v/>
      </c>
      <c r="E3702" s="27">
        <f>IF((E3701*(1+Utgifter!$E$5/12)-G3701)&gt;0,E3701*(1+Utgifter!$E$5/12)-G3701,0)</f>
        <v>0</v>
      </c>
      <c r="F3702" s="26"/>
      <c r="G3702" s="24">
        <f>IF((E3702*(Utgifter!$E$4+Utgifter!$E$5)/12)&gt;$S$4,(E3702*(Utgifter!$E$4+Utgifter!$E$5)/12),IF(E3702&gt; 0,$S$4,0))</f>
        <v>0</v>
      </c>
      <c r="I3702" s="27">
        <f>IF((I3701*(1+Utgifter!$E$5/12)-K3701)&gt;0,I3701*(1+Utgifter!$E$5/12)-K3701,0)</f>
        <v>0</v>
      </c>
      <c r="J3702" s="26"/>
      <c r="K3702" s="24">
        <f>IF((I3702*(Utgifter!$E$4+Utgifter!$E$5)/12)&gt;$S$4,(I3702*(Utgifter!$E$4+Utgifter!$E$5)/12),IF(I3702&gt; 0,$S$4,0))</f>
        <v>0</v>
      </c>
    </row>
    <row r="3703" spans="4:11" x14ac:dyDescent="0.35">
      <c r="D3703" s="28" t="str">
        <f t="shared" si="57"/>
        <v/>
      </c>
      <c r="E3703" s="27">
        <f>IF((E3702*(1+Utgifter!$E$5/12)-G3702)&gt;0,E3702*(1+Utgifter!$E$5/12)-G3702,0)</f>
        <v>0</v>
      </c>
      <c r="F3703" s="26"/>
      <c r="G3703" s="24">
        <f>IF((E3703*(Utgifter!$E$4+Utgifter!$E$5)/12)&gt;$S$4,(E3703*(Utgifter!$E$4+Utgifter!$E$5)/12),IF(E3703&gt; 0,$S$4,0))</f>
        <v>0</v>
      </c>
      <c r="I3703" s="27">
        <f>IF((I3702*(1+Utgifter!$E$5/12)-K3702)&gt;0,I3702*(1+Utgifter!$E$5/12)-K3702,0)</f>
        <v>0</v>
      </c>
      <c r="J3703" s="26"/>
      <c r="K3703" s="24">
        <f>IF((I3703*(Utgifter!$E$4+Utgifter!$E$5)/12)&gt;$S$4,(I3703*(Utgifter!$E$4+Utgifter!$E$5)/12),IF(I3703&gt; 0,$S$4,0))</f>
        <v>0</v>
      </c>
    </row>
    <row r="3704" spans="4:11" x14ac:dyDescent="0.35">
      <c r="D3704" s="28" t="str">
        <f t="shared" si="57"/>
        <v/>
      </c>
      <c r="E3704" s="27">
        <f>IF((E3703*(1+Utgifter!$E$5/12)-G3703)&gt;0,E3703*(1+Utgifter!$E$5/12)-G3703,0)</f>
        <v>0</v>
      </c>
      <c r="F3704" s="26"/>
      <c r="G3704" s="24">
        <f>IF((E3704*(Utgifter!$E$4+Utgifter!$E$5)/12)&gt;$S$4,(E3704*(Utgifter!$E$4+Utgifter!$E$5)/12),IF(E3704&gt; 0,$S$4,0))</f>
        <v>0</v>
      </c>
      <c r="I3704" s="27">
        <f>IF((I3703*(1+Utgifter!$E$5/12)-K3703)&gt;0,I3703*(1+Utgifter!$E$5/12)-K3703,0)</f>
        <v>0</v>
      </c>
      <c r="J3704" s="26"/>
      <c r="K3704" s="24">
        <f>IF((I3704*(Utgifter!$E$4+Utgifter!$E$5)/12)&gt;$S$4,(I3704*(Utgifter!$E$4+Utgifter!$E$5)/12),IF(I3704&gt; 0,$S$4,0))</f>
        <v>0</v>
      </c>
    </row>
    <row r="3705" spans="4:11" x14ac:dyDescent="0.35">
      <c r="D3705" s="28" t="str">
        <f t="shared" si="57"/>
        <v/>
      </c>
      <c r="E3705" s="27">
        <f>IF((E3704*(1+Utgifter!$E$5/12)-G3704)&gt;0,E3704*(1+Utgifter!$E$5/12)-G3704,0)</f>
        <v>0</v>
      </c>
      <c r="F3705" s="26"/>
      <c r="G3705" s="24">
        <f>IF((E3705*(Utgifter!$E$4+Utgifter!$E$5)/12)&gt;$S$4,(E3705*(Utgifter!$E$4+Utgifter!$E$5)/12),IF(E3705&gt; 0,$S$4,0))</f>
        <v>0</v>
      </c>
      <c r="I3705" s="27">
        <f>IF((I3704*(1+Utgifter!$E$5/12)-K3704)&gt;0,I3704*(1+Utgifter!$E$5/12)-K3704,0)</f>
        <v>0</v>
      </c>
      <c r="J3705" s="26"/>
      <c r="K3705" s="24">
        <f>IF((I3705*(Utgifter!$E$4+Utgifter!$E$5)/12)&gt;$S$4,(I3705*(Utgifter!$E$4+Utgifter!$E$5)/12),IF(I3705&gt; 0,$S$4,0))</f>
        <v>0</v>
      </c>
    </row>
    <row r="3706" spans="4:11" x14ac:dyDescent="0.35">
      <c r="D3706" s="28" t="str">
        <f t="shared" si="57"/>
        <v/>
      </c>
      <c r="E3706" s="27">
        <f>IF((E3705*(1+Utgifter!$E$5/12)-G3705)&gt;0,E3705*(1+Utgifter!$E$5/12)-G3705,0)</f>
        <v>0</v>
      </c>
      <c r="F3706" s="26"/>
      <c r="G3706" s="24">
        <f>IF((E3706*(Utgifter!$E$4+Utgifter!$E$5)/12)&gt;$S$4,(E3706*(Utgifter!$E$4+Utgifter!$E$5)/12),IF(E3706&gt; 0,$S$4,0))</f>
        <v>0</v>
      </c>
      <c r="I3706" s="27">
        <f>IF((I3705*(1+Utgifter!$E$5/12)-K3705)&gt;0,I3705*(1+Utgifter!$E$5/12)-K3705,0)</f>
        <v>0</v>
      </c>
      <c r="J3706" s="26"/>
      <c r="K3706" s="24">
        <f>IF((I3706*(Utgifter!$E$4+Utgifter!$E$5)/12)&gt;$S$4,(I3706*(Utgifter!$E$4+Utgifter!$E$5)/12),IF(I3706&gt; 0,$S$4,0))</f>
        <v>0</v>
      </c>
    </row>
    <row r="3707" spans="4:11" x14ac:dyDescent="0.35">
      <c r="D3707" s="28" t="str">
        <f t="shared" si="57"/>
        <v/>
      </c>
      <c r="E3707" s="27">
        <f>IF((E3706*(1+Utgifter!$E$5/12)-G3706)&gt;0,E3706*(1+Utgifter!$E$5/12)-G3706,0)</f>
        <v>0</v>
      </c>
      <c r="F3707" s="26"/>
      <c r="G3707" s="24">
        <f>IF((E3707*(Utgifter!$E$4+Utgifter!$E$5)/12)&gt;$S$4,(E3707*(Utgifter!$E$4+Utgifter!$E$5)/12),IF(E3707&gt; 0,$S$4,0))</f>
        <v>0</v>
      </c>
      <c r="I3707" s="27">
        <f>IF((I3706*(1+Utgifter!$E$5/12)-K3706)&gt;0,I3706*(1+Utgifter!$E$5/12)-K3706,0)</f>
        <v>0</v>
      </c>
      <c r="J3707" s="26"/>
      <c r="K3707" s="24">
        <f>IF((I3707*(Utgifter!$E$4+Utgifter!$E$5)/12)&gt;$S$4,(I3707*(Utgifter!$E$4+Utgifter!$E$5)/12),IF(I3707&gt; 0,$S$4,0))</f>
        <v>0</v>
      </c>
    </row>
    <row r="3708" spans="4:11" x14ac:dyDescent="0.35">
      <c r="D3708" s="28" t="str">
        <f t="shared" si="57"/>
        <v/>
      </c>
      <c r="E3708" s="27">
        <f>IF((E3707*(1+Utgifter!$E$5/12)-G3707)&gt;0,E3707*(1+Utgifter!$E$5/12)-G3707,0)</f>
        <v>0</v>
      </c>
      <c r="F3708" s="26"/>
      <c r="G3708" s="24">
        <f>IF((E3708*(Utgifter!$E$4+Utgifter!$E$5)/12)&gt;$S$4,(E3708*(Utgifter!$E$4+Utgifter!$E$5)/12),IF(E3708&gt; 0,$S$4,0))</f>
        <v>0</v>
      </c>
      <c r="I3708" s="27">
        <f>IF((I3707*(1+Utgifter!$E$5/12)-K3707)&gt;0,I3707*(1+Utgifter!$E$5/12)-K3707,0)</f>
        <v>0</v>
      </c>
      <c r="J3708" s="26"/>
      <c r="K3708" s="24">
        <f>IF((I3708*(Utgifter!$E$4+Utgifter!$E$5)/12)&gt;$S$4,(I3708*(Utgifter!$E$4+Utgifter!$E$5)/12),IF(I3708&gt; 0,$S$4,0))</f>
        <v>0</v>
      </c>
    </row>
    <row r="3709" spans="4:11" x14ac:dyDescent="0.35">
      <c r="D3709" s="28" t="str">
        <f t="shared" si="57"/>
        <v/>
      </c>
      <c r="E3709" s="27">
        <f>IF((E3708*(1+Utgifter!$E$5/12)-G3708)&gt;0,E3708*(1+Utgifter!$E$5/12)-G3708,0)</f>
        <v>0</v>
      </c>
      <c r="F3709" s="26"/>
      <c r="G3709" s="24">
        <f>IF((E3709*(Utgifter!$E$4+Utgifter!$E$5)/12)&gt;$S$4,(E3709*(Utgifter!$E$4+Utgifter!$E$5)/12),IF(E3709&gt; 0,$S$4,0))</f>
        <v>0</v>
      </c>
      <c r="I3709" s="27">
        <f>IF((I3708*(1+Utgifter!$E$5/12)-K3708)&gt;0,I3708*(1+Utgifter!$E$5/12)-K3708,0)</f>
        <v>0</v>
      </c>
      <c r="J3709" s="26"/>
      <c r="K3709" s="24">
        <f>IF((I3709*(Utgifter!$E$4+Utgifter!$E$5)/12)&gt;$S$4,(I3709*(Utgifter!$E$4+Utgifter!$E$5)/12),IF(I3709&gt; 0,$S$4,0))</f>
        <v>0</v>
      </c>
    </row>
    <row r="3710" spans="4:11" x14ac:dyDescent="0.35">
      <c r="D3710" s="28" t="str">
        <f t="shared" si="57"/>
        <v/>
      </c>
      <c r="E3710" s="27">
        <f>IF((E3709*(1+Utgifter!$E$5/12)-G3709)&gt;0,E3709*(1+Utgifter!$E$5/12)-G3709,0)</f>
        <v>0</v>
      </c>
      <c r="F3710" s="26"/>
      <c r="G3710" s="24">
        <f>IF((E3710*(Utgifter!$E$4+Utgifter!$E$5)/12)&gt;$S$4,(E3710*(Utgifter!$E$4+Utgifter!$E$5)/12),IF(E3710&gt; 0,$S$4,0))</f>
        <v>0</v>
      </c>
      <c r="I3710" s="27">
        <f>IF((I3709*(1+Utgifter!$E$5/12)-K3709)&gt;0,I3709*(1+Utgifter!$E$5/12)-K3709,0)</f>
        <v>0</v>
      </c>
      <c r="J3710" s="26"/>
      <c r="K3710" s="24">
        <f>IF((I3710*(Utgifter!$E$4+Utgifter!$E$5)/12)&gt;$S$4,(I3710*(Utgifter!$E$4+Utgifter!$E$5)/12),IF(I3710&gt; 0,$S$4,0))</f>
        <v>0</v>
      </c>
    </row>
    <row r="3711" spans="4:11" x14ac:dyDescent="0.35">
      <c r="D3711" s="28" t="str">
        <f t="shared" si="57"/>
        <v/>
      </c>
      <c r="E3711" s="27">
        <f>IF((E3710*(1+Utgifter!$E$5/12)-G3710)&gt;0,E3710*(1+Utgifter!$E$5/12)-G3710,0)</f>
        <v>0</v>
      </c>
      <c r="F3711" s="26"/>
      <c r="G3711" s="24">
        <f>IF((E3711*(Utgifter!$E$4+Utgifter!$E$5)/12)&gt;$S$4,(E3711*(Utgifter!$E$4+Utgifter!$E$5)/12),IF(E3711&gt; 0,$S$4,0))</f>
        <v>0</v>
      </c>
      <c r="I3711" s="27">
        <f>IF((I3710*(1+Utgifter!$E$5/12)-K3710)&gt;0,I3710*(1+Utgifter!$E$5/12)-K3710,0)</f>
        <v>0</v>
      </c>
      <c r="J3711" s="26"/>
      <c r="K3711" s="24">
        <f>IF((I3711*(Utgifter!$E$4+Utgifter!$E$5)/12)&gt;$S$4,(I3711*(Utgifter!$E$4+Utgifter!$E$5)/12),IF(I3711&gt; 0,$S$4,0))</f>
        <v>0</v>
      </c>
    </row>
    <row r="3712" spans="4:11" x14ac:dyDescent="0.35">
      <c r="D3712" s="28" t="str">
        <f t="shared" si="57"/>
        <v/>
      </c>
      <c r="E3712" s="27">
        <f>IF((E3711*(1+Utgifter!$E$5/12)-G3711)&gt;0,E3711*(1+Utgifter!$E$5/12)-G3711,0)</f>
        <v>0</v>
      </c>
      <c r="F3712" s="26"/>
      <c r="G3712" s="24">
        <f>IF((E3712*(Utgifter!$E$4+Utgifter!$E$5)/12)&gt;$S$4,(E3712*(Utgifter!$E$4+Utgifter!$E$5)/12),IF(E3712&gt; 0,$S$4,0))</f>
        <v>0</v>
      </c>
      <c r="I3712" s="27">
        <f>IF((I3711*(1+Utgifter!$E$5/12)-K3711)&gt;0,I3711*(1+Utgifter!$E$5/12)-K3711,0)</f>
        <v>0</v>
      </c>
      <c r="J3712" s="26"/>
      <c r="K3712" s="24">
        <f>IF((I3712*(Utgifter!$E$4+Utgifter!$E$5)/12)&gt;$S$4,(I3712*(Utgifter!$E$4+Utgifter!$E$5)/12),IF(I3712&gt; 0,$S$4,0))</f>
        <v>0</v>
      </c>
    </row>
    <row r="3713" spans="4:11" x14ac:dyDescent="0.35">
      <c r="D3713" s="28" t="str">
        <f t="shared" si="57"/>
        <v/>
      </c>
      <c r="E3713" s="27">
        <f>IF((E3712*(1+Utgifter!$E$5/12)-G3712)&gt;0,E3712*(1+Utgifter!$E$5/12)-G3712,0)</f>
        <v>0</v>
      </c>
      <c r="F3713" s="26"/>
      <c r="G3713" s="24">
        <f>IF((E3713*(Utgifter!$E$4+Utgifter!$E$5)/12)&gt;$S$4,(E3713*(Utgifter!$E$4+Utgifter!$E$5)/12),IF(E3713&gt; 0,$S$4,0))</f>
        <v>0</v>
      </c>
      <c r="I3713" s="27">
        <f>IF((I3712*(1+Utgifter!$E$5/12)-K3712)&gt;0,I3712*(1+Utgifter!$E$5/12)-K3712,0)</f>
        <v>0</v>
      </c>
      <c r="J3713" s="26"/>
      <c r="K3713" s="24">
        <f>IF((I3713*(Utgifter!$E$4+Utgifter!$E$5)/12)&gt;$S$4,(I3713*(Utgifter!$E$4+Utgifter!$E$5)/12),IF(I3713&gt; 0,$S$4,0))</f>
        <v>0</v>
      </c>
    </row>
    <row r="3714" spans="4:11" x14ac:dyDescent="0.35">
      <c r="D3714" s="28" t="str">
        <f t="shared" si="57"/>
        <v/>
      </c>
      <c r="E3714" s="27">
        <f>IF((E3713*(1+Utgifter!$E$5/12)-G3713)&gt;0,E3713*(1+Utgifter!$E$5/12)-G3713,0)</f>
        <v>0</v>
      </c>
      <c r="F3714" s="26"/>
      <c r="G3714" s="24">
        <f>IF((E3714*(Utgifter!$E$4+Utgifter!$E$5)/12)&gt;$S$4,(E3714*(Utgifter!$E$4+Utgifter!$E$5)/12),IF(E3714&gt; 0,$S$4,0))</f>
        <v>0</v>
      </c>
      <c r="I3714" s="27">
        <f>IF((I3713*(1+Utgifter!$E$5/12)-K3713)&gt;0,I3713*(1+Utgifter!$E$5/12)-K3713,0)</f>
        <v>0</v>
      </c>
      <c r="J3714" s="26"/>
      <c r="K3714" s="24">
        <f>IF((I3714*(Utgifter!$E$4+Utgifter!$E$5)/12)&gt;$S$4,(I3714*(Utgifter!$E$4+Utgifter!$E$5)/12),IF(I3714&gt; 0,$S$4,0))</f>
        <v>0</v>
      </c>
    </row>
    <row r="3715" spans="4:11" x14ac:dyDescent="0.35">
      <c r="D3715" s="28" t="str">
        <f t="shared" si="57"/>
        <v/>
      </c>
      <c r="E3715" s="27">
        <f>IF((E3714*(1+Utgifter!$E$5/12)-G3714)&gt;0,E3714*(1+Utgifter!$E$5/12)-G3714,0)</f>
        <v>0</v>
      </c>
      <c r="F3715" s="26"/>
      <c r="G3715" s="24">
        <f>IF((E3715*(Utgifter!$E$4+Utgifter!$E$5)/12)&gt;$S$4,(E3715*(Utgifter!$E$4+Utgifter!$E$5)/12),IF(E3715&gt; 0,$S$4,0))</f>
        <v>0</v>
      </c>
      <c r="I3715" s="27">
        <f>IF((I3714*(1+Utgifter!$E$5/12)-K3714)&gt;0,I3714*(1+Utgifter!$E$5/12)-K3714,0)</f>
        <v>0</v>
      </c>
      <c r="J3715" s="26"/>
      <c r="K3715" s="24">
        <f>IF((I3715*(Utgifter!$E$4+Utgifter!$E$5)/12)&gt;$S$4,(I3715*(Utgifter!$E$4+Utgifter!$E$5)/12),IF(I3715&gt; 0,$S$4,0))</f>
        <v>0</v>
      </c>
    </row>
    <row r="3716" spans="4:11" x14ac:dyDescent="0.35">
      <c r="D3716" s="28" t="str">
        <f t="shared" si="57"/>
        <v/>
      </c>
      <c r="E3716" s="27">
        <f>IF((E3715*(1+Utgifter!$E$5/12)-G3715)&gt;0,E3715*(1+Utgifter!$E$5/12)-G3715,0)</f>
        <v>0</v>
      </c>
      <c r="F3716" s="26"/>
      <c r="G3716" s="24">
        <f>IF((E3716*(Utgifter!$E$4+Utgifter!$E$5)/12)&gt;$S$4,(E3716*(Utgifter!$E$4+Utgifter!$E$5)/12),IF(E3716&gt; 0,$S$4,0))</f>
        <v>0</v>
      </c>
      <c r="I3716" s="27">
        <f>IF((I3715*(1+Utgifter!$E$5/12)-K3715)&gt;0,I3715*(1+Utgifter!$E$5/12)-K3715,0)</f>
        <v>0</v>
      </c>
      <c r="J3716" s="26"/>
      <c r="K3716" s="24">
        <f>IF((I3716*(Utgifter!$E$4+Utgifter!$E$5)/12)&gt;$S$4,(I3716*(Utgifter!$E$4+Utgifter!$E$5)/12),IF(I3716&gt; 0,$S$4,0))</f>
        <v>0</v>
      </c>
    </row>
    <row r="3717" spans="4:11" x14ac:dyDescent="0.35">
      <c r="D3717" s="28" t="str">
        <f t="shared" si="57"/>
        <v/>
      </c>
      <c r="E3717" s="27">
        <f>IF((E3716*(1+Utgifter!$E$5/12)-G3716)&gt;0,E3716*(1+Utgifter!$E$5/12)-G3716,0)</f>
        <v>0</v>
      </c>
      <c r="F3717" s="26"/>
      <c r="G3717" s="24">
        <f>IF((E3717*(Utgifter!$E$4+Utgifter!$E$5)/12)&gt;$S$4,(E3717*(Utgifter!$E$4+Utgifter!$E$5)/12),IF(E3717&gt; 0,$S$4,0))</f>
        <v>0</v>
      </c>
      <c r="I3717" s="27">
        <f>IF((I3716*(1+Utgifter!$E$5/12)-K3716)&gt;0,I3716*(1+Utgifter!$E$5/12)-K3716,0)</f>
        <v>0</v>
      </c>
      <c r="J3717" s="26"/>
      <c r="K3717" s="24">
        <f>IF((I3717*(Utgifter!$E$4+Utgifter!$E$5)/12)&gt;$S$4,(I3717*(Utgifter!$E$4+Utgifter!$E$5)/12),IF(I3717&gt; 0,$S$4,0))</f>
        <v>0</v>
      </c>
    </row>
    <row r="3718" spans="4:11" x14ac:dyDescent="0.35">
      <c r="D3718" s="28" t="str">
        <f t="shared" si="57"/>
        <v/>
      </c>
      <c r="E3718" s="27">
        <f>IF((E3717*(1+Utgifter!$E$5/12)-G3717)&gt;0,E3717*(1+Utgifter!$E$5/12)-G3717,0)</f>
        <v>0</v>
      </c>
      <c r="F3718" s="26"/>
      <c r="G3718" s="24">
        <f>IF((E3718*(Utgifter!$E$4+Utgifter!$E$5)/12)&gt;$S$4,(E3718*(Utgifter!$E$4+Utgifter!$E$5)/12),IF(E3718&gt; 0,$S$4,0))</f>
        <v>0</v>
      </c>
      <c r="I3718" s="27">
        <f>IF((I3717*(1+Utgifter!$E$5/12)-K3717)&gt;0,I3717*(1+Utgifter!$E$5/12)-K3717,0)</f>
        <v>0</v>
      </c>
      <c r="J3718" s="26"/>
      <c r="K3718" s="24">
        <f>IF((I3718*(Utgifter!$E$4+Utgifter!$E$5)/12)&gt;$S$4,(I3718*(Utgifter!$E$4+Utgifter!$E$5)/12),IF(I3718&gt; 0,$S$4,0))</f>
        <v>0</v>
      </c>
    </row>
    <row r="3719" spans="4:11" x14ac:dyDescent="0.35">
      <c r="D3719" s="28" t="str">
        <f t="shared" ref="D3719:D3782" si="58">IF(OR(E3719&gt;0, I3719&gt;0),D3718+1,"")</f>
        <v/>
      </c>
      <c r="E3719" s="27">
        <f>IF((E3718*(1+Utgifter!$E$5/12)-G3718)&gt;0,E3718*(1+Utgifter!$E$5/12)-G3718,0)</f>
        <v>0</v>
      </c>
      <c r="F3719" s="26"/>
      <c r="G3719" s="24">
        <f>IF((E3719*(Utgifter!$E$4+Utgifter!$E$5)/12)&gt;$S$4,(E3719*(Utgifter!$E$4+Utgifter!$E$5)/12),IF(E3719&gt; 0,$S$4,0))</f>
        <v>0</v>
      </c>
      <c r="I3719" s="27">
        <f>IF((I3718*(1+Utgifter!$E$5/12)-K3718)&gt;0,I3718*(1+Utgifter!$E$5/12)-K3718,0)</f>
        <v>0</v>
      </c>
      <c r="J3719" s="26"/>
      <c r="K3719" s="24">
        <f>IF((I3719*(Utgifter!$E$4+Utgifter!$E$5)/12)&gt;$S$4,(I3719*(Utgifter!$E$4+Utgifter!$E$5)/12),IF(I3719&gt; 0,$S$4,0))</f>
        <v>0</v>
      </c>
    </row>
    <row r="3720" spans="4:11" x14ac:dyDescent="0.35">
      <c r="D3720" s="28" t="str">
        <f t="shared" si="58"/>
        <v/>
      </c>
      <c r="E3720" s="27">
        <f>IF((E3719*(1+Utgifter!$E$5/12)-G3719)&gt;0,E3719*(1+Utgifter!$E$5/12)-G3719,0)</f>
        <v>0</v>
      </c>
      <c r="F3720" s="26"/>
      <c r="G3720" s="24">
        <f>IF((E3720*(Utgifter!$E$4+Utgifter!$E$5)/12)&gt;$S$4,(E3720*(Utgifter!$E$4+Utgifter!$E$5)/12),IF(E3720&gt; 0,$S$4,0))</f>
        <v>0</v>
      </c>
      <c r="I3720" s="27">
        <f>IF((I3719*(1+Utgifter!$E$5/12)-K3719)&gt;0,I3719*(1+Utgifter!$E$5/12)-K3719,0)</f>
        <v>0</v>
      </c>
      <c r="J3720" s="26"/>
      <c r="K3720" s="24">
        <f>IF((I3720*(Utgifter!$E$4+Utgifter!$E$5)/12)&gt;$S$4,(I3720*(Utgifter!$E$4+Utgifter!$E$5)/12),IF(I3720&gt; 0,$S$4,0))</f>
        <v>0</v>
      </c>
    </row>
    <row r="3721" spans="4:11" x14ac:dyDescent="0.35">
      <c r="D3721" s="28" t="str">
        <f t="shared" si="58"/>
        <v/>
      </c>
      <c r="E3721" s="27">
        <f>IF((E3720*(1+Utgifter!$E$5/12)-G3720)&gt;0,E3720*(1+Utgifter!$E$5/12)-G3720,0)</f>
        <v>0</v>
      </c>
      <c r="F3721" s="26"/>
      <c r="G3721" s="24">
        <f>IF((E3721*(Utgifter!$E$4+Utgifter!$E$5)/12)&gt;$S$4,(E3721*(Utgifter!$E$4+Utgifter!$E$5)/12),IF(E3721&gt; 0,$S$4,0))</f>
        <v>0</v>
      </c>
      <c r="I3721" s="27">
        <f>IF((I3720*(1+Utgifter!$E$5/12)-K3720)&gt;0,I3720*(1+Utgifter!$E$5/12)-K3720,0)</f>
        <v>0</v>
      </c>
      <c r="J3721" s="26"/>
      <c r="K3721" s="24">
        <f>IF((I3721*(Utgifter!$E$4+Utgifter!$E$5)/12)&gt;$S$4,(I3721*(Utgifter!$E$4+Utgifter!$E$5)/12),IF(I3721&gt; 0,$S$4,0))</f>
        <v>0</v>
      </c>
    </row>
    <row r="3722" spans="4:11" x14ac:dyDescent="0.35">
      <c r="D3722" s="28" t="str">
        <f t="shared" si="58"/>
        <v/>
      </c>
      <c r="E3722" s="27">
        <f>IF((E3721*(1+Utgifter!$E$5/12)-G3721)&gt;0,E3721*(1+Utgifter!$E$5/12)-G3721,0)</f>
        <v>0</v>
      </c>
      <c r="F3722" s="26"/>
      <c r="G3722" s="24">
        <f>IF((E3722*(Utgifter!$E$4+Utgifter!$E$5)/12)&gt;$S$4,(E3722*(Utgifter!$E$4+Utgifter!$E$5)/12),IF(E3722&gt; 0,$S$4,0))</f>
        <v>0</v>
      </c>
      <c r="I3722" s="27">
        <f>IF((I3721*(1+Utgifter!$E$5/12)-K3721)&gt;0,I3721*(1+Utgifter!$E$5/12)-K3721,0)</f>
        <v>0</v>
      </c>
      <c r="J3722" s="26"/>
      <c r="K3722" s="24">
        <f>IF((I3722*(Utgifter!$E$4+Utgifter!$E$5)/12)&gt;$S$4,(I3722*(Utgifter!$E$4+Utgifter!$E$5)/12),IF(I3722&gt; 0,$S$4,0))</f>
        <v>0</v>
      </c>
    </row>
    <row r="3723" spans="4:11" x14ac:dyDescent="0.35">
      <c r="D3723" s="28" t="str">
        <f t="shared" si="58"/>
        <v/>
      </c>
      <c r="E3723" s="27">
        <f>IF((E3722*(1+Utgifter!$E$5/12)-G3722)&gt;0,E3722*(1+Utgifter!$E$5/12)-G3722,0)</f>
        <v>0</v>
      </c>
      <c r="F3723" s="26"/>
      <c r="G3723" s="24">
        <f>IF((E3723*(Utgifter!$E$4+Utgifter!$E$5)/12)&gt;$S$4,(E3723*(Utgifter!$E$4+Utgifter!$E$5)/12),IF(E3723&gt; 0,$S$4,0))</f>
        <v>0</v>
      </c>
      <c r="I3723" s="27">
        <f>IF((I3722*(1+Utgifter!$E$5/12)-K3722)&gt;0,I3722*(1+Utgifter!$E$5/12)-K3722,0)</f>
        <v>0</v>
      </c>
      <c r="J3723" s="26"/>
      <c r="K3723" s="24">
        <f>IF((I3723*(Utgifter!$E$4+Utgifter!$E$5)/12)&gt;$S$4,(I3723*(Utgifter!$E$4+Utgifter!$E$5)/12),IF(I3723&gt; 0,$S$4,0))</f>
        <v>0</v>
      </c>
    </row>
    <row r="3724" spans="4:11" x14ac:dyDescent="0.35">
      <c r="D3724" s="28" t="str">
        <f t="shared" si="58"/>
        <v/>
      </c>
      <c r="E3724" s="27">
        <f>IF((E3723*(1+Utgifter!$E$5/12)-G3723)&gt;0,E3723*(1+Utgifter!$E$5/12)-G3723,0)</f>
        <v>0</v>
      </c>
      <c r="F3724" s="26"/>
      <c r="G3724" s="24">
        <f>IF((E3724*(Utgifter!$E$4+Utgifter!$E$5)/12)&gt;$S$4,(E3724*(Utgifter!$E$4+Utgifter!$E$5)/12),IF(E3724&gt; 0,$S$4,0))</f>
        <v>0</v>
      </c>
      <c r="I3724" s="27">
        <f>IF((I3723*(1+Utgifter!$E$5/12)-K3723)&gt;0,I3723*(1+Utgifter!$E$5/12)-K3723,0)</f>
        <v>0</v>
      </c>
      <c r="J3724" s="26"/>
      <c r="K3724" s="24">
        <f>IF((I3724*(Utgifter!$E$4+Utgifter!$E$5)/12)&gt;$S$4,(I3724*(Utgifter!$E$4+Utgifter!$E$5)/12),IF(I3724&gt; 0,$S$4,0))</f>
        <v>0</v>
      </c>
    </row>
    <row r="3725" spans="4:11" x14ac:dyDescent="0.35">
      <c r="D3725" s="28" t="str">
        <f t="shared" si="58"/>
        <v/>
      </c>
      <c r="E3725" s="27">
        <f>IF((E3724*(1+Utgifter!$E$5/12)-G3724)&gt;0,E3724*(1+Utgifter!$E$5/12)-G3724,0)</f>
        <v>0</v>
      </c>
      <c r="F3725" s="26"/>
      <c r="G3725" s="24">
        <f>IF((E3725*(Utgifter!$E$4+Utgifter!$E$5)/12)&gt;$S$4,(E3725*(Utgifter!$E$4+Utgifter!$E$5)/12),IF(E3725&gt; 0,$S$4,0))</f>
        <v>0</v>
      </c>
      <c r="I3725" s="27">
        <f>IF((I3724*(1+Utgifter!$E$5/12)-K3724)&gt;0,I3724*(1+Utgifter!$E$5/12)-K3724,0)</f>
        <v>0</v>
      </c>
      <c r="J3725" s="26"/>
      <c r="K3725" s="24">
        <f>IF((I3725*(Utgifter!$E$4+Utgifter!$E$5)/12)&gt;$S$4,(I3725*(Utgifter!$E$4+Utgifter!$E$5)/12),IF(I3725&gt; 0,$S$4,0))</f>
        <v>0</v>
      </c>
    </row>
    <row r="3726" spans="4:11" x14ac:dyDescent="0.35">
      <c r="D3726" s="28" t="str">
        <f t="shared" si="58"/>
        <v/>
      </c>
      <c r="E3726" s="27">
        <f>IF((E3725*(1+Utgifter!$E$5/12)-G3725)&gt;0,E3725*(1+Utgifter!$E$5/12)-G3725,0)</f>
        <v>0</v>
      </c>
      <c r="F3726" s="26"/>
      <c r="G3726" s="24">
        <f>IF((E3726*(Utgifter!$E$4+Utgifter!$E$5)/12)&gt;$S$4,(E3726*(Utgifter!$E$4+Utgifter!$E$5)/12),IF(E3726&gt; 0,$S$4,0))</f>
        <v>0</v>
      </c>
      <c r="I3726" s="27">
        <f>IF((I3725*(1+Utgifter!$E$5/12)-K3725)&gt;0,I3725*(1+Utgifter!$E$5/12)-K3725,0)</f>
        <v>0</v>
      </c>
      <c r="J3726" s="26"/>
      <c r="K3726" s="24">
        <f>IF((I3726*(Utgifter!$E$4+Utgifter!$E$5)/12)&gt;$S$4,(I3726*(Utgifter!$E$4+Utgifter!$E$5)/12),IF(I3726&gt; 0,$S$4,0))</f>
        <v>0</v>
      </c>
    </row>
    <row r="3727" spans="4:11" x14ac:dyDescent="0.35">
      <c r="D3727" s="28" t="str">
        <f t="shared" si="58"/>
        <v/>
      </c>
      <c r="E3727" s="27">
        <f>IF((E3726*(1+Utgifter!$E$5/12)-G3726)&gt;0,E3726*(1+Utgifter!$E$5/12)-G3726,0)</f>
        <v>0</v>
      </c>
      <c r="F3727" s="26"/>
      <c r="G3727" s="24">
        <f>IF((E3727*(Utgifter!$E$4+Utgifter!$E$5)/12)&gt;$S$4,(E3727*(Utgifter!$E$4+Utgifter!$E$5)/12),IF(E3727&gt; 0,$S$4,0))</f>
        <v>0</v>
      </c>
      <c r="I3727" s="27">
        <f>IF((I3726*(1+Utgifter!$E$5/12)-K3726)&gt;0,I3726*(1+Utgifter!$E$5/12)-K3726,0)</f>
        <v>0</v>
      </c>
      <c r="J3727" s="26"/>
      <c r="K3727" s="24">
        <f>IF((I3727*(Utgifter!$E$4+Utgifter!$E$5)/12)&gt;$S$4,(I3727*(Utgifter!$E$4+Utgifter!$E$5)/12),IF(I3727&gt; 0,$S$4,0))</f>
        <v>0</v>
      </c>
    </row>
    <row r="3728" spans="4:11" x14ac:dyDescent="0.35">
      <c r="D3728" s="28" t="str">
        <f t="shared" si="58"/>
        <v/>
      </c>
      <c r="E3728" s="27">
        <f>IF((E3727*(1+Utgifter!$E$5/12)-G3727)&gt;0,E3727*(1+Utgifter!$E$5/12)-G3727,0)</f>
        <v>0</v>
      </c>
      <c r="F3728" s="26"/>
      <c r="G3728" s="24">
        <f>IF((E3728*(Utgifter!$E$4+Utgifter!$E$5)/12)&gt;$S$4,(E3728*(Utgifter!$E$4+Utgifter!$E$5)/12),IF(E3728&gt; 0,$S$4,0))</f>
        <v>0</v>
      </c>
      <c r="I3728" s="27">
        <f>IF((I3727*(1+Utgifter!$E$5/12)-K3727)&gt;0,I3727*(1+Utgifter!$E$5/12)-K3727,0)</f>
        <v>0</v>
      </c>
      <c r="J3728" s="26"/>
      <c r="K3728" s="24">
        <f>IF((I3728*(Utgifter!$E$4+Utgifter!$E$5)/12)&gt;$S$4,(I3728*(Utgifter!$E$4+Utgifter!$E$5)/12),IF(I3728&gt; 0,$S$4,0))</f>
        <v>0</v>
      </c>
    </row>
    <row r="3729" spans="4:11" x14ac:dyDescent="0.35">
      <c r="D3729" s="28" t="str">
        <f t="shared" si="58"/>
        <v/>
      </c>
      <c r="E3729" s="27">
        <f>IF((E3728*(1+Utgifter!$E$5/12)-G3728)&gt;0,E3728*(1+Utgifter!$E$5/12)-G3728,0)</f>
        <v>0</v>
      </c>
      <c r="F3729" s="26"/>
      <c r="G3729" s="24">
        <f>IF((E3729*(Utgifter!$E$4+Utgifter!$E$5)/12)&gt;$S$4,(E3729*(Utgifter!$E$4+Utgifter!$E$5)/12),IF(E3729&gt; 0,$S$4,0))</f>
        <v>0</v>
      </c>
      <c r="I3729" s="27">
        <f>IF((I3728*(1+Utgifter!$E$5/12)-K3728)&gt;0,I3728*(1+Utgifter!$E$5/12)-K3728,0)</f>
        <v>0</v>
      </c>
      <c r="J3729" s="26"/>
      <c r="K3729" s="24">
        <f>IF((I3729*(Utgifter!$E$4+Utgifter!$E$5)/12)&gt;$S$4,(I3729*(Utgifter!$E$4+Utgifter!$E$5)/12),IF(I3729&gt; 0,$S$4,0))</f>
        <v>0</v>
      </c>
    </row>
    <row r="3730" spans="4:11" x14ac:dyDescent="0.35">
      <c r="D3730" s="28" t="str">
        <f t="shared" si="58"/>
        <v/>
      </c>
      <c r="E3730" s="27">
        <f>IF((E3729*(1+Utgifter!$E$5/12)-G3729)&gt;0,E3729*(1+Utgifter!$E$5/12)-G3729,0)</f>
        <v>0</v>
      </c>
      <c r="F3730" s="26"/>
      <c r="G3730" s="24">
        <f>IF((E3730*(Utgifter!$E$4+Utgifter!$E$5)/12)&gt;$S$4,(E3730*(Utgifter!$E$4+Utgifter!$E$5)/12),IF(E3730&gt; 0,$S$4,0))</f>
        <v>0</v>
      </c>
      <c r="I3730" s="27">
        <f>IF((I3729*(1+Utgifter!$E$5/12)-K3729)&gt;0,I3729*(1+Utgifter!$E$5/12)-K3729,0)</f>
        <v>0</v>
      </c>
      <c r="J3730" s="26"/>
      <c r="K3730" s="24">
        <f>IF((I3730*(Utgifter!$E$4+Utgifter!$E$5)/12)&gt;$S$4,(I3730*(Utgifter!$E$4+Utgifter!$E$5)/12),IF(I3730&gt; 0,$S$4,0))</f>
        <v>0</v>
      </c>
    </row>
    <row r="3731" spans="4:11" x14ac:dyDescent="0.35">
      <c r="D3731" s="28" t="str">
        <f t="shared" si="58"/>
        <v/>
      </c>
      <c r="E3731" s="27">
        <f>IF((E3730*(1+Utgifter!$E$5/12)-G3730)&gt;0,E3730*(1+Utgifter!$E$5/12)-G3730,0)</f>
        <v>0</v>
      </c>
      <c r="F3731" s="26"/>
      <c r="G3731" s="24">
        <f>IF((E3731*(Utgifter!$E$4+Utgifter!$E$5)/12)&gt;$S$4,(E3731*(Utgifter!$E$4+Utgifter!$E$5)/12),IF(E3731&gt; 0,$S$4,0))</f>
        <v>0</v>
      </c>
      <c r="I3731" s="27">
        <f>IF((I3730*(1+Utgifter!$E$5/12)-K3730)&gt;0,I3730*(1+Utgifter!$E$5/12)-K3730,0)</f>
        <v>0</v>
      </c>
      <c r="J3731" s="26"/>
      <c r="K3731" s="24">
        <f>IF((I3731*(Utgifter!$E$4+Utgifter!$E$5)/12)&gt;$S$4,(I3731*(Utgifter!$E$4+Utgifter!$E$5)/12),IF(I3731&gt; 0,$S$4,0))</f>
        <v>0</v>
      </c>
    </row>
    <row r="3732" spans="4:11" x14ac:dyDescent="0.35">
      <c r="D3732" s="28" t="str">
        <f t="shared" si="58"/>
        <v/>
      </c>
      <c r="E3732" s="27">
        <f>IF((E3731*(1+Utgifter!$E$5/12)-G3731)&gt;0,E3731*(1+Utgifter!$E$5/12)-G3731,0)</f>
        <v>0</v>
      </c>
      <c r="F3732" s="26"/>
      <c r="G3732" s="24">
        <f>IF((E3732*(Utgifter!$E$4+Utgifter!$E$5)/12)&gt;$S$4,(E3732*(Utgifter!$E$4+Utgifter!$E$5)/12),IF(E3732&gt; 0,$S$4,0))</f>
        <v>0</v>
      </c>
      <c r="I3732" s="27">
        <f>IF((I3731*(1+Utgifter!$E$5/12)-K3731)&gt;0,I3731*(1+Utgifter!$E$5/12)-K3731,0)</f>
        <v>0</v>
      </c>
      <c r="J3732" s="26"/>
      <c r="K3732" s="24">
        <f>IF((I3732*(Utgifter!$E$4+Utgifter!$E$5)/12)&gt;$S$4,(I3732*(Utgifter!$E$4+Utgifter!$E$5)/12),IF(I3732&gt; 0,$S$4,0))</f>
        <v>0</v>
      </c>
    </row>
    <row r="3733" spans="4:11" x14ac:dyDescent="0.35">
      <c r="D3733" s="28" t="str">
        <f t="shared" si="58"/>
        <v/>
      </c>
      <c r="E3733" s="27">
        <f>IF((E3732*(1+Utgifter!$E$5/12)-G3732)&gt;0,E3732*(1+Utgifter!$E$5/12)-G3732,0)</f>
        <v>0</v>
      </c>
      <c r="F3733" s="26"/>
      <c r="G3733" s="24">
        <f>IF((E3733*(Utgifter!$E$4+Utgifter!$E$5)/12)&gt;$S$4,(E3733*(Utgifter!$E$4+Utgifter!$E$5)/12),IF(E3733&gt; 0,$S$4,0))</f>
        <v>0</v>
      </c>
      <c r="I3733" s="27">
        <f>IF((I3732*(1+Utgifter!$E$5/12)-K3732)&gt;0,I3732*(1+Utgifter!$E$5/12)-K3732,0)</f>
        <v>0</v>
      </c>
      <c r="J3733" s="26"/>
      <c r="K3733" s="24">
        <f>IF((I3733*(Utgifter!$E$4+Utgifter!$E$5)/12)&gt;$S$4,(I3733*(Utgifter!$E$4+Utgifter!$E$5)/12),IF(I3733&gt; 0,$S$4,0))</f>
        <v>0</v>
      </c>
    </row>
    <row r="3734" spans="4:11" x14ac:dyDescent="0.35">
      <c r="D3734" s="28" t="str">
        <f t="shared" si="58"/>
        <v/>
      </c>
      <c r="E3734" s="27">
        <f>IF((E3733*(1+Utgifter!$E$5/12)-G3733)&gt;0,E3733*(1+Utgifter!$E$5/12)-G3733,0)</f>
        <v>0</v>
      </c>
      <c r="F3734" s="26"/>
      <c r="G3734" s="24">
        <f>IF((E3734*(Utgifter!$E$4+Utgifter!$E$5)/12)&gt;$S$4,(E3734*(Utgifter!$E$4+Utgifter!$E$5)/12),IF(E3734&gt; 0,$S$4,0))</f>
        <v>0</v>
      </c>
      <c r="I3734" s="27">
        <f>IF((I3733*(1+Utgifter!$E$5/12)-K3733)&gt;0,I3733*(1+Utgifter!$E$5/12)-K3733,0)</f>
        <v>0</v>
      </c>
      <c r="J3734" s="26"/>
      <c r="K3734" s="24">
        <f>IF((I3734*(Utgifter!$E$4+Utgifter!$E$5)/12)&gt;$S$4,(I3734*(Utgifter!$E$4+Utgifter!$E$5)/12),IF(I3734&gt; 0,$S$4,0))</f>
        <v>0</v>
      </c>
    </row>
    <row r="3735" spans="4:11" x14ac:dyDescent="0.35">
      <c r="D3735" s="28" t="str">
        <f t="shared" si="58"/>
        <v/>
      </c>
      <c r="E3735" s="27">
        <f>IF((E3734*(1+Utgifter!$E$5/12)-G3734)&gt;0,E3734*(1+Utgifter!$E$5/12)-G3734,0)</f>
        <v>0</v>
      </c>
      <c r="F3735" s="26"/>
      <c r="G3735" s="24">
        <f>IF((E3735*(Utgifter!$E$4+Utgifter!$E$5)/12)&gt;$S$4,(E3735*(Utgifter!$E$4+Utgifter!$E$5)/12),IF(E3735&gt; 0,$S$4,0))</f>
        <v>0</v>
      </c>
      <c r="I3735" s="27">
        <f>IF((I3734*(1+Utgifter!$E$5/12)-K3734)&gt;0,I3734*(1+Utgifter!$E$5/12)-K3734,0)</f>
        <v>0</v>
      </c>
      <c r="J3735" s="26"/>
      <c r="K3735" s="24">
        <f>IF((I3735*(Utgifter!$E$4+Utgifter!$E$5)/12)&gt;$S$4,(I3735*(Utgifter!$E$4+Utgifter!$E$5)/12),IF(I3735&gt; 0,$S$4,0))</f>
        <v>0</v>
      </c>
    </row>
    <row r="3736" spans="4:11" x14ac:dyDescent="0.35">
      <c r="D3736" s="28" t="str">
        <f t="shared" si="58"/>
        <v/>
      </c>
      <c r="E3736" s="27">
        <f>IF((E3735*(1+Utgifter!$E$5/12)-G3735)&gt;0,E3735*(1+Utgifter!$E$5/12)-G3735,0)</f>
        <v>0</v>
      </c>
      <c r="F3736" s="26"/>
      <c r="G3736" s="24">
        <f>IF((E3736*(Utgifter!$E$4+Utgifter!$E$5)/12)&gt;$S$4,(E3736*(Utgifter!$E$4+Utgifter!$E$5)/12),IF(E3736&gt; 0,$S$4,0))</f>
        <v>0</v>
      </c>
      <c r="I3736" s="27">
        <f>IF((I3735*(1+Utgifter!$E$5/12)-K3735)&gt;0,I3735*(1+Utgifter!$E$5/12)-K3735,0)</f>
        <v>0</v>
      </c>
      <c r="J3736" s="26"/>
      <c r="K3736" s="24">
        <f>IF((I3736*(Utgifter!$E$4+Utgifter!$E$5)/12)&gt;$S$4,(I3736*(Utgifter!$E$4+Utgifter!$E$5)/12),IF(I3736&gt; 0,$S$4,0))</f>
        <v>0</v>
      </c>
    </row>
    <row r="3737" spans="4:11" x14ac:dyDescent="0.35">
      <c r="D3737" s="28" t="str">
        <f t="shared" si="58"/>
        <v/>
      </c>
      <c r="E3737" s="27">
        <f>IF((E3736*(1+Utgifter!$E$5/12)-G3736)&gt;0,E3736*(1+Utgifter!$E$5/12)-G3736,0)</f>
        <v>0</v>
      </c>
      <c r="F3737" s="26"/>
      <c r="G3737" s="24">
        <f>IF((E3737*(Utgifter!$E$4+Utgifter!$E$5)/12)&gt;$S$4,(E3737*(Utgifter!$E$4+Utgifter!$E$5)/12),IF(E3737&gt; 0,$S$4,0))</f>
        <v>0</v>
      </c>
      <c r="I3737" s="27">
        <f>IF((I3736*(1+Utgifter!$E$5/12)-K3736)&gt;0,I3736*(1+Utgifter!$E$5/12)-K3736,0)</f>
        <v>0</v>
      </c>
      <c r="J3737" s="26"/>
      <c r="K3737" s="24">
        <f>IF((I3737*(Utgifter!$E$4+Utgifter!$E$5)/12)&gt;$S$4,(I3737*(Utgifter!$E$4+Utgifter!$E$5)/12),IF(I3737&gt; 0,$S$4,0))</f>
        <v>0</v>
      </c>
    </row>
    <row r="3738" spans="4:11" x14ac:dyDescent="0.35">
      <c r="D3738" s="28" t="str">
        <f t="shared" si="58"/>
        <v/>
      </c>
      <c r="E3738" s="27">
        <f>IF((E3737*(1+Utgifter!$E$5/12)-G3737)&gt;0,E3737*(1+Utgifter!$E$5/12)-G3737,0)</f>
        <v>0</v>
      </c>
      <c r="F3738" s="26"/>
      <c r="G3738" s="24">
        <f>IF((E3738*(Utgifter!$E$4+Utgifter!$E$5)/12)&gt;$S$4,(E3738*(Utgifter!$E$4+Utgifter!$E$5)/12),IF(E3738&gt; 0,$S$4,0))</f>
        <v>0</v>
      </c>
      <c r="I3738" s="27">
        <f>IF((I3737*(1+Utgifter!$E$5/12)-K3737)&gt;0,I3737*(1+Utgifter!$E$5/12)-K3737,0)</f>
        <v>0</v>
      </c>
      <c r="J3738" s="26"/>
      <c r="K3738" s="24">
        <f>IF((I3738*(Utgifter!$E$4+Utgifter!$E$5)/12)&gt;$S$4,(I3738*(Utgifter!$E$4+Utgifter!$E$5)/12),IF(I3738&gt; 0,$S$4,0))</f>
        <v>0</v>
      </c>
    </row>
    <row r="3739" spans="4:11" x14ac:dyDescent="0.35">
      <c r="D3739" s="28" t="str">
        <f t="shared" si="58"/>
        <v/>
      </c>
      <c r="E3739" s="27">
        <f>IF((E3738*(1+Utgifter!$E$5/12)-G3738)&gt;0,E3738*(1+Utgifter!$E$5/12)-G3738,0)</f>
        <v>0</v>
      </c>
      <c r="F3739" s="26"/>
      <c r="G3739" s="24">
        <f>IF((E3739*(Utgifter!$E$4+Utgifter!$E$5)/12)&gt;$S$4,(E3739*(Utgifter!$E$4+Utgifter!$E$5)/12),IF(E3739&gt; 0,$S$4,0))</f>
        <v>0</v>
      </c>
      <c r="I3739" s="27">
        <f>IF((I3738*(1+Utgifter!$E$5/12)-K3738)&gt;0,I3738*(1+Utgifter!$E$5/12)-K3738,0)</f>
        <v>0</v>
      </c>
      <c r="J3739" s="26"/>
      <c r="K3739" s="24">
        <f>IF((I3739*(Utgifter!$E$4+Utgifter!$E$5)/12)&gt;$S$4,(I3739*(Utgifter!$E$4+Utgifter!$E$5)/12),IF(I3739&gt; 0,$S$4,0))</f>
        <v>0</v>
      </c>
    </row>
    <row r="3740" spans="4:11" x14ac:dyDescent="0.35">
      <c r="D3740" s="28" t="str">
        <f t="shared" si="58"/>
        <v/>
      </c>
      <c r="E3740" s="27">
        <f>IF((E3739*(1+Utgifter!$E$5/12)-G3739)&gt;0,E3739*(1+Utgifter!$E$5/12)-G3739,0)</f>
        <v>0</v>
      </c>
      <c r="F3740" s="26"/>
      <c r="G3740" s="24">
        <f>IF((E3740*(Utgifter!$E$4+Utgifter!$E$5)/12)&gt;$S$4,(E3740*(Utgifter!$E$4+Utgifter!$E$5)/12),IF(E3740&gt; 0,$S$4,0))</f>
        <v>0</v>
      </c>
      <c r="I3740" s="27">
        <f>IF((I3739*(1+Utgifter!$E$5/12)-K3739)&gt;0,I3739*(1+Utgifter!$E$5/12)-K3739,0)</f>
        <v>0</v>
      </c>
      <c r="J3740" s="26"/>
      <c r="K3740" s="24">
        <f>IF((I3740*(Utgifter!$E$4+Utgifter!$E$5)/12)&gt;$S$4,(I3740*(Utgifter!$E$4+Utgifter!$E$5)/12),IF(I3740&gt; 0,$S$4,0))</f>
        <v>0</v>
      </c>
    </row>
    <row r="3741" spans="4:11" x14ac:dyDescent="0.35">
      <c r="D3741" s="28" t="str">
        <f t="shared" si="58"/>
        <v/>
      </c>
      <c r="E3741" s="27">
        <f>IF((E3740*(1+Utgifter!$E$5/12)-G3740)&gt;0,E3740*(1+Utgifter!$E$5/12)-G3740,0)</f>
        <v>0</v>
      </c>
      <c r="F3741" s="26"/>
      <c r="G3741" s="24">
        <f>IF((E3741*(Utgifter!$E$4+Utgifter!$E$5)/12)&gt;$S$4,(E3741*(Utgifter!$E$4+Utgifter!$E$5)/12),IF(E3741&gt; 0,$S$4,0))</f>
        <v>0</v>
      </c>
      <c r="I3741" s="27">
        <f>IF((I3740*(1+Utgifter!$E$5/12)-K3740)&gt;0,I3740*(1+Utgifter!$E$5/12)-K3740,0)</f>
        <v>0</v>
      </c>
      <c r="J3741" s="26"/>
      <c r="K3741" s="24">
        <f>IF((I3741*(Utgifter!$E$4+Utgifter!$E$5)/12)&gt;$S$4,(I3741*(Utgifter!$E$4+Utgifter!$E$5)/12),IF(I3741&gt; 0,$S$4,0))</f>
        <v>0</v>
      </c>
    </row>
    <row r="3742" spans="4:11" x14ac:dyDescent="0.35">
      <c r="D3742" s="28" t="str">
        <f t="shared" si="58"/>
        <v/>
      </c>
      <c r="E3742" s="27">
        <f>IF((E3741*(1+Utgifter!$E$5/12)-G3741)&gt;0,E3741*(1+Utgifter!$E$5/12)-G3741,0)</f>
        <v>0</v>
      </c>
      <c r="F3742" s="26"/>
      <c r="G3742" s="24">
        <f>IF((E3742*(Utgifter!$E$4+Utgifter!$E$5)/12)&gt;$S$4,(E3742*(Utgifter!$E$4+Utgifter!$E$5)/12),IF(E3742&gt; 0,$S$4,0))</f>
        <v>0</v>
      </c>
      <c r="I3742" s="27">
        <f>IF((I3741*(1+Utgifter!$E$5/12)-K3741)&gt;0,I3741*(1+Utgifter!$E$5/12)-K3741,0)</f>
        <v>0</v>
      </c>
      <c r="J3742" s="26"/>
      <c r="K3742" s="24">
        <f>IF((I3742*(Utgifter!$E$4+Utgifter!$E$5)/12)&gt;$S$4,(I3742*(Utgifter!$E$4+Utgifter!$E$5)/12),IF(I3742&gt; 0,$S$4,0))</f>
        <v>0</v>
      </c>
    </row>
    <row r="3743" spans="4:11" x14ac:dyDescent="0.35">
      <c r="D3743" s="28" t="str">
        <f t="shared" si="58"/>
        <v/>
      </c>
      <c r="E3743" s="27">
        <f>IF((E3742*(1+Utgifter!$E$5/12)-G3742)&gt;0,E3742*(1+Utgifter!$E$5/12)-G3742,0)</f>
        <v>0</v>
      </c>
      <c r="F3743" s="26"/>
      <c r="G3743" s="24">
        <f>IF((E3743*(Utgifter!$E$4+Utgifter!$E$5)/12)&gt;$S$4,(E3743*(Utgifter!$E$4+Utgifter!$E$5)/12),IF(E3743&gt; 0,$S$4,0))</f>
        <v>0</v>
      </c>
      <c r="I3743" s="27">
        <f>IF((I3742*(1+Utgifter!$E$5/12)-K3742)&gt;0,I3742*(1+Utgifter!$E$5/12)-K3742,0)</f>
        <v>0</v>
      </c>
      <c r="J3743" s="26"/>
      <c r="K3743" s="24">
        <f>IF((I3743*(Utgifter!$E$4+Utgifter!$E$5)/12)&gt;$S$4,(I3743*(Utgifter!$E$4+Utgifter!$E$5)/12),IF(I3743&gt; 0,$S$4,0))</f>
        <v>0</v>
      </c>
    </row>
    <row r="3744" spans="4:11" x14ac:dyDescent="0.35">
      <c r="D3744" s="28" t="str">
        <f t="shared" si="58"/>
        <v/>
      </c>
      <c r="E3744" s="27">
        <f>IF((E3743*(1+Utgifter!$E$5/12)-G3743)&gt;0,E3743*(1+Utgifter!$E$5/12)-G3743,0)</f>
        <v>0</v>
      </c>
      <c r="F3744" s="26"/>
      <c r="G3744" s="24">
        <f>IF((E3744*(Utgifter!$E$4+Utgifter!$E$5)/12)&gt;$S$4,(E3744*(Utgifter!$E$4+Utgifter!$E$5)/12),IF(E3744&gt; 0,$S$4,0))</f>
        <v>0</v>
      </c>
      <c r="I3744" s="27">
        <f>IF((I3743*(1+Utgifter!$E$5/12)-K3743)&gt;0,I3743*(1+Utgifter!$E$5/12)-K3743,0)</f>
        <v>0</v>
      </c>
      <c r="J3744" s="26"/>
      <c r="K3744" s="24">
        <f>IF((I3744*(Utgifter!$E$4+Utgifter!$E$5)/12)&gt;$S$4,(I3744*(Utgifter!$E$4+Utgifter!$E$5)/12),IF(I3744&gt; 0,$S$4,0))</f>
        <v>0</v>
      </c>
    </row>
    <row r="3745" spans="4:11" x14ac:dyDescent="0.35">
      <c r="D3745" s="28" t="str">
        <f t="shared" si="58"/>
        <v/>
      </c>
      <c r="E3745" s="27">
        <f>IF((E3744*(1+Utgifter!$E$5/12)-G3744)&gt;0,E3744*(1+Utgifter!$E$5/12)-G3744,0)</f>
        <v>0</v>
      </c>
      <c r="F3745" s="26"/>
      <c r="G3745" s="24">
        <f>IF((E3745*(Utgifter!$E$4+Utgifter!$E$5)/12)&gt;$S$4,(E3745*(Utgifter!$E$4+Utgifter!$E$5)/12),IF(E3745&gt; 0,$S$4,0))</f>
        <v>0</v>
      </c>
      <c r="I3745" s="27">
        <f>IF((I3744*(1+Utgifter!$E$5/12)-K3744)&gt;0,I3744*(1+Utgifter!$E$5/12)-K3744,0)</f>
        <v>0</v>
      </c>
      <c r="J3745" s="26"/>
      <c r="K3745" s="24">
        <f>IF((I3745*(Utgifter!$E$4+Utgifter!$E$5)/12)&gt;$S$4,(I3745*(Utgifter!$E$4+Utgifter!$E$5)/12),IF(I3745&gt; 0,$S$4,0))</f>
        <v>0</v>
      </c>
    </row>
    <row r="3746" spans="4:11" x14ac:dyDescent="0.35">
      <c r="D3746" s="28" t="str">
        <f t="shared" si="58"/>
        <v/>
      </c>
      <c r="E3746" s="27">
        <f>IF((E3745*(1+Utgifter!$E$5/12)-G3745)&gt;0,E3745*(1+Utgifter!$E$5/12)-G3745,0)</f>
        <v>0</v>
      </c>
      <c r="F3746" s="26"/>
      <c r="G3746" s="24">
        <f>IF((E3746*(Utgifter!$E$4+Utgifter!$E$5)/12)&gt;$S$4,(E3746*(Utgifter!$E$4+Utgifter!$E$5)/12),IF(E3746&gt; 0,$S$4,0))</f>
        <v>0</v>
      </c>
      <c r="I3746" s="27">
        <f>IF((I3745*(1+Utgifter!$E$5/12)-K3745)&gt;0,I3745*(1+Utgifter!$E$5/12)-K3745,0)</f>
        <v>0</v>
      </c>
      <c r="J3746" s="26"/>
      <c r="K3746" s="24">
        <f>IF((I3746*(Utgifter!$E$4+Utgifter!$E$5)/12)&gt;$S$4,(I3746*(Utgifter!$E$4+Utgifter!$E$5)/12),IF(I3746&gt; 0,$S$4,0))</f>
        <v>0</v>
      </c>
    </row>
    <row r="3747" spans="4:11" x14ac:dyDescent="0.35">
      <c r="D3747" s="28" t="str">
        <f t="shared" si="58"/>
        <v/>
      </c>
      <c r="E3747" s="27">
        <f>IF((E3746*(1+Utgifter!$E$5/12)-G3746)&gt;0,E3746*(1+Utgifter!$E$5/12)-G3746,0)</f>
        <v>0</v>
      </c>
      <c r="F3747" s="26"/>
      <c r="G3747" s="24">
        <f>IF((E3747*(Utgifter!$E$4+Utgifter!$E$5)/12)&gt;$S$4,(E3747*(Utgifter!$E$4+Utgifter!$E$5)/12),IF(E3747&gt; 0,$S$4,0))</f>
        <v>0</v>
      </c>
      <c r="I3747" s="27">
        <f>IF((I3746*(1+Utgifter!$E$5/12)-K3746)&gt;0,I3746*(1+Utgifter!$E$5/12)-K3746,0)</f>
        <v>0</v>
      </c>
      <c r="J3747" s="26"/>
      <c r="K3747" s="24">
        <f>IF((I3747*(Utgifter!$E$4+Utgifter!$E$5)/12)&gt;$S$4,(I3747*(Utgifter!$E$4+Utgifter!$E$5)/12),IF(I3747&gt; 0,$S$4,0))</f>
        <v>0</v>
      </c>
    </row>
    <row r="3748" spans="4:11" x14ac:dyDescent="0.35">
      <c r="D3748" s="28" t="str">
        <f t="shared" si="58"/>
        <v/>
      </c>
      <c r="E3748" s="27">
        <f>IF((E3747*(1+Utgifter!$E$5/12)-G3747)&gt;0,E3747*(1+Utgifter!$E$5/12)-G3747,0)</f>
        <v>0</v>
      </c>
      <c r="F3748" s="26"/>
      <c r="G3748" s="24">
        <f>IF((E3748*(Utgifter!$E$4+Utgifter!$E$5)/12)&gt;$S$4,(E3748*(Utgifter!$E$4+Utgifter!$E$5)/12),IF(E3748&gt; 0,$S$4,0))</f>
        <v>0</v>
      </c>
      <c r="I3748" s="27">
        <f>IF((I3747*(1+Utgifter!$E$5/12)-K3747)&gt;0,I3747*(1+Utgifter!$E$5/12)-K3747,0)</f>
        <v>0</v>
      </c>
      <c r="J3748" s="26"/>
      <c r="K3748" s="24">
        <f>IF((I3748*(Utgifter!$E$4+Utgifter!$E$5)/12)&gt;$S$4,(I3748*(Utgifter!$E$4+Utgifter!$E$5)/12),IF(I3748&gt; 0,$S$4,0))</f>
        <v>0</v>
      </c>
    </row>
    <row r="3749" spans="4:11" x14ac:dyDescent="0.35">
      <c r="D3749" s="28" t="str">
        <f t="shared" si="58"/>
        <v/>
      </c>
      <c r="E3749" s="27">
        <f>IF((E3748*(1+Utgifter!$E$5/12)-G3748)&gt;0,E3748*(1+Utgifter!$E$5/12)-G3748,0)</f>
        <v>0</v>
      </c>
      <c r="F3749" s="26"/>
      <c r="G3749" s="24">
        <f>IF((E3749*(Utgifter!$E$4+Utgifter!$E$5)/12)&gt;$S$4,(E3749*(Utgifter!$E$4+Utgifter!$E$5)/12),IF(E3749&gt; 0,$S$4,0))</f>
        <v>0</v>
      </c>
      <c r="I3749" s="27">
        <f>IF((I3748*(1+Utgifter!$E$5/12)-K3748)&gt;0,I3748*(1+Utgifter!$E$5/12)-K3748,0)</f>
        <v>0</v>
      </c>
      <c r="J3749" s="26"/>
      <c r="K3749" s="24">
        <f>IF((I3749*(Utgifter!$E$4+Utgifter!$E$5)/12)&gt;$S$4,(I3749*(Utgifter!$E$4+Utgifter!$E$5)/12),IF(I3749&gt; 0,$S$4,0))</f>
        <v>0</v>
      </c>
    </row>
    <row r="3750" spans="4:11" x14ac:dyDescent="0.35">
      <c r="D3750" s="28" t="str">
        <f t="shared" si="58"/>
        <v/>
      </c>
      <c r="E3750" s="27">
        <f>IF((E3749*(1+Utgifter!$E$5/12)-G3749)&gt;0,E3749*(1+Utgifter!$E$5/12)-G3749,0)</f>
        <v>0</v>
      </c>
      <c r="F3750" s="26"/>
      <c r="G3750" s="24">
        <f>IF((E3750*(Utgifter!$E$4+Utgifter!$E$5)/12)&gt;$S$4,(E3750*(Utgifter!$E$4+Utgifter!$E$5)/12),IF(E3750&gt; 0,$S$4,0))</f>
        <v>0</v>
      </c>
      <c r="I3750" s="27">
        <f>IF((I3749*(1+Utgifter!$E$5/12)-K3749)&gt;0,I3749*(1+Utgifter!$E$5/12)-K3749,0)</f>
        <v>0</v>
      </c>
      <c r="J3750" s="26"/>
      <c r="K3750" s="24">
        <f>IF((I3750*(Utgifter!$E$4+Utgifter!$E$5)/12)&gt;$S$4,(I3750*(Utgifter!$E$4+Utgifter!$E$5)/12),IF(I3750&gt; 0,$S$4,0))</f>
        <v>0</v>
      </c>
    </row>
    <row r="3751" spans="4:11" x14ac:dyDescent="0.35">
      <c r="D3751" s="28" t="str">
        <f t="shared" si="58"/>
        <v/>
      </c>
      <c r="E3751" s="27">
        <f>IF((E3750*(1+Utgifter!$E$5/12)-G3750)&gt;0,E3750*(1+Utgifter!$E$5/12)-G3750,0)</f>
        <v>0</v>
      </c>
      <c r="F3751" s="26"/>
      <c r="G3751" s="24">
        <f>IF((E3751*(Utgifter!$E$4+Utgifter!$E$5)/12)&gt;$S$4,(E3751*(Utgifter!$E$4+Utgifter!$E$5)/12),IF(E3751&gt; 0,$S$4,0))</f>
        <v>0</v>
      </c>
      <c r="I3751" s="27">
        <f>IF((I3750*(1+Utgifter!$E$5/12)-K3750)&gt;0,I3750*(1+Utgifter!$E$5/12)-K3750,0)</f>
        <v>0</v>
      </c>
      <c r="J3751" s="26"/>
      <c r="K3751" s="24">
        <f>IF((I3751*(Utgifter!$E$4+Utgifter!$E$5)/12)&gt;$S$4,(I3751*(Utgifter!$E$4+Utgifter!$E$5)/12),IF(I3751&gt; 0,$S$4,0))</f>
        <v>0</v>
      </c>
    </row>
    <row r="3752" spans="4:11" x14ac:dyDescent="0.35">
      <c r="D3752" s="28" t="str">
        <f t="shared" si="58"/>
        <v/>
      </c>
      <c r="E3752" s="27">
        <f>IF((E3751*(1+Utgifter!$E$5/12)-G3751)&gt;0,E3751*(1+Utgifter!$E$5/12)-G3751,0)</f>
        <v>0</v>
      </c>
      <c r="F3752" s="26"/>
      <c r="G3752" s="24">
        <f>IF((E3752*(Utgifter!$E$4+Utgifter!$E$5)/12)&gt;$S$4,(E3752*(Utgifter!$E$4+Utgifter!$E$5)/12),IF(E3752&gt; 0,$S$4,0))</f>
        <v>0</v>
      </c>
      <c r="I3752" s="27">
        <f>IF((I3751*(1+Utgifter!$E$5/12)-K3751)&gt;0,I3751*(1+Utgifter!$E$5/12)-K3751,0)</f>
        <v>0</v>
      </c>
      <c r="J3752" s="26"/>
      <c r="K3752" s="24">
        <f>IF((I3752*(Utgifter!$E$4+Utgifter!$E$5)/12)&gt;$S$4,(I3752*(Utgifter!$E$4+Utgifter!$E$5)/12),IF(I3752&gt; 0,$S$4,0))</f>
        <v>0</v>
      </c>
    </row>
    <row r="3753" spans="4:11" x14ac:dyDescent="0.35">
      <c r="D3753" s="28" t="str">
        <f t="shared" si="58"/>
        <v/>
      </c>
      <c r="E3753" s="27">
        <f>IF((E3752*(1+Utgifter!$E$5/12)-G3752)&gt;0,E3752*(1+Utgifter!$E$5/12)-G3752,0)</f>
        <v>0</v>
      </c>
      <c r="F3753" s="26"/>
      <c r="G3753" s="24">
        <f>IF((E3753*(Utgifter!$E$4+Utgifter!$E$5)/12)&gt;$S$4,(E3753*(Utgifter!$E$4+Utgifter!$E$5)/12),IF(E3753&gt; 0,$S$4,0))</f>
        <v>0</v>
      </c>
      <c r="I3753" s="27">
        <f>IF((I3752*(1+Utgifter!$E$5/12)-K3752)&gt;0,I3752*(1+Utgifter!$E$5/12)-K3752,0)</f>
        <v>0</v>
      </c>
      <c r="J3753" s="26"/>
      <c r="K3753" s="24">
        <f>IF((I3753*(Utgifter!$E$4+Utgifter!$E$5)/12)&gt;$S$4,(I3753*(Utgifter!$E$4+Utgifter!$E$5)/12),IF(I3753&gt; 0,$S$4,0))</f>
        <v>0</v>
      </c>
    </row>
    <row r="3754" spans="4:11" x14ac:dyDescent="0.35">
      <c r="D3754" s="28" t="str">
        <f t="shared" si="58"/>
        <v/>
      </c>
      <c r="E3754" s="27">
        <f>IF((E3753*(1+Utgifter!$E$5/12)-G3753)&gt;0,E3753*(1+Utgifter!$E$5/12)-G3753,0)</f>
        <v>0</v>
      </c>
      <c r="F3754" s="26"/>
      <c r="G3754" s="24">
        <f>IF((E3754*(Utgifter!$E$4+Utgifter!$E$5)/12)&gt;$S$4,(E3754*(Utgifter!$E$4+Utgifter!$E$5)/12),IF(E3754&gt; 0,$S$4,0))</f>
        <v>0</v>
      </c>
      <c r="I3754" s="27">
        <f>IF((I3753*(1+Utgifter!$E$5/12)-K3753)&gt;0,I3753*(1+Utgifter!$E$5/12)-K3753,0)</f>
        <v>0</v>
      </c>
      <c r="J3754" s="26"/>
      <c r="K3754" s="24">
        <f>IF((I3754*(Utgifter!$E$4+Utgifter!$E$5)/12)&gt;$S$4,(I3754*(Utgifter!$E$4+Utgifter!$E$5)/12),IF(I3754&gt; 0,$S$4,0))</f>
        <v>0</v>
      </c>
    </row>
    <row r="3755" spans="4:11" x14ac:dyDescent="0.35">
      <c r="D3755" s="28" t="str">
        <f t="shared" si="58"/>
        <v/>
      </c>
      <c r="E3755" s="27">
        <f>IF((E3754*(1+Utgifter!$E$5/12)-G3754)&gt;0,E3754*(1+Utgifter!$E$5/12)-G3754,0)</f>
        <v>0</v>
      </c>
      <c r="F3755" s="26"/>
      <c r="G3755" s="24">
        <f>IF((E3755*(Utgifter!$E$4+Utgifter!$E$5)/12)&gt;$S$4,(E3755*(Utgifter!$E$4+Utgifter!$E$5)/12),IF(E3755&gt; 0,$S$4,0))</f>
        <v>0</v>
      </c>
      <c r="I3755" s="27">
        <f>IF((I3754*(1+Utgifter!$E$5/12)-K3754)&gt;0,I3754*(1+Utgifter!$E$5/12)-K3754,0)</f>
        <v>0</v>
      </c>
      <c r="J3755" s="26"/>
      <c r="K3755" s="24">
        <f>IF((I3755*(Utgifter!$E$4+Utgifter!$E$5)/12)&gt;$S$4,(I3755*(Utgifter!$E$4+Utgifter!$E$5)/12),IF(I3755&gt; 0,$S$4,0))</f>
        <v>0</v>
      </c>
    </row>
    <row r="3756" spans="4:11" x14ac:dyDescent="0.35">
      <c r="D3756" s="28" t="str">
        <f t="shared" si="58"/>
        <v/>
      </c>
      <c r="E3756" s="27">
        <f>IF((E3755*(1+Utgifter!$E$5/12)-G3755)&gt;0,E3755*(1+Utgifter!$E$5/12)-G3755,0)</f>
        <v>0</v>
      </c>
      <c r="F3756" s="26"/>
      <c r="G3756" s="24">
        <f>IF((E3756*(Utgifter!$E$4+Utgifter!$E$5)/12)&gt;$S$4,(E3756*(Utgifter!$E$4+Utgifter!$E$5)/12),IF(E3756&gt; 0,$S$4,0))</f>
        <v>0</v>
      </c>
      <c r="I3756" s="27">
        <f>IF((I3755*(1+Utgifter!$E$5/12)-K3755)&gt;0,I3755*(1+Utgifter!$E$5/12)-K3755,0)</f>
        <v>0</v>
      </c>
      <c r="J3756" s="26"/>
      <c r="K3756" s="24">
        <f>IF((I3756*(Utgifter!$E$4+Utgifter!$E$5)/12)&gt;$S$4,(I3756*(Utgifter!$E$4+Utgifter!$E$5)/12),IF(I3756&gt; 0,$S$4,0))</f>
        <v>0</v>
      </c>
    </row>
    <row r="3757" spans="4:11" x14ac:dyDescent="0.35">
      <c r="D3757" s="28" t="str">
        <f t="shared" si="58"/>
        <v/>
      </c>
      <c r="E3757" s="27">
        <f>IF((E3756*(1+Utgifter!$E$5/12)-G3756)&gt;0,E3756*(1+Utgifter!$E$5/12)-G3756,0)</f>
        <v>0</v>
      </c>
      <c r="F3757" s="26"/>
      <c r="G3757" s="24">
        <f>IF((E3757*(Utgifter!$E$4+Utgifter!$E$5)/12)&gt;$S$4,(E3757*(Utgifter!$E$4+Utgifter!$E$5)/12),IF(E3757&gt; 0,$S$4,0))</f>
        <v>0</v>
      </c>
      <c r="I3757" s="27">
        <f>IF((I3756*(1+Utgifter!$E$5/12)-K3756)&gt;0,I3756*(1+Utgifter!$E$5/12)-K3756,0)</f>
        <v>0</v>
      </c>
      <c r="J3757" s="26"/>
      <c r="K3757" s="24">
        <f>IF((I3757*(Utgifter!$E$4+Utgifter!$E$5)/12)&gt;$S$4,(I3757*(Utgifter!$E$4+Utgifter!$E$5)/12),IF(I3757&gt; 0,$S$4,0))</f>
        <v>0</v>
      </c>
    </row>
    <row r="3758" spans="4:11" x14ac:dyDescent="0.35">
      <c r="D3758" s="28" t="str">
        <f t="shared" si="58"/>
        <v/>
      </c>
      <c r="E3758" s="27">
        <f>IF((E3757*(1+Utgifter!$E$5/12)-G3757)&gt;0,E3757*(1+Utgifter!$E$5/12)-G3757,0)</f>
        <v>0</v>
      </c>
      <c r="F3758" s="26"/>
      <c r="G3758" s="24">
        <f>IF((E3758*(Utgifter!$E$4+Utgifter!$E$5)/12)&gt;$S$4,(E3758*(Utgifter!$E$4+Utgifter!$E$5)/12),IF(E3758&gt; 0,$S$4,0))</f>
        <v>0</v>
      </c>
      <c r="I3758" s="27">
        <f>IF((I3757*(1+Utgifter!$E$5/12)-K3757)&gt;0,I3757*(1+Utgifter!$E$5/12)-K3757,0)</f>
        <v>0</v>
      </c>
      <c r="J3758" s="26"/>
      <c r="K3758" s="24">
        <f>IF((I3758*(Utgifter!$E$4+Utgifter!$E$5)/12)&gt;$S$4,(I3758*(Utgifter!$E$4+Utgifter!$E$5)/12),IF(I3758&gt; 0,$S$4,0))</f>
        <v>0</v>
      </c>
    </row>
    <row r="3759" spans="4:11" x14ac:dyDescent="0.35">
      <c r="D3759" s="28" t="str">
        <f t="shared" si="58"/>
        <v/>
      </c>
      <c r="E3759" s="27">
        <f>IF((E3758*(1+Utgifter!$E$5/12)-G3758)&gt;0,E3758*(1+Utgifter!$E$5/12)-G3758,0)</f>
        <v>0</v>
      </c>
      <c r="F3759" s="26"/>
      <c r="G3759" s="24">
        <f>IF((E3759*(Utgifter!$E$4+Utgifter!$E$5)/12)&gt;$S$4,(E3759*(Utgifter!$E$4+Utgifter!$E$5)/12),IF(E3759&gt; 0,$S$4,0))</f>
        <v>0</v>
      </c>
      <c r="I3759" s="27">
        <f>IF((I3758*(1+Utgifter!$E$5/12)-K3758)&gt;0,I3758*(1+Utgifter!$E$5/12)-K3758,0)</f>
        <v>0</v>
      </c>
      <c r="J3759" s="26"/>
      <c r="K3759" s="24">
        <f>IF((I3759*(Utgifter!$E$4+Utgifter!$E$5)/12)&gt;$S$4,(I3759*(Utgifter!$E$4+Utgifter!$E$5)/12),IF(I3759&gt; 0,$S$4,0))</f>
        <v>0</v>
      </c>
    </row>
    <row r="3760" spans="4:11" x14ac:dyDescent="0.35">
      <c r="D3760" s="28" t="str">
        <f t="shared" si="58"/>
        <v/>
      </c>
      <c r="E3760" s="27">
        <f>IF((E3759*(1+Utgifter!$E$5/12)-G3759)&gt;0,E3759*(1+Utgifter!$E$5/12)-G3759,0)</f>
        <v>0</v>
      </c>
      <c r="F3760" s="26"/>
      <c r="G3760" s="24">
        <f>IF((E3760*(Utgifter!$E$4+Utgifter!$E$5)/12)&gt;$S$4,(E3760*(Utgifter!$E$4+Utgifter!$E$5)/12),IF(E3760&gt; 0,$S$4,0))</f>
        <v>0</v>
      </c>
      <c r="I3760" s="27">
        <f>IF((I3759*(1+Utgifter!$E$5/12)-K3759)&gt;0,I3759*(1+Utgifter!$E$5/12)-K3759,0)</f>
        <v>0</v>
      </c>
      <c r="J3760" s="26"/>
      <c r="K3760" s="24">
        <f>IF((I3760*(Utgifter!$E$4+Utgifter!$E$5)/12)&gt;$S$4,(I3760*(Utgifter!$E$4+Utgifter!$E$5)/12),IF(I3760&gt; 0,$S$4,0))</f>
        <v>0</v>
      </c>
    </row>
    <row r="3761" spans="4:11" x14ac:dyDescent="0.35">
      <c r="D3761" s="28" t="str">
        <f t="shared" si="58"/>
        <v/>
      </c>
      <c r="E3761" s="27">
        <f>IF((E3760*(1+Utgifter!$E$5/12)-G3760)&gt;0,E3760*(1+Utgifter!$E$5/12)-G3760,0)</f>
        <v>0</v>
      </c>
      <c r="F3761" s="26"/>
      <c r="G3761" s="24">
        <f>IF((E3761*(Utgifter!$E$4+Utgifter!$E$5)/12)&gt;$S$4,(E3761*(Utgifter!$E$4+Utgifter!$E$5)/12),IF(E3761&gt; 0,$S$4,0))</f>
        <v>0</v>
      </c>
      <c r="I3761" s="27">
        <f>IF((I3760*(1+Utgifter!$E$5/12)-K3760)&gt;0,I3760*(1+Utgifter!$E$5/12)-K3760,0)</f>
        <v>0</v>
      </c>
      <c r="J3761" s="26"/>
      <c r="K3761" s="24">
        <f>IF((I3761*(Utgifter!$E$4+Utgifter!$E$5)/12)&gt;$S$4,(I3761*(Utgifter!$E$4+Utgifter!$E$5)/12),IF(I3761&gt; 0,$S$4,0))</f>
        <v>0</v>
      </c>
    </row>
    <row r="3762" spans="4:11" x14ac:dyDescent="0.35">
      <c r="D3762" s="28" t="str">
        <f t="shared" si="58"/>
        <v/>
      </c>
      <c r="E3762" s="27">
        <f>IF((E3761*(1+Utgifter!$E$5/12)-G3761)&gt;0,E3761*(1+Utgifter!$E$5/12)-G3761,0)</f>
        <v>0</v>
      </c>
      <c r="F3762" s="26"/>
      <c r="G3762" s="24">
        <f>IF((E3762*(Utgifter!$E$4+Utgifter!$E$5)/12)&gt;$S$4,(E3762*(Utgifter!$E$4+Utgifter!$E$5)/12),IF(E3762&gt; 0,$S$4,0))</f>
        <v>0</v>
      </c>
      <c r="I3762" s="27">
        <f>IF((I3761*(1+Utgifter!$E$5/12)-K3761)&gt;0,I3761*(1+Utgifter!$E$5/12)-K3761,0)</f>
        <v>0</v>
      </c>
      <c r="J3762" s="26"/>
      <c r="K3762" s="24">
        <f>IF((I3762*(Utgifter!$E$4+Utgifter!$E$5)/12)&gt;$S$4,(I3762*(Utgifter!$E$4+Utgifter!$E$5)/12),IF(I3762&gt; 0,$S$4,0))</f>
        <v>0</v>
      </c>
    </row>
    <row r="3763" spans="4:11" x14ac:dyDescent="0.35">
      <c r="D3763" s="28" t="str">
        <f t="shared" si="58"/>
        <v/>
      </c>
      <c r="E3763" s="27">
        <f>IF((E3762*(1+Utgifter!$E$5/12)-G3762)&gt;0,E3762*(1+Utgifter!$E$5/12)-G3762,0)</f>
        <v>0</v>
      </c>
      <c r="F3763" s="26"/>
      <c r="G3763" s="24">
        <f>IF((E3763*(Utgifter!$E$4+Utgifter!$E$5)/12)&gt;$S$4,(E3763*(Utgifter!$E$4+Utgifter!$E$5)/12),IF(E3763&gt; 0,$S$4,0))</f>
        <v>0</v>
      </c>
      <c r="I3763" s="27">
        <f>IF((I3762*(1+Utgifter!$E$5/12)-K3762)&gt;0,I3762*(1+Utgifter!$E$5/12)-K3762,0)</f>
        <v>0</v>
      </c>
      <c r="J3763" s="26"/>
      <c r="K3763" s="24">
        <f>IF((I3763*(Utgifter!$E$4+Utgifter!$E$5)/12)&gt;$S$4,(I3763*(Utgifter!$E$4+Utgifter!$E$5)/12),IF(I3763&gt; 0,$S$4,0))</f>
        <v>0</v>
      </c>
    </row>
    <row r="3764" spans="4:11" x14ac:dyDescent="0.35">
      <c r="D3764" s="28" t="str">
        <f t="shared" si="58"/>
        <v/>
      </c>
      <c r="E3764" s="27">
        <f>IF((E3763*(1+Utgifter!$E$5/12)-G3763)&gt;0,E3763*(1+Utgifter!$E$5/12)-G3763,0)</f>
        <v>0</v>
      </c>
      <c r="F3764" s="26"/>
      <c r="G3764" s="24">
        <f>IF((E3764*(Utgifter!$E$4+Utgifter!$E$5)/12)&gt;$S$4,(E3764*(Utgifter!$E$4+Utgifter!$E$5)/12),IF(E3764&gt; 0,$S$4,0))</f>
        <v>0</v>
      </c>
      <c r="I3764" s="27">
        <f>IF((I3763*(1+Utgifter!$E$5/12)-K3763)&gt;0,I3763*(1+Utgifter!$E$5/12)-K3763,0)</f>
        <v>0</v>
      </c>
      <c r="J3764" s="26"/>
      <c r="K3764" s="24">
        <f>IF((I3764*(Utgifter!$E$4+Utgifter!$E$5)/12)&gt;$S$4,(I3764*(Utgifter!$E$4+Utgifter!$E$5)/12),IF(I3764&gt; 0,$S$4,0))</f>
        <v>0</v>
      </c>
    </row>
    <row r="3765" spans="4:11" x14ac:dyDescent="0.35">
      <c r="D3765" s="28" t="str">
        <f t="shared" si="58"/>
        <v/>
      </c>
      <c r="E3765" s="27">
        <f>IF((E3764*(1+Utgifter!$E$5/12)-G3764)&gt;0,E3764*(1+Utgifter!$E$5/12)-G3764,0)</f>
        <v>0</v>
      </c>
      <c r="F3765" s="26"/>
      <c r="G3765" s="24">
        <f>IF((E3765*(Utgifter!$E$4+Utgifter!$E$5)/12)&gt;$S$4,(E3765*(Utgifter!$E$4+Utgifter!$E$5)/12),IF(E3765&gt; 0,$S$4,0))</f>
        <v>0</v>
      </c>
      <c r="I3765" s="27">
        <f>IF((I3764*(1+Utgifter!$E$5/12)-K3764)&gt;0,I3764*(1+Utgifter!$E$5/12)-K3764,0)</f>
        <v>0</v>
      </c>
      <c r="J3765" s="26"/>
      <c r="K3765" s="24">
        <f>IF((I3765*(Utgifter!$E$4+Utgifter!$E$5)/12)&gt;$S$4,(I3765*(Utgifter!$E$4+Utgifter!$E$5)/12),IF(I3765&gt; 0,$S$4,0))</f>
        <v>0</v>
      </c>
    </row>
    <row r="3766" spans="4:11" x14ac:dyDescent="0.35">
      <c r="D3766" s="28" t="str">
        <f t="shared" si="58"/>
        <v/>
      </c>
      <c r="E3766" s="27">
        <f>IF((E3765*(1+Utgifter!$E$5/12)-G3765)&gt;0,E3765*(1+Utgifter!$E$5/12)-G3765,0)</f>
        <v>0</v>
      </c>
      <c r="F3766" s="26"/>
      <c r="G3766" s="24">
        <f>IF((E3766*(Utgifter!$E$4+Utgifter!$E$5)/12)&gt;$S$4,(E3766*(Utgifter!$E$4+Utgifter!$E$5)/12),IF(E3766&gt; 0,$S$4,0))</f>
        <v>0</v>
      </c>
      <c r="I3766" s="27">
        <f>IF((I3765*(1+Utgifter!$E$5/12)-K3765)&gt;0,I3765*(1+Utgifter!$E$5/12)-K3765,0)</f>
        <v>0</v>
      </c>
      <c r="J3766" s="26"/>
      <c r="K3766" s="24">
        <f>IF((I3766*(Utgifter!$E$4+Utgifter!$E$5)/12)&gt;$S$4,(I3766*(Utgifter!$E$4+Utgifter!$E$5)/12),IF(I3766&gt; 0,$S$4,0))</f>
        <v>0</v>
      </c>
    </row>
    <row r="3767" spans="4:11" x14ac:dyDescent="0.35">
      <c r="D3767" s="28" t="str">
        <f t="shared" si="58"/>
        <v/>
      </c>
      <c r="E3767" s="27">
        <f>IF((E3766*(1+Utgifter!$E$5/12)-G3766)&gt;0,E3766*(1+Utgifter!$E$5/12)-G3766,0)</f>
        <v>0</v>
      </c>
      <c r="F3767" s="26"/>
      <c r="G3767" s="24">
        <f>IF((E3767*(Utgifter!$E$4+Utgifter!$E$5)/12)&gt;$S$4,(E3767*(Utgifter!$E$4+Utgifter!$E$5)/12),IF(E3767&gt; 0,$S$4,0))</f>
        <v>0</v>
      </c>
      <c r="I3767" s="27">
        <f>IF((I3766*(1+Utgifter!$E$5/12)-K3766)&gt;0,I3766*(1+Utgifter!$E$5/12)-K3766,0)</f>
        <v>0</v>
      </c>
      <c r="J3767" s="26"/>
      <c r="K3767" s="24">
        <f>IF((I3767*(Utgifter!$E$4+Utgifter!$E$5)/12)&gt;$S$4,(I3767*(Utgifter!$E$4+Utgifter!$E$5)/12),IF(I3767&gt; 0,$S$4,0))</f>
        <v>0</v>
      </c>
    </row>
    <row r="3768" spans="4:11" x14ac:dyDescent="0.35">
      <c r="D3768" s="28" t="str">
        <f t="shared" si="58"/>
        <v/>
      </c>
      <c r="E3768" s="27">
        <f>IF((E3767*(1+Utgifter!$E$5/12)-G3767)&gt;0,E3767*(1+Utgifter!$E$5/12)-G3767,0)</f>
        <v>0</v>
      </c>
      <c r="F3768" s="26"/>
      <c r="G3768" s="24">
        <f>IF((E3768*(Utgifter!$E$4+Utgifter!$E$5)/12)&gt;$S$4,(E3768*(Utgifter!$E$4+Utgifter!$E$5)/12),IF(E3768&gt; 0,$S$4,0))</f>
        <v>0</v>
      </c>
      <c r="I3768" s="27">
        <f>IF((I3767*(1+Utgifter!$E$5/12)-K3767)&gt;0,I3767*(1+Utgifter!$E$5/12)-K3767,0)</f>
        <v>0</v>
      </c>
      <c r="J3768" s="26"/>
      <c r="K3768" s="24">
        <f>IF((I3768*(Utgifter!$E$4+Utgifter!$E$5)/12)&gt;$S$4,(I3768*(Utgifter!$E$4+Utgifter!$E$5)/12),IF(I3768&gt; 0,$S$4,0))</f>
        <v>0</v>
      </c>
    </row>
    <row r="3769" spans="4:11" x14ac:dyDescent="0.35">
      <c r="D3769" s="28" t="str">
        <f t="shared" si="58"/>
        <v/>
      </c>
      <c r="E3769" s="27">
        <f>IF((E3768*(1+Utgifter!$E$5/12)-G3768)&gt;0,E3768*(1+Utgifter!$E$5/12)-G3768,0)</f>
        <v>0</v>
      </c>
      <c r="F3769" s="26"/>
      <c r="G3769" s="24">
        <f>IF((E3769*(Utgifter!$E$4+Utgifter!$E$5)/12)&gt;$S$4,(E3769*(Utgifter!$E$4+Utgifter!$E$5)/12),IF(E3769&gt; 0,$S$4,0))</f>
        <v>0</v>
      </c>
      <c r="I3769" s="27">
        <f>IF((I3768*(1+Utgifter!$E$5/12)-K3768)&gt;0,I3768*(1+Utgifter!$E$5/12)-K3768,0)</f>
        <v>0</v>
      </c>
      <c r="J3769" s="26"/>
      <c r="K3769" s="24">
        <f>IF((I3769*(Utgifter!$E$4+Utgifter!$E$5)/12)&gt;$S$4,(I3769*(Utgifter!$E$4+Utgifter!$E$5)/12),IF(I3769&gt; 0,$S$4,0))</f>
        <v>0</v>
      </c>
    </row>
    <row r="3770" spans="4:11" x14ac:dyDescent="0.35">
      <c r="D3770" s="28" t="str">
        <f t="shared" si="58"/>
        <v/>
      </c>
      <c r="E3770" s="27">
        <f>IF((E3769*(1+Utgifter!$E$5/12)-G3769)&gt;0,E3769*(1+Utgifter!$E$5/12)-G3769,0)</f>
        <v>0</v>
      </c>
      <c r="F3770" s="26"/>
      <c r="G3770" s="24">
        <f>IF((E3770*(Utgifter!$E$4+Utgifter!$E$5)/12)&gt;$S$4,(E3770*(Utgifter!$E$4+Utgifter!$E$5)/12),IF(E3770&gt; 0,$S$4,0))</f>
        <v>0</v>
      </c>
      <c r="I3770" s="27">
        <f>IF((I3769*(1+Utgifter!$E$5/12)-K3769)&gt;0,I3769*(1+Utgifter!$E$5/12)-K3769,0)</f>
        <v>0</v>
      </c>
      <c r="J3770" s="26"/>
      <c r="K3770" s="24">
        <f>IF((I3770*(Utgifter!$E$4+Utgifter!$E$5)/12)&gt;$S$4,(I3770*(Utgifter!$E$4+Utgifter!$E$5)/12),IF(I3770&gt; 0,$S$4,0))</f>
        <v>0</v>
      </c>
    </row>
    <row r="3771" spans="4:11" x14ac:dyDescent="0.35">
      <c r="D3771" s="28" t="str">
        <f t="shared" si="58"/>
        <v/>
      </c>
      <c r="E3771" s="27">
        <f>IF((E3770*(1+Utgifter!$E$5/12)-G3770)&gt;0,E3770*(1+Utgifter!$E$5/12)-G3770,0)</f>
        <v>0</v>
      </c>
      <c r="F3771" s="26"/>
      <c r="G3771" s="24">
        <f>IF((E3771*(Utgifter!$E$4+Utgifter!$E$5)/12)&gt;$S$4,(E3771*(Utgifter!$E$4+Utgifter!$E$5)/12),IF(E3771&gt; 0,$S$4,0))</f>
        <v>0</v>
      </c>
      <c r="I3771" s="27">
        <f>IF((I3770*(1+Utgifter!$E$5/12)-K3770)&gt;0,I3770*(1+Utgifter!$E$5/12)-K3770,0)</f>
        <v>0</v>
      </c>
      <c r="J3771" s="26"/>
      <c r="K3771" s="24">
        <f>IF((I3771*(Utgifter!$E$4+Utgifter!$E$5)/12)&gt;$S$4,(I3771*(Utgifter!$E$4+Utgifter!$E$5)/12),IF(I3771&gt; 0,$S$4,0))</f>
        <v>0</v>
      </c>
    </row>
    <row r="3772" spans="4:11" x14ac:dyDescent="0.35">
      <c r="D3772" s="28" t="str">
        <f t="shared" si="58"/>
        <v/>
      </c>
      <c r="E3772" s="27">
        <f>IF((E3771*(1+Utgifter!$E$5/12)-G3771)&gt;0,E3771*(1+Utgifter!$E$5/12)-G3771,0)</f>
        <v>0</v>
      </c>
      <c r="F3772" s="26"/>
      <c r="G3772" s="24">
        <f>IF((E3772*(Utgifter!$E$4+Utgifter!$E$5)/12)&gt;$S$4,(E3772*(Utgifter!$E$4+Utgifter!$E$5)/12),IF(E3772&gt; 0,$S$4,0))</f>
        <v>0</v>
      </c>
      <c r="I3772" s="27">
        <f>IF((I3771*(1+Utgifter!$E$5/12)-K3771)&gt;0,I3771*(1+Utgifter!$E$5/12)-K3771,0)</f>
        <v>0</v>
      </c>
      <c r="J3772" s="26"/>
      <c r="K3772" s="24">
        <f>IF((I3772*(Utgifter!$E$4+Utgifter!$E$5)/12)&gt;$S$4,(I3772*(Utgifter!$E$4+Utgifter!$E$5)/12),IF(I3772&gt; 0,$S$4,0))</f>
        <v>0</v>
      </c>
    </row>
    <row r="3773" spans="4:11" x14ac:dyDescent="0.35">
      <c r="D3773" s="28" t="str">
        <f t="shared" si="58"/>
        <v/>
      </c>
      <c r="E3773" s="27">
        <f>IF((E3772*(1+Utgifter!$E$5/12)-G3772)&gt;0,E3772*(1+Utgifter!$E$5/12)-G3772,0)</f>
        <v>0</v>
      </c>
      <c r="F3773" s="26"/>
      <c r="G3773" s="24">
        <f>IF((E3773*(Utgifter!$E$4+Utgifter!$E$5)/12)&gt;$S$4,(E3773*(Utgifter!$E$4+Utgifter!$E$5)/12),IF(E3773&gt; 0,$S$4,0))</f>
        <v>0</v>
      </c>
      <c r="I3773" s="27">
        <f>IF((I3772*(1+Utgifter!$E$5/12)-K3772)&gt;0,I3772*(1+Utgifter!$E$5/12)-K3772,0)</f>
        <v>0</v>
      </c>
      <c r="J3773" s="26"/>
      <c r="K3773" s="24">
        <f>IF((I3773*(Utgifter!$E$4+Utgifter!$E$5)/12)&gt;$S$4,(I3773*(Utgifter!$E$4+Utgifter!$E$5)/12),IF(I3773&gt; 0,$S$4,0))</f>
        <v>0</v>
      </c>
    </row>
    <row r="3774" spans="4:11" x14ac:dyDescent="0.35">
      <c r="D3774" s="28" t="str">
        <f t="shared" si="58"/>
        <v/>
      </c>
      <c r="E3774" s="27">
        <f>IF((E3773*(1+Utgifter!$E$5/12)-G3773)&gt;0,E3773*(1+Utgifter!$E$5/12)-G3773,0)</f>
        <v>0</v>
      </c>
      <c r="F3774" s="26"/>
      <c r="G3774" s="24">
        <f>IF((E3774*(Utgifter!$E$4+Utgifter!$E$5)/12)&gt;$S$4,(E3774*(Utgifter!$E$4+Utgifter!$E$5)/12),IF(E3774&gt; 0,$S$4,0))</f>
        <v>0</v>
      </c>
      <c r="I3774" s="27">
        <f>IF((I3773*(1+Utgifter!$E$5/12)-K3773)&gt;0,I3773*(1+Utgifter!$E$5/12)-K3773,0)</f>
        <v>0</v>
      </c>
      <c r="J3774" s="26"/>
      <c r="K3774" s="24">
        <f>IF((I3774*(Utgifter!$E$4+Utgifter!$E$5)/12)&gt;$S$4,(I3774*(Utgifter!$E$4+Utgifter!$E$5)/12),IF(I3774&gt; 0,$S$4,0))</f>
        <v>0</v>
      </c>
    </row>
    <row r="3775" spans="4:11" x14ac:dyDescent="0.35">
      <c r="D3775" s="28" t="str">
        <f t="shared" si="58"/>
        <v/>
      </c>
      <c r="E3775" s="27">
        <f>IF((E3774*(1+Utgifter!$E$5/12)-G3774)&gt;0,E3774*(1+Utgifter!$E$5/12)-G3774,0)</f>
        <v>0</v>
      </c>
      <c r="F3775" s="26"/>
      <c r="G3775" s="24">
        <f>IF((E3775*(Utgifter!$E$4+Utgifter!$E$5)/12)&gt;$S$4,(E3775*(Utgifter!$E$4+Utgifter!$E$5)/12),IF(E3775&gt; 0,$S$4,0))</f>
        <v>0</v>
      </c>
      <c r="I3775" s="27">
        <f>IF((I3774*(1+Utgifter!$E$5/12)-K3774)&gt;0,I3774*(1+Utgifter!$E$5/12)-K3774,0)</f>
        <v>0</v>
      </c>
      <c r="J3775" s="26"/>
      <c r="K3775" s="24">
        <f>IF((I3775*(Utgifter!$E$4+Utgifter!$E$5)/12)&gt;$S$4,(I3775*(Utgifter!$E$4+Utgifter!$E$5)/12),IF(I3775&gt; 0,$S$4,0))</f>
        <v>0</v>
      </c>
    </row>
    <row r="3776" spans="4:11" x14ac:dyDescent="0.35">
      <c r="D3776" s="28" t="str">
        <f t="shared" si="58"/>
        <v/>
      </c>
      <c r="E3776" s="27">
        <f>IF((E3775*(1+Utgifter!$E$5/12)-G3775)&gt;0,E3775*(1+Utgifter!$E$5/12)-G3775,0)</f>
        <v>0</v>
      </c>
      <c r="F3776" s="26"/>
      <c r="G3776" s="24">
        <f>IF((E3776*(Utgifter!$E$4+Utgifter!$E$5)/12)&gt;$S$4,(E3776*(Utgifter!$E$4+Utgifter!$E$5)/12),IF(E3776&gt; 0,$S$4,0))</f>
        <v>0</v>
      </c>
      <c r="I3776" s="27">
        <f>IF((I3775*(1+Utgifter!$E$5/12)-K3775)&gt;0,I3775*(1+Utgifter!$E$5/12)-K3775,0)</f>
        <v>0</v>
      </c>
      <c r="J3776" s="26"/>
      <c r="K3776" s="24">
        <f>IF((I3776*(Utgifter!$E$4+Utgifter!$E$5)/12)&gt;$S$4,(I3776*(Utgifter!$E$4+Utgifter!$E$5)/12),IF(I3776&gt; 0,$S$4,0))</f>
        <v>0</v>
      </c>
    </row>
    <row r="3777" spans="4:11" x14ac:dyDescent="0.35">
      <c r="D3777" s="28" t="str">
        <f t="shared" si="58"/>
        <v/>
      </c>
      <c r="E3777" s="27">
        <f>IF((E3776*(1+Utgifter!$E$5/12)-G3776)&gt;0,E3776*(1+Utgifter!$E$5/12)-G3776,0)</f>
        <v>0</v>
      </c>
      <c r="F3777" s="26"/>
      <c r="G3777" s="24">
        <f>IF((E3777*(Utgifter!$E$4+Utgifter!$E$5)/12)&gt;$S$4,(E3777*(Utgifter!$E$4+Utgifter!$E$5)/12),IF(E3777&gt; 0,$S$4,0))</f>
        <v>0</v>
      </c>
      <c r="I3777" s="27">
        <f>IF((I3776*(1+Utgifter!$E$5/12)-K3776)&gt;0,I3776*(1+Utgifter!$E$5/12)-K3776,0)</f>
        <v>0</v>
      </c>
      <c r="J3777" s="26"/>
      <c r="K3777" s="24">
        <f>IF((I3777*(Utgifter!$E$4+Utgifter!$E$5)/12)&gt;$S$4,(I3777*(Utgifter!$E$4+Utgifter!$E$5)/12),IF(I3777&gt; 0,$S$4,0))</f>
        <v>0</v>
      </c>
    </row>
    <row r="3778" spans="4:11" x14ac:dyDescent="0.35">
      <c r="D3778" s="28" t="str">
        <f t="shared" si="58"/>
        <v/>
      </c>
      <c r="E3778" s="27">
        <f>IF((E3777*(1+Utgifter!$E$5/12)-G3777)&gt;0,E3777*(1+Utgifter!$E$5/12)-G3777,0)</f>
        <v>0</v>
      </c>
      <c r="F3778" s="26"/>
      <c r="G3778" s="24">
        <f>IF((E3778*(Utgifter!$E$4+Utgifter!$E$5)/12)&gt;$S$4,(E3778*(Utgifter!$E$4+Utgifter!$E$5)/12),IF(E3778&gt; 0,$S$4,0))</f>
        <v>0</v>
      </c>
      <c r="I3778" s="27">
        <f>IF((I3777*(1+Utgifter!$E$5/12)-K3777)&gt;0,I3777*(1+Utgifter!$E$5/12)-K3777,0)</f>
        <v>0</v>
      </c>
      <c r="J3778" s="26"/>
      <c r="K3778" s="24">
        <f>IF((I3778*(Utgifter!$E$4+Utgifter!$E$5)/12)&gt;$S$4,(I3778*(Utgifter!$E$4+Utgifter!$E$5)/12),IF(I3778&gt; 0,$S$4,0))</f>
        <v>0</v>
      </c>
    </row>
    <row r="3779" spans="4:11" x14ac:dyDescent="0.35">
      <c r="D3779" s="28" t="str">
        <f t="shared" si="58"/>
        <v/>
      </c>
      <c r="E3779" s="27">
        <f>IF((E3778*(1+Utgifter!$E$5/12)-G3778)&gt;0,E3778*(1+Utgifter!$E$5/12)-G3778,0)</f>
        <v>0</v>
      </c>
      <c r="F3779" s="26"/>
      <c r="G3779" s="24">
        <f>IF((E3779*(Utgifter!$E$4+Utgifter!$E$5)/12)&gt;$S$4,(E3779*(Utgifter!$E$4+Utgifter!$E$5)/12),IF(E3779&gt; 0,$S$4,0))</f>
        <v>0</v>
      </c>
      <c r="I3779" s="27">
        <f>IF((I3778*(1+Utgifter!$E$5/12)-K3778)&gt;0,I3778*(1+Utgifter!$E$5/12)-K3778,0)</f>
        <v>0</v>
      </c>
      <c r="J3779" s="26"/>
      <c r="K3779" s="24">
        <f>IF((I3779*(Utgifter!$E$4+Utgifter!$E$5)/12)&gt;$S$4,(I3779*(Utgifter!$E$4+Utgifter!$E$5)/12),IF(I3779&gt; 0,$S$4,0))</f>
        <v>0</v>
      </c>
    </row>
    <row r="3780" spans="4:11" x14ac:dyDescent="0.35">
      <c r="D3780" s="28" t="str">
        <f t="shared" si="58"/>
        <v/>
      </c>
      <c r="E3780" s="27">
        <f>IF((E3779*(1+Utgifter!$E$5/12)-G3779)&gt;0,E3779*(1+Utgifter!$E$5/12)-G3779,0)</f>
        <v>0</v>
      </c>
      <c r="F3780" s="26"/>
      <c r="G3780" s="24">
        <f>IF((E3780*(Utgifter!$E$4+Utgifter!$E$5)/12)&gt;$S$4,(E3780*(Utgifter!$E$4+Utgifter!$E$5)/12),IF(E3780&gt; 0,$S$4,0))</f>
        <v>0</v>
      </c>
      <c r="I3780" s="27">
        <f>IF((I3779*(1+Utgifter!$E$5/12)-K3779)&gt;0,I3779*(1+Utgifter!$E$5/12)-K3779,0)</f>
        <v>0</v>
      </c>
      <c r="J3780" s="26"/>
      <c r="K3780" s="24">
        <f>IF((I3780*(Utgifter!$E$4+Utgifter!$E$5)/12)&gt;$S$4,(I3780*(Utgifter!$E$4+Utgifter!$E$5)/12),IF(I3780&gt; 0,$S$4,0))</f>
        <v>0</v>
      </c>
    </row>
    <row r="3781" spans="4:11" x14ac:dyDescent="0.35">
      <c r="D3781" s="28" t="str">
        <f t="shared" si="58"/>
        <v/>
      </c>
      <c r="E3781" s="27">
        <f>IF((E3780*(1+Utgifter!$E$5/12)-G3780)&gt;0,E3780*(1+Utgifter!$E$5/12)-G3780,0)</f>
        <v>0</v>
      </c>
      <c r="F3781" s="26"/>
      <c r="G3781" s="24">
        <f>IF((E3781*(Utgifter!$E$4+Utgifter!$E$5)/12)&gt;$S$4,(E3781*(Utgifter!$E$4+Utgifter!$E$5)/12),IF(E3781&gt; 0,$S$4,0))</f>
        <v>0</v>
      </c>
      <c r="I3781" s="27">
        <f>IF((I3780*(1+Utgifter!$E$5/12)-K3780)&gt;0,I3780*(1+Utgifter!$E$5/12)-K3780,0)</f>
        <v>0</v>
      </c>
      <c r="J3781" s="26"/>
      <c r="K3781" s="24">
        <f>IF((I3781*(Utgifter!$E$4+Utgifter!$E$5)/12)&gt;$S$4,(I3781*(Utgifter!$E$4+Utgifter!$E$5)/12),IF(I3781&gt; 0,$S$4,0))</f>
        <v>0</v>
      </c>
    </row>
    <row r="3782" spans="4:11" x14ac:dyDescent="0.35">
      <c r="D3782" s="28" t="str">
        <f t="shared" si="58"/>
        <v/>
      </c>
      <c r="E3782" s="27">
        <f>IF((E3781*(1+Utgifter!$E$5/12)-G3781)&gt;0,E3781*(1+Utgifter!$E$5/12)-G3781,0)</f>
        <v>0</v>
      </c>
      <c r="F3782" s="26"/>
      <c r="G3782" s="24">
        <f>IF((E3782*(Utgifter!$E$4+Utgifter!$E$5)/12)&gt;$S$4,(E3782*(Utgifter!$E$4+Utgifter!$E$5)/12),IF(E3782&gt; 0,$S$4,0))</f>
        <v>0</v>
      </c>
      <c r="I3782" s="27">
        <f>IF((I3781*(1+Utgifter!$E$5/12)-K3781)&gt;0,I3781*(1+Utgifter!$E$5/12)-K3781,0)</f>
        <v>0</v>
      </c>
      <c r="J3782" s="26"/>
      <c r="K3782" s="24">
        <f>IF((I3782*(Utgifter!$E$4+Utgifter!$E$5)/12)&gt;$S$4,(I3782*(Utgifter!$E$4+Utgifter!$E$5)/12),IF(I3782&gt; 0,$S$4,0))</f>
        <v>0</v>
      </c>
    </row>
    <row r="3783" spans="4:11" x14ac:dyDescent="0.35">
      <c r="D3783" s="28" t="str">
        <f t="shared" ref="D3783:D3846" si="59">IF(OR(E3783&gt;0, I3783&gt;0),D3782+1,"")</f>
        <v/>
      </c>
      <c r="E3783" s="27">
        <f>IF((E3782*(1+Utgifter!$E$5/12)-G3782)&gt;0,E3782*(1+Utgifter!$E$5/12)-G3782,0)</f>
        <v>0</v>
      </c>
      <c r="F3783" s="26"/>
      <c r="G3783" s="24">
        <f>IF((E3783*(Utgifter!$E$4+Utgifter!$E$5)/12)&gt;$S$4,(E3783*(Utgifter!$E$4+Utgifter!$E$5)/12),IF(E3783&gt; 0,$S$4,0))</f>
        <v>0</v>
      </c>
      <c r="I3783" s="27">
        <f>IF((I3782*(1+Utgifter!$E$5/12)-K3782)&gt;0,I3782*(1+Utgifter!$E$5/12)-K3782,0)</f>
        <v>0</v>
      </c>
      <c r="J3783" s="26"/>
      <c r="K3783" s="24">
        <f>IF((I3783*(Utgifter!$E$4+Utgifter!$E$5)/12)&gt;$S$4,(I3783*(Utgifter!$E$4+Utgifter!$E$5)/12),IF(I3783&gt; 0,$S$4,0))</f>
        <v>0</v>
      </c>
    </row>
    <row r="3784" spans="4:11" x14ac:dyDescent="0.35">
      <c r="D3784" s="28" t="str">
        <f t="shared" si="59"/>
        <v/>
      </c>
      <c r="E3784" s="27">
        <f>IF((E3783*(1+Utgifter!$E$5/12)-G3783)&gt;0,E3783*(1+Utgifter!$E$5/12)-G3783,0)</f>
        <v>0</v>
      </c>
      <c r="F3784" s="26"/>
      <c r="G3784" s="24">
        <f>IF((E3784*(Utgifter!$E$4+Utgifter!$E$5)/12)&gt;$S$4,(E3784*(Utgifter!$E$4+Utgifter!$E$5)/12),IF(E3784&gt; 0,$S$4,0))</f>
        <v>0</v>
      </c>
      <c r="I3784" s="27">
        <f>IF((I3783*(1+Utgifter!$E$5/12)-K3783)&gt;0,I3783*(1+Utgifter!$E$5/12)-K3783,0)</f>
        <v>0</v>
      </c>
      <c r="J3784" s="26"/>
      <c r="K3784" s="24">
        <f>IF((I3784*(Utgifter!$E$4+Utgifter!$E$5)/12)&gt;$S$4,(I3784*(Utgifter!$E$4+Utgifter!$E$5)/12),IF(I3784&gt; 0,$S$4,0))</f>
        <v>0</v>
      </c>
    </row>
    <row r="3785" spans="4:11" x14ac:dyDescent="0.35">
      <c r="D3785" s="28" t="str">
        <f t="shared" si="59"/>
        <v/>
      </c>
      <c r="E3785" s="27">
        <f>IF((E3784*(1+Utgifter!$E$5/12)-G3784)&gt;0,E3784*(1+Utgifter!$E$5/12)-G3784,0)</f>
        <v>0</v>
      </c>
      <c r="F3785" s="26"/>
      <c r="G3785" s="24">
        <f>IF((E3785*(Utgifter!$E$4+Utgifter!$E$5)/12)&gt;$S$4,(E3785*(Utgifter!$E$4+Utgifter!$E$5)/12),IF(E3785&gt; 0,$S$4,0))</f>
        <v>0</v>
      </c>
      <c r="I3785" s="27">
        <f>IF((I3784*(1+Utgifter!$E$5/12)-K3784)&gt;0,I3784*(1+Utgifter!$E$5/12)-K3784,0)</f>
        <v>0</v>
      </c>
      <c r="J3785" s="26"/>
      <c r="K3785" s="24">
        <f>IF((I3785*(Utgifter!$E$4+Utgifter!$E$5)/12)&gt;$S$4,(I3785*(Utgifter!$E$4+Utgifter!$E$5)/12),IF(I3785&gt; 0,$S$4,0))</f>
        <v>0</v>
      </c>
    </row>
    <row r="3786" spans="4:11" x14ac:dyDescent="0.35">
      <c r="D3786" s="28" t="str">
        <f t="shared" si="59"/>
        <v/>
      </c>
      <c r="E3786" s="27">
        <f>IF((E3785*(1+Utgifter!$E$5/12)-G3785)&gt;0,E3785*(1+Utgifter!$E$5/12)-G3785,0)</f>
        <v>0</v>
      </c>
      <c r="F3786" s="26"/>
      <c r="G3786" s="24">
        <f>IF((E3786*(Utgifter!$E$4+Utgifter!$E$5)/12)&gt;$S$4,(E3786*(Utgifter!$E$4+Utgifter!$E$5)/12),IF(E3786&gt; 0,$S$4,0))</f>
        <v>0</v>
      </c>
      <c r="I3786" s="27">
        <f>IF((I3785*(1+Utgifter!$E$5/12)-K3785)&gt;0,I3785*(1+Utgifter!$E$5/12)-K3785,0)</f>
        <v>0</v>
      </c>
      <c r="J3786" s="26"/>
      <c r="K3786" s="24">
        <f>IF((I3786*(Utgifter!$E$4+Utgifter!$E$5)/12)&gt;$S$4,(I3786*(Utgifter!$E$4+Utgifter!$E$5)/12),IF(I3786&gt; 0,$S$4,0))</f>
        <v>0</v>
      </c>
    </row>
    <row r="3787" spans="4:11" x14ac:dyDescent="0.35">
      <c r="D3787" s="28" t="str">
        <f t="shared" si="59"/>
        <v/>
      </c>
      <c r="E3787" s="27">
        <f>IF((E3786*(1+Utgifter!$E$5/12)-G3786)&gt;0,E3786*(1+Utgifter!$E$5/12)-G3786,0)</f>
        <v>0</v>
      </c>
      <c r="F3787" s="26"/>
      <c r="G3787" s="24">
        <f>IF((E3787*(Utgifter!$E$4+Utgifter!$E$5)/12)&gt;$S$4,(E3787*(Utgifter!$E$4+Utgifter!$E$5)/12),IF(E3787&gt; 0,$S$4,0))</f>
        <v>0</v>
      </c>
      <c r="I3787" s="27">
        <f>IF((I3786*(1+Utgifter!$E$5/12)-K3786)&gt;0,I3786*(1+Utgifter!$E$5/12)-K3786,0)</f>
        <v>0</v>
      </c>
      <c r="J3787" s="26"/>
      <c r="K3787" s="24">
        <f>IF((I3787*(Utgifter!$E$4+Utgifter!$E$5)/12)&gt;$S$4,(I3787*(Utgifter!$E$4+Utgifter!$E$5)/12),IF(I3787&gt; 0,$S$4,0))</f>
        <v>0</v>
      </c>
    </row>
    <row r="3788" spans="4:11" x14ac:dyDescent="0.35">
      <c r="D3788" s="28" t="str">
        <f t="shared" si="59"/>
        <v/>
      </c>
      <c r="E3788" s="27">
        <f>IF((E3787*(1+Utgifter!$E$5/12)-G3787)&gt;0,E3787*(1+Utgifter!$E$5/12)-G3787,0)</f>
        <v>0</v>
      </c>
      <c r="F3788" s="26"/>
      <c r="G3788" s="24">
        <f>IF((E3788*(Utgifter!$E$4+Utgifter!$E$5)/12)&gt;$S$4,(E3788*(Utgifter!$E$4+Utgifter!$E$5)/12),IF(E3788&gt; 0,$S$4,0))</f>
        <v>0</v>
      </c>
      <c r="I3788" s="27">
        <f>IF((I3787*(1+Utgifter!$E$5/12)-K3787)&gt;0,I3787*(1+Utgifter!$E$5/12)-K3787,0)</f>
        <v>0</v>
      </c>
      <c r="J3788" s="26"/>
      <c r="K3788" s="24">
        <f>IF((I3788*(Utgifter!$E$4+Utgifter!$E$5)/12)&gt;$S$4,(I3788*(Utgifter!$E$4+Utgifter!$E$5)/12),IF(I3788&gt; 0,$S$4,0))</f>
        <v>0</v>
      </c>
    </row>
    <row r="3789" spans="4:11" x14ac:dyDescent="0.35">
      <c r="D3789" s="28" t="str">
        <f t="shared" si="59"/>
        <v/>
      </c>
      <c r="E3789" s="27">
        <f>IF((E3788*(1+Utgifter!$E$5/12)-G3788)&gt;0,E3788*(1+Utgifter!$E$5/12)-G3788,0)</f>
        <v>0</v>
      </c>
      <c r="F3789" s="26"/>
      <c r="G3789" s="24">
        <f>IF((E3789*(Utgifter!$E$4+Utgifter!$E$5)/12)&gt;$S$4,(E3789*(Utgifter!$E$4+Utgifter!$E$5)/12),IF(E3789&gt; 0,$S$4,0))</f>
        <v>0</v>
      </c>
      <c r="I3789" s="27">
        <f>IF((I3788*(1+Utgifter!$E$5/12)-K3788)&gt;0,I3788*(1+Utgifter!$E$5/12)-K3788,0)</f>
        <v>0</v>
      </c>
      <c r="J3789" s="26"/>
      <c r="K3789" s="24">
        <f>IF((I3789*(Utgifter!$E$4+Utgifter!$E$5)/12)&gt;$S$4,(I3789*(Utgifter!$E$4+Utgifter!$E$5)/12),IF(I3789&gt; 0,$S$4,0))</f>
        <v>0</v>
      </c>
    </row>
    <row r="3790" spans="4:11" x14ac:dyDescent="0.35">
      <c r="D3790" s="28" t="str">
        <f t="shared" si="59"/>
        <v/>
      </c>
      <c r="E3790" s="27">
        <f>IF((E3789*(1+Utgifter!$E$5/12)-G3789)&gt;0,E3789*(1+Utgifter!$E$5/12)-G3789,0)</f>
        <v>0</v>
      </c>
      <c r="F3790" s="26"/>
      <c r="G3790" s="24">
        <f>IF((E3790*(Utgifter!$E$4+Utgifter!$E$5)/12)&gt;$S$4,(E3790*(Utgifter!$E$4+Utgifter!$E$5)/12),IF(E3790&gt; 0,$S$4,0))</f>
        <v>0</v>
      </c>
      <c r="I3790" s="27">
        <f>IF((I3789*(1+Utgifter!$E$5/12)-K3789)&gt;0,I3789*(1+Utgifter!$E$5/12)-K3789,0)</f>
        <v>0</v>
      </c>
      <c r="J3790" s="26"/>
      <c r="K3790" s="24">
        <f>IF((I3790*(Utgifter!$E$4+Utgifter!$E$5)/12)&gt;$S$4,(I3790*(Utgifter!$E$4+Utgifter!$E$5)/12),IF(I3790&gt; 0,$S$4,0))</f>
        <v>0</v>
      </c>
    </row>
    <row r="3791" spans="4:11" x14ac:dyDescent="0.35">
      <c r="D3791" s="28" t="str">
        <f t="shared" si="59"/>
        <v/>
      </c>
      <c r="E3791" s="27">
        <f>IF((E3790*(1+Utgifter!$E$5/12)-G3790)&gt;0,E3790*(1+Utgifter!$E$5/12)-G3790,0)</f>
        <v>0</v>
      </c>
      <c r="F3791" s="26"/>
      <c r="G3791" s="24">
        <f>IF((E3791*(Utgifter!$E$4+Utgifter!$E$5)/12)&gt;$S$4,(E3791*(Utgifter!$E$4+Utgifter!$E$5)/12),IF(E3791&gt; 0,$S$4,0))</f>
        <v>0</v>
      </c>
      <c r="I3791" s="27">
        <f>IF((I3790*(1+Utgifter!$E$5/12)-K3790)&gt;0,I3790*(1+Utgifter!$E$5/12)-K3790,0)</f>
        <v>0</v>
      </c>
      <c r="J3791" s="26"/>
      <c r="K3791" s="24">
        <f>IF((I3791*(Utgifter!$E$4+Utgifter!$E$5)/12)&gt;$S$4,(I3791*(Utgifter!$E$4+Utgifter!$E$5)/12),IF(I3791&gt; 0,$S$4,0))</f>
        <v>0</v>
      </c>
    </row>
    <row r="3792" spans="4:11" x14ac:dyDescent="0.35">
      <c r="D3792" s="28" t="str">
        <f t="shared" si="59"/>
        <v/>
      </c>
      <c r="E3792" s="27">
        <f>IF((E3791*(1+Utgifter!$E$5/12)-G3791)&gt;0,E3791*(1+Utgifter!$E$5/12)-G3791,0)</f>
        <v>0</v>
      </c>
      <c r="F3792" s="26"/>
      <c r="G3792" s="24">
        <f>IF((E3792*(Utgifter!$E$4+Utgifter!$E$5)/12)&gt;$S$4,(E3792*(Utgifter!$E$4+Utgifter!$E$5)/12),IF(E3792&gt; 0,$S$4,0))</f>
        <v>0</v>
      </c>
      <c r="I3792" s="27">
        <f>IF((I3791*(1+Utgifter!$E$5/12)-K3791)&gt;0,I3791*(1+Utgifter!$E$5/12)-K3791,0)</f>
        <v>0</v>
      </c>
      <c r="J3792" s="26"/>
      <c r="K3792" s="24">
        <f>IF((I3792*(Utgifter!$E$4+Utgifter!$E$5)/12)&gt;$S$4,(I3792*(Utgifter!$E$4+Utgifter!$E$5)/12),IF(I3792&gt; 0,$S$4,0))</f>
        <v>0</v>
      </c>
    </row>
    <row r="3793" spans="4:11" x14ac:dyDescent="0.35">
      <c r="D3793" s="28" t="str">
        <f t="shared" si="59"/>
        <v/>
      </c>
      <c r="E3793" s="27">
        <f>IF((E3792*(1+Utgifter!$E$5/12)-G3792)&gt;0,E3792*(1+Utgifter!$E$5/12)-G3792,0)</f>
        <v>0</v>
      </c>
      <c r="F3793" s="26"/>
      <c r="G3793" s="24">
        <f>IF((E3793*(Utgifter!$E$4+Utgifter!$E$5)/12)&gt;$S$4,(E3793*(Utgifter!$E$4+Utgifter!$E$5)/12),IF(E3793&gt; 0,$S$4,0))</f>
        <v>0</v>
      </c>
      <c r="I3793" s="27">
        <f>IF((I3792*(1+Utgifter!$E$5/12)-K3792)&gt;0,I3792*(1+Utgifter!$E$5/12)-K3792,0)</f>
        <v>0</v>
      </c>
      <c r="J3793" s="26"/>
      <c r="K3793" s="24">
        <f>IF((I3793*(Utgifter!$E$4+Utgifter!$E$5)/12)&gt;$S$4,(I3793*(Utgifter!$E$4+Utgifter!$E$5)/12),IF(I3793&gt; 0,$S$4,0))</f>
        <v>0</v>
      </c>
    </row>
    <row r="3794" spans="4:11" x14ac:dyDescent="0.35">
      <c r="D3794" s="28" t="str">
        <f t="shared" si="59"/>
        <v/>
      </c>
      <c r="E3794" s="27">
        <f>IF((E3793*(1+Utgifter!$E$5/12)-G3793)&gt;0,E3793*(1+Utgifter!$E$5/12)-G3793,0)</f>
        <v>0</v>
      </c>
      <c r="F3794" s="26"/>
      <c r="G3794" s="24">
        <f>IF((E3794*(Utgifter!$E$4+Utgifter!$E$5)/12)&gt;$S$4,(E3794*(Utgifter!$E$4+Utgifter!$E$5)/12),IF(E3794&gt; 0,$S$4,0))</f>
        <v>0</v>
      </c>
      <c r="I3794" s="27">
        <f>IF((I3793*(1+Utgifter!$E$5/12)-K3793)&gt;0,I3793*(1+Utgifter!$E$5/12)-K3793,0)</f>
        <v>0</v>
      </c>
      <c r="J3794" s="26"/>
      <c r="K3794" s="24">
        <f>IF((I3794*(Utgifter!$E$4+Utgifter!$E$5)/12)&gt;$S$4,(I3794*(Utgifter!$E$4+Utgifter!$E$5)/12),IF(I3794&gt; 0,$S$4,0))</f>
        <v>0</v>
      </c>
    </row>
    <row r="3795" spans="4:11" x14ac:dyDescent="0.35">
      <c r="D3795" s="28" t="str">
        <f t="shared" si="59"/>
        <v/>
      </c>
      <c r="E3795" s="27">
        <f>IF((E3794*(1+Utgifter!$E$5/12)-G3794)&gt;0,E3794*(1+Utgifter!$E$5/12)-G3794,0)</f>
        <v>0</v>
      </c>
      <c r="F3795" s="26"/>
      <c r="G3795" s="24">
        <f>IF((E3795*(Utgifter!$E$4+Utgifter!$E$5)/12)&gt;$S$4,(E3795*(Utgifter!$E$4+Utgifter!$E$5)/12),IF(E3795&gt; 0,$S$4,0))</f>
        <v>0</v>
      </c>
      <c r="I3795" s="27">
        <f>IF((I3794*(1+Utgifter!$E$5/12)-K3794)&gt;0,I3794*(1+Utgifter!$E$5/12)-K3794,0)</f>
        <v>0</v>
      </c>
      <c r="J3795" s="26"/>
      <c r="K3795" s="24">
        <f>IF((I3795*(Utgifter!$E$4+Utgifter!$E$5)/12)&gt;$S$4,(I3795*(Utgifter!$E$4+Utgifter!$E$5)/12),IF(I3795&gt; 0,$S$4,0))</f>
        <v>0</v>
      </c>
    </row>
    <row r="3796" spans="4:11" x14ac:dyDescent="0.35">
      <c r="D3796" s="28" t="str">
        <f t="shared" si="59"/>
        <v/>
      </c>
      <c r="E3796" s="27">
        <f>IF((E3795*(1+Utgifter!$E$5/12)-G3795)&gt;0,E3795*(1+Utgifter!$E$5/12)-G3795,0)</f>
        <v>0</v>
      </c>
      <c r="F3796" s="26"/>
      <c r="G3796" s="24">
        <f>IF((E3796*(Utgifter!$E$4+Utgifter!$E$5)/12)&gt;$S$4,(E3796*(Utgifter!$E$4+Utgifter!$E$5)/12),IF(E3796&gt; 0,$S$4,0))</f>
        <v>0</v>
      </c>
      <c r="I3796" s="27">
        <f>IF((I3795*(1+Utgifter!$E$5/12)-K3795)&gt;0,I3795*(1+Utgifter!$E$5/12)-K3795,0)</f>
        <v>0</v>
      </c>
      <c r="J3796" s="26"/>
      <c r="K3796" s="24">
        <f>IF((I3796*(Utgifter!$E$4+Utgifter!$E$5)/12)&gt;$S$4,(I3796*(Utgifter!$E$4+Utgifter!$E$5)/12),IF(I3796&gt; 0,$S$4,0))</f>
        <v>0</v>
      </c>
    </row>
    <row r="3797" spans="4:11" x14ac:dyDescent="0.35">
      <c r="D3797" s="28" t="str">
        <f t="shared" si="59"/>
        <v/>
      </c>
      <c r="E3797" s="27">
        <f>IF((E3796*(1+Utgifter!$E$5/12)-G3796)&gt;0,E3796*(1+Utgifter!$E$5/12)-G3796,0)</f>
        <v>0</v>
      </c>
      <c r="F3797" s="26"/>
      <c r="G3797" s="24">
        <f>IF((E3797*(Utgifter!$E$4+Utgifter!$E$5)/12)&gt;$S$4,(E3797*(Utgifter!$E$4+Utgifter!$E$5)/12),IF(E3797&gt; 0,$S$4,0))</f>
        <v>0</v>
      </c>
      <c r="I3797" s="27">
        <f>IF((I3796*(1+Utgifter!$E$5/12)-K3796)&gt;0,I3796*(1+Utgifter!$E$5/12)-K3796,0)</f>
        <v>0</v>
      </c>
      <c r="J3797" s="26"/>
      <c r="K3797" s="24">
        <f>IF((I3797*(Utgifter!$E$4+Utgifter!$E$5)/12)&gt;$S$4,(I3797*(Utgifter!$E$4+Utgifter!$E$5)/12),IF(I3797&gt; 0,$S$4,0))</f>
        <v>0</v>
      </c>
    </row>
    <row r="3798" spans="4:11" x14ac:dyDescent="0.35">
      <c r="D3798" s="28" t="str">
        <f t="shared" si="59"/>
        <v/>
      </c>
      <c r="E3798" s="27">
        <f>IF((E3797*(1+Utgifter!$E$5/12)-G3797)&gt;0,E3797*(1+Utgifter!$E$5/12)-G3797,0)</f>
        <v>0</v>
      </c>
      <c r="F3798" s="26"/>
      <c r="G3798" s="24">
        <f>IF((E3798*(Utgifter!$E$4+Utgifter!$E$5)/12)&gt;$S$4,(E3798*(Utgifter!$E$4+Utgifter!$E$5)/12),IF(E3798&gt; 0,$S$4,0))</f>
        <v>0</v>
      </c>
      <c r="I3798" s="27">
        <f>IF((I3797*(1+Utgifter!$E$5/12)-K3797)&gt;0,I3797*(1+Utgifter!$E$5/12)-K3797,0)</f>
        <v>0</v>
      </c>
      <c r="J3798" s="26"/>
      <c r="K3798" s="24">
        <f>IF((I3798*(Utgifter!$E$4+Utgifter!$E$5)/12)&gt;$S$4,(I3798*(Utgifter!$E$4+Utgifter!$E$5)/12),IF(I3798&gt; 0,$S$4,0))</f>
        <v>0</v>
      </c>
    </row>
    <row r="3799" spans="4:11" x14ac:dyDescent="0.35">
      <c r="D3799" s="28" t="str">
        <f t="shared" si="59"/>
        <v/>
      </c>
      <c r="E3799" s="27">
        <f>IF((E3798*(1+Utgifter!$E$5/12)-G3798)&gt;0,E3798*(1+Utgifter!$E$5/12)-G3798,0)</f>
        <v>0</v>
      </c>
      <c r="F3799" s="26"/>
      <c r="G3799" s="24">
        <f>IF((E3799*(Utgifter!$E$4+Utgifter!$E$5)/12)&gt;$S$4,(E3799*(Utgifter!$E$4+Utgifter!$E$5)/12),IF(E3799&gt; 0,$S$4,0))</f>
        <v>0</v>
      </c>
      <c r="I3799" s="27">
        <f>IF((I3798*(1+Utgifter!$E$5/12)-K3798)&gt;0,I3798*(1+Utgifter!$E$5/12)-K3798,0)</f>
        <v>0</v>
      </c>
      <c r="J3799" s="26"/>
      <c r="K3799" s="24">
        <f>IF((I3799*(Utgifter!$E$4+Utgifter!$E$5)/12)&gt;$S$4,(I3799*(Utgifter!$E$4+Utgifter!$E$5)/12),IF(I3799&gt; 0,$S$4,0))</f>
        <v>0</v>
      </c>
    </row>
    <row r="3800" spans="4:11" x14ac:dyDescent="0.35">
      <c r="D3800" s="28" t="str">
        <f t="shared" si="59"/>
        <v/>
      </c>
      <c r="E3800" s="27">
        <f>IF((E3799*(1+Utgifter!$E$5/12)-G3799)&gt;0,E3799*(1+Utgifter!$E$5/12)-G3799,0)</f>
        <v>0</v>
      </c>
      <c r="F3800" s="26"/>
      <c r="G3800" s="24">
        <f>IF((E3800*(Utgifter!$E$4+Utgifter!$E$5)/12)&gt;$S$4,(E3800*(Utgifter!$E$4+Utgifter!$E$5)/12),IF(E3800&gt; 0,$S$4,0))</f>
        <v>0</v>
      </c>
      <c r="I3800" s="27">
        <f>IF((I3799*(1+Utgifter!$E$5/12)-K3799)&gt;0,I3799*(1+Utgifter!$E$5/12)-K3799,0)</f>
        <v>0</v>
      </c>
      <c r="J3800" s="26"/>
      <c r="K3800" s="24">
        <f>IF((I3800*(Utgifter!$E$4+Utgifter!$E$5)/12)&gt;$S$4,(I3800*(Utgifter!$E$4+Utgifter!$E$5)/12),IF(I3800&gt; 0,$S$4,0))</f>
        <v>0</v>
      </c>
    </row>
    <row r="3801" spans="4:11" x14ac:dyDescent="0.35">
      <c r="D3801" s="28" t="str">
        <f t="shared" si="59"/>
        <v/>
      </c>
      <c r="E3801" s="27">
        <f>IF((E3800*(1+Utgifter!$E$5/12)-G3800)&gt;0,E3800*(1+Utgifter!$E$5/12)-G3800,0)</f>
        <v>0</v>
      </c>
      <c r="F3801" s="26"/>
      <c r="G3801" s="24">
        <f>IF((E3801*(Utgifter!$E$4+Utgifter!$E$5)/12)&gt;$S$4,(E3801*(Utgifter!$E$4+Utgifter!$E$5)/12),IF(E3801&gt; 0,$S$4,0))</f>
        <v>0</v>
      </c>
      <c r="I3801" s="27">
        <f>IF((I3800*(1+Utgifter!$E$5/12)-K3800)&gt;0,I3800*(1+Utgifter!$E$5/12)-K3800,0)</f>
        <v>0</v>
      </c>
      <c r="J3801" s="26"/>
      <c r="K3801" s="24">
        <f>IF((I3801*(Utgifter!$E$4+Utgifter!$E$5)/12)&gt;$S$4,(I3801*(Utgifter!$E$4+Utgifter!$E$5)/12),IF(I3801&gt; 0,$S$4,0))</f>
        <v>0</v>
      </c>
    </row>
    <row r="3802" spans="4:11" x14ac:dyDescent="0.35">
      <c r="D3802" s="28" t="str">
        <f t="shared" si="59"/>
        <v/>
      </c>
      <c r="E3802" s="27">
        <f>IF((E3801*(1+Utgifter!$E$5/12)-G3801)&gt;0,E3801*(1+Utgifter!$E$5/12)-G3801,0)</f>
        <v>0</v>
      </c>
      <c r="F3802" s="26"/>
      <c r="G3802" s="24">
        <f>IF((E3802*(Utgifter!$E$4+Utgifter!$E$5)/12)&gt;$S$4,(E3802*(Utgifter!$E$4+Utgifter!$E$5)/12),IF(E3802&gt; 0,$S$4,0))</f>
        <v>0</v>
      </c>
      <c r="I3802" s="27">
        <f>IF((I3801*(1+Utgifter!$E$5/12)-K3801)&gt;0,I3801*(1+Utgifter!$E$5/12)-K3801,0)</f>
        <v>0</v>
      </c>
      <c r="J3802" s="26"/>
      <c r="K3802" s="24">
        <f>IF((I3802*(Utgifter!$E$4+Utgifter!$E$5)/12)&gt;$S$4,(I3802*(Utgifter!$E$4+Utgifter!$E$5)/12),IF(I3802&gt; 0,$S$4,0))</f>
        <v>0</v>
      </c>
    </row>
    <row r="3803" spans="4:11" x14ac:dyDescent="0.35">
      <c r="D3803" s="28" t="str">
        <f t="shared" si="59"/>
        <v/>
      </c>
      <c r="E3803" s="27">
        <f>IF((E3802*(1+Utgifter!$E$5/12)-G3802)&gt;0,E3802*(1+Utgifter!$E$5/12)-G3802,0)</f>
        <v>0</v>
      </c>
      <c r="F3803" s="26"/>
      <c r="G3803" s="24">
        <f>IF((E3803*(Utgifter!$E$4+Utgifter!$E$5)/12)&gt;$S$4,(E3803*(Utgifter!$E$4+Utgifter!$E$5)/12),IF(E3803&gt; 0,$S$4,0))</f>
        <v>0</v>
      </c>
      <c r="I3803" s="27">
        <f>IF((I3802*(1+Utgifter!$E$5/12)-K3802)&gt;0,I3802*(1+Utgifter!$E$5/12)-K3802,0)</f>
        <v>0</v>
      </c>
      <c r="J3803" s="26"/>
      <c r="K3803" s="24">
        <f>IF((I3803*(Utgifter!$E$4+Utgifter!$E$5)/12)&gt;$S$4,(I3803*(Utgifter!$E$4+Utgifter!$E$5)/12),IF(I3803&gt; 0,$S$4,0))</f>
        <v>0</v>
      </c>
    </row>
    <row r="3804" spans="4:11" x14ac:dyDescent="0.35">
      <c r="D3804" s="28" t="str">
        <f t="shared" si="59"/>
        <v/>
      </c>
      <c r="E3804" s="27">
        <f>IF((E3803*(1+Utgifter!$E$5/12)-G3803)&gt;0,E3803*(1+Utgifter!$E$5/12)-G3803,0)</f>
        <v>0</v>
      </c>
      <c r="F3804" s="26"/>
      <c r="G3804" s="24">
        <f>IF((E3804*(Utgifter!$E$4+Utgifter!$E$5)/12)&gt;$S$4,(E3804*(Utgifter!$E$4+Utgifter!$E$5)/12),IF(E3804&gt; 0,$S$4,0))</f>
        <v>0</v>
      </c>
      <c r="I3804" s="27">
        <f>IF((I3803*(1+Utgifter!$E$5/12)-K3803)&gt;0,I3803*(1+Utgifter!$E$5/12)-K3803,0)</f>
        <v>0</v>
      </c>
      <c r="J3804" s="26"/>
      <c r="K3804" s="24">
        <f>IF((I3804*(Utgifter!$E$4+Utgifter!$E$5)/12)&gt;$S$4,(I3804*(Utgifter!$E$4+Utgifter!$E$5)/12),IF(I3804&gt; 0,$S$4,0))</f>
        <v>0</v>
      </c>
    </row>
    <row r="3805" spans="4:11" x14ac:dyDescent="0.35">
      <c r="D3805" s="28" t="str">
        <f t="shared" si="59"/>
        <v/>
      </c>
      <c r="E3805" s="27">
        <f>IF((E3804*(1+Utgifter!$E$5/12)-G3804)&gt;0,E3804*(1+Utgifter!$E$5/12)-G3804,0)</f>
        <v>0</v>
      </c>
      <c r="F3805" s="26"/>
      <c r="G3805" s="24">
        <f>IF((E3805*(Utgifter!$E$4+Utgifter!$E$5)/12)&gt;$S$4,(E3805*(Utgifter!$E$4+Utgifter!$E$5)/12),IF(E3805&gt; 0,$S$4,0))</f>
        <v>0</v>
      </c>
      <c r="I3805" s="27">
        <f>IF((I3804*(1+Utgifter!$E$5/12)-K3804)&gt;0,I3804*(1+Utgifter!$E$5/12)-K3804,0)</f>
        <v>0</v>
      </c>
      <c r="J3805" s="26"/>
      <c r="K3805" s="24">
        <f>IF((I3805*(Utgifter!$E$4+Utgifter!$E$5)/12)&gt;$S$4,(I3805*(Utgifter!$E$4+Utgifter!$E$5)/12),IF(I3805&gt; 0,$S$4,0))</f>
        <v>0</v>
      </c>
    </row>
    <row r="3806" spans="4:11" x14ac:dyDescent="0.35">
      <c r="D3806" s="28" t="str">
        <f t="shared" si="59"/>
        <v/>
      </c>
      <c r="E3806" s="27">
        <f>IF((E3805*(1+Utgifter!$E$5/12)-G3805)&gt;0,E3805*(1+Utgifter!$E$5/12)-G3805,0)</f>
        <v>0</v>
      </c>
      <c r="F3806" s="26"/>
      <c r="G3806" s="24">
        <f>IF((E3806*(Utgifter!$E$4+Utgifter!$E$5)/12)&gt;$S$4,(E3806*(Utgifter!$E$4+Utgifter!$E$5)/12),IF(E3806&gt; 0,$S$4,0))</f>
        <v>0</v>
      </c>
      <c r="I3806" s="27">
        <f>IF((I3805*(1+Utgifter!$E$5/12)-K3805)&gt;0,I3805*(1+Utgifter!$E$5/12)-K3805,0)</f>
        <v>0</v>
      </c>
      <c r="J3806" s="26"/>
      <c r="K3806" s="24">
        <f>IF((I3806*(Utgifter!$E$4+Utgifter!$E$5)/12)&gt;$S$4,(I3806*(Utgifter!$E$4+Utgifter!$E$5)/12),IF(I3806&gt; 0,$S$4,0))</f>
        <v>0</v>
      </c>
    </row>
    <row r="3807" spans="4:11" x14ac:dyDescent="0.35">
      <c r="D3807" s="28" t="str">
        <f t="shared" si="59"/>
        <v/>
      </c>
      <c r="E3807" s="27">
        <f>IF((E3806*(1+Utgifter!$E$5/12)-G3806)&gt;0,E3806*(1+Utgifter!$E$5/12)-G3806,0)</f>
        <v>0</v>
      </c>
      <c r="F3807" s="26"/>
      <c r="G3807" s="24">
        <f>IF((E3807*(Utgifter!$E$4+Utgifter!$E$5)/12)&gt;$S$4,(E3807*(Utgifter!$E$4+Utgifter!$E$5)/12),IF(E3807&gt; 0,$S$4,0))</f>
        <v>0</v>
      </c>
      <c r="I3807" s="27">
        <f>IF((I3806*(1+Utgifter!$E$5/12)-K3806)&gt;0,I3806*(1+Utgifter!$E$5/12)-K3806,0)</f>
        <v>0</v>
      </c>
      <c r="J3807" s="26"/>
      <c r="K3807" s="24">
        <f>IF((I3807*(Utgifter!$E$4+Utgifter!$E$5)/12)&gt;$S$4,(I3807*(Utgifter!$E$4+Utgifter!$E$5)/12),IF(I3807&gt; 0,$S$4,0))</f>
        <v>0</v>
      </c>
    </row>
    <row r="3808" spans="4:11" x14ac:dyDescent="0.35">
      <c r="D3808" s="28" t="str">
        <f t="shared" si="59"/>
        <v/>
      </c>
      <c r="E3808" s="27">
        <f>IF((E3807*(1+Utgifter!$E$5/12)-G3807)&gt;0,E3807*(1+Utgifter!$E$5/12)-G3807,0)</f>
        <v>0</v>
      </c>
      <c r="F3808" s="26"/>
      <c r="G3808" s="24">
        <f>IF((E3808*(Utgifter!$E$4+Utgifter!$E$5)/12)&gt;$S$4,(E3808*(Utgifter!$E$4+Utgifter!$E$5)/12),IF(E3808&gt; 0,$S$4,0))</f>
        <v>0</v>
      </c>
      <c r="I3808" s="27">
        <f>IF((I3807*(1+Utgifter!$E$5/12)-K3807)&gt;0,I3807*(1+Utgifter!$E$5/12)-K3807,0)</f>
        <v>0</v>
      </c>
      <c r="J3808" s="26"/>
      <c r="K3808" s="24">
        <f>IF((I3808*(Utgifter!$E$4+Utgifter!$E$5)/12)&gt;$S$4,(I3808*(Utgifter!$E$4+Utgifter!$E$5)/12),IF(I3808&gt; 0,$S$4,0))</f>
        <v>0</v>
      </c>
    </row>
    <row r="3809" spans="4:11" x14ac:dyDescent="0.35">
      <c r="D3809" s="28" t="str">
        <f t="shared" si="59"/>
        <v/>
      </c>
      <c r="E3809" s="27">
        <f>IF((E3808*(1+Utgifter!$E$5/12)-G3808)&gt;0,E3808*(1+Utgifter!$E$5/12)-G3808,0)</f>
        <v>0</v>
      </c>
      <c r="F3809" s="26"/>
      <c r="G3809" s="24">
        <f>IF((E3809*(Utgifter!$E$4+Utgifter!$E$5)/12)&gt;$S$4,(E3809*(Utgifter!$E$4+Utgifter!$E$5)/12),IF(E3809&gt; 0,$S$4,0))</f>
        <v>0</v>
      </c>
      <c r="I3809" s="27">
        <f>IF((I3808*(1+Utgifter!$E$5/12)-K3808)&gt;0,I3808*(1+Utgifter!$E$5/12)-K3808,0)</f>
        <v>0</v>
      </c>
      <c r="J3809" s="26"/>
      <c r="K3809" s="24">
        <f>IF((I3809*(Utgifter!$E$4+Utgifter!$E$5)/12)&gt;$S$4,(I3809*(Utgifter!$E$4+Utgifter!$E$5)/12),IF(I3809&gt; 0,$S$4,0))</f>
        <v>0</v>
      </c>
    </row>
    <row r="3810" spans="4:11" x14ac:dyDescent="0.35">
      <c r="D3810" s="28" t="str">
        <f t="shared" si="59"/>
        <v/>
      </c>
      <c r="E3810" s="27">
        <f>IF((E3809*(1+Utgifter!$E$5/12)-G3809)&gt;0,E3809*(1+Utgifter!$E$5/12)-G3809,0)</f>
        <v>0</v>
      </c>
      <c r="F3810" s="26"/>
      <c r="G3810" s="24">
        <f>IF((E3810*(Utgifter!$E$4+Utgifter!$E$5)/12)&gt;$S$4,(E3810*(Utgifter!$E$4+Utgifter!$E$5)/12),IF(E3810&gt; 0,$S$4,0))</f>
        <v>0</v>
      </c>
      <c r="I3810" s="27">
        <f>IF((I3809*(1+Utgifter!$E$5/12)-K3809)&gt;0,I3809*(1+Utgifter!$E$5/12)-K3809,0)</f>
        <v>0</v>
      </c>
      <c r="J3810" s="26"/>
      <c r="K3810" s="24">
        <f>IF((I3810*(Utgifter!$E$4+Utgifter!$E$5)/12)&gt;$S$4,(I3810*(Utgifter!$E$4+Utgifter!$E$5)/12),IF(I3810&gt; 0,$S$4,0))</f>
        <v>0</v>
      </c>
    </row>
    <row r="3811" spans="4:11" x14ac:dyDescent="0.35">
      <c r="D3811" s="28" t="str">
        <f t="shared" si="59"/>
        <v/>
      </c>
      <c r="E3811" s="27">
        <f>IF((E3810*(1+Utgifter!$E$5/12)-G3810)&gt;0,E3810*(1+Utgifter!$E$5/12)-G3810,0)</f>
        <v>0</v>
      </c>
      <c r="F3811" s="26"/>
      <c r="G3811" s="24">
        <f>IF((E3811*(Utgifter!$E$4+Utgifter!$E$5)/12)&gt;$S$4,(E3811*(Utgifter!$E$4+Utgifter!$E$5)/12),IF(E3811&gt; 0,$S$4,0))</f>
        <v>0</v>
      </c>
      <c r="I3811" s="27">
        <f>IF((I3810*(1+Utgifter!$E$5/12)-K3810)&gt;0,I3810*(1+Utgifter!$E$5/12)-K3810,0)</f>
        <v>0</v>
      </c>
      <c r="J3811" s="26"/>
      <c r="K3811" s="24">
        <f>IF((I3811*(Utgifter!$E$4+Utgifter!$E$5)/12)&gt;$S$4,(I3811*(Utgifter!$E$4+Utgifter!$E$5)/12),IF(I3811&gt; 0,$S$4,0))</f>
        <v>0</v>
      </c>
    </row>
    <row r="3812" spans="4:11" x14ac:dyDescent="0.35">
      <c r="D3812" s="28" t="str">
        <f t="shared" si="59"/>
        <v/>
      </c>
      <c r="E3812" s="27">
        <f>IF((E3811*(1+Utgifter!$E$5/12)-G3811)&gt;0,E3811*(1+Utgifter!$E$5/12)-G3811,0)</f>
        <v>0</v>
      </c>
      <c r="F3812" s="26"/>
      <c r="G3812" s="24">
        <f>IF((E3812*(Utgifter!$E$4+Utgifter!$E$5)/12)&gt;$S$4,(E3812*(Utgifter!$E$4+Utgifter!$E$5)/12),IF(E3812&gt; 0,$S$4,0))</f>
        <v>0</v>
      </c>
      <c r="I3812" s="27">
        <f>IF((I3811*(1+Utgifter!$E$5/12)-K3811)&gt;0,I3811*(1+Utgifter!$E$5/12)-K3811,0)</f>
        <v>0</v>
      </c>
      <c r="J3812" s="26"/>
      <c r="K3812" s="24">
        <f>IF((I3812*(Utgifter!$E$4+Utgifter!$E$5)/12)&gt;$S$4,(I3812*(Utgifter!$E$4+Utgifter!$E$5)/12),IF(I3812&gt; 0,$S$4,0))</f>
        <v>0</v>
      </c>
    </row>
    <row r="3813" spans="4:11" x14ac:dyDescent="0.35">
      <c r="D3813" s="28" t="str">
        <f t="shared" si="59"/>
        <v/>
      </c>
      <c r="E3813" s="27">
        <f>IF((E3812*(1+Utgifter!$E$5/12)-G3812)&gt;0,E3812*(1+Utgifter!$E$5/12)-G3812,0)</f>
        <v>0</v>
      </c>
      <c r="F3813" s="26"/>
      <c r="G3813" s="24">
        <f>IF((E3813*(Utgifter!$E$4+Utgifter!$E$5)/12)&gt;$S$4,(E3813*(Utgifter!$E$4+Utgifter!$E$5)/12),IF(E3813&gt; 0,$S$4,0))</f>
        <v>0</v>
      </c>
      <c r="I3813" s="27">
        <f>IF((I3812*(1+Utgifter!$E$5/12)-K3812)&gt;0,I3812*(1+Utgifter!$E$5/12)-K3812,0)</f>
        <v>0</v>
      </c>
      <c r="J3813" s="26"/>
      <c r="K3813" s="24">
        <f>IF((I3813*(Utgifter!$E$4+Utgifter!$E$5)/12)&gt;$S$4,(I3813*(Utgifter!$E$4+Utgifter!$E$5)/12),IF(I3813&gt; 0,$S$4,0))</f>
        <v>0</v>
      </c>
    </row>
    <row r="3814" spans="4:11" x14ac:dyDescent="0.35">
      <c r="D3814" s="28" t="str">
        <f t="shared" si="59"/>
        <v/>
      </c>
      <c r="E3814" s="27">
        <f>IF((E3813*(1+Utgifter!$E$5/12)-G3813)&gt;0,E3813*(1+Utgifter!$E$5/12)-G3813,0)</f>
        <v>0</v>
      </c>
      <c r="F3814" s="26"/>
      <c r="G3814" s="24">
        <f>IF((E3814*(Utgifter!$E$4+Utgifter!$E$5)/12)&gt;$S$4,(E3814*(Utgifter!$E$4+Utgifter!$E$5)/12),IF(E3814&gt; 0,$S$4,0))</f>
        <v>0</v>
      </c>
      <c r="I3814" s="27">
        <f>IF((I3813*(1+Utgifter!$E$5/12)-K3813)&gt;0,I3813*(1+Utgifter!$E$5/12)-K3813,0)</f>
        <v>0</v>
      </c>
      <c r="J3814" s="26"/>
      <c r="K3814" s="24">
        <f>IF((I3814*(Utgifter!$E$4+Utgifter!$E$5)/12)&gt;$S$4,(I3814*(Utgifter!$E$4+Utgifter!$E$5)/12),IF(I3814&gt; 0,$S$4,0))</f>
        <v>0</v>
      </c>
    </row>
    <row r="3815" spans="4:11" x14ac:dyDescent="0.35">
      <c r="D3815" s="28" t="str">
        <f t="shared" si="59"/>
        <v/>
      </c>
      <c r="E3815" s="27">
        <f>IF((E3814*(1+Utgifter!$E$5/12)-G3814)&gt;0,E3814*(1+Utgifter!$E$5/12)-G3814,0)</f>
        <v>0</v>
      </c>
      <c r="F3815" s="26"/>
      <c r="G3815" s="24">
        <f>IF((E3815*(Utgifter!$E$4+Utgifter!$E$5)/12)&gt;$S$4,(E3815*(Utgifter!$E$4+Utgifter!$E$5)/12),IF(E3815&gt; 0,$S$4,0))</f>
        <v>0</v>
      </c>
      <c r="I3815" s="27">
        <f>IF((I3814*(1+Utgifter!$E$5/12)-K3814)&gt;0,I3814*(1+Utgifter!$E$5/12)-K3814,0)</f>
        <v>0</v>
      </c>
      <c r="J3815" s="26"/>
      <c r="K3815" s="24">
        <f>IF((I3815*(Utgifter!$E$4+Utgifter!$E$5)/12)&gt;$S$4,(I3815*(Utgifter!$E$4+Utgifter!$E$5)/12),IF(I3815&gt; 0,$S$4,0))</f>
        <v>0</v>
      </c>
    </row>
    <row r="3816" spans="4:11" x14ac:dyDescent="0.35">
      <c r="D3816" s="28" t="str">
        <f t="shared" si="59"/>
        <v/>
      </c>
      <c r="E3816" s="27">
        <f>IF((E3815*(1+Utgifter!$E$5/12)-G3815)&gt;0,E3815*(1+Utgifter!$E$5/12)-G3815,0)</f>
        <v>0</v>
      </c>
      <c r="F3816" s="26"/>
      <c r="G3816" s="24">
        <f>IF((E3816*(Utgifter!$E$4+Utgifter!$E$5)/12)&gt;$S$4,(E3816*(Utgifter!$E$4+Utgifter!$E$5)/12),IF(E3816&gt; 0,$S$4,0))</f>
        <v>0</v>
      </c>
      <c r="I3816" s="27">
        <f>IF((I3815*(1+Utgifter!$E$5/12)-K3815)&gt;0,I3815*(1+Utgifter!$E$5/12)-K3815,0)</f>
        <v>0</v>
      </c>
      <c r="J3816" s="26"/>
      <c r="K3816" s="24">
        <f>IF((I3816*(Utgifter!$E$4+Utgifter!$E$5)/12)&gt;$S$4,(I3816*(Utgifter!$E$4+Utgifter!$E$5)/12),IF(I3816&gt; 0,$S$4,0))</f>
        <v>0</v>
      </c>
    </row>
    <row r="3817" spans="4:11" x14ac:dyDescent="0.35">
      <c r="D3817" s="28" t="str">
        <f t="shared" si="59"/>
        <v/>
      </c>
      <c r="E3817" s="27">
        <f>IF((E3816*(1+Utgifter!$E$5/12)-G3816)&gt;0,E3816*(1+Utgifter!$E$5/12)-G3816,0)</f>
        <v>0</v>
      </c>
      <c r="F3817" s="26"/>
      <c r="G3817" s="24">
        <f>IF((E3817*(Utgifter!$E$4+Utgifter!$E$5)/12)&gt;$S$4,(E3817*(Utgifter!$E$4+Utgifter!$E$5)/12),IF(E3817&gt; 0,$S$4,0))</f>
        <v>0</v>
      </c>
      <c r="I3817" s="27">
        <f>IF((I3816*(1+Utgifter!$E$5/12)-K3816)&gt;0,I3816*(1+Utgifter!$E$5/12)-K3816,0)</f>
        <v>0</v>
      </c>
      <c r="J3817" s="26"/>
      <c r="K3817" s="24">
        <f>IF((I3817*(Utgifter!$E$4+Utgifter!$E$5)/12)&gt;$S$4,(I3817*(Utgifter!$E$4+Utgifter!$E$5)/12),IF(I3817&gt; 0,$S$4,0))</f>
        <v>0</v>
      </c>
    </row>
    <row r="3818" spans="4:11" x14ac:dyDescent="0.35">
      <c r="D3818" s="28" t="str">
        <f t="shared" si="59"/>
        <v/>
      </c>
      <c r="E3818" s="27">
        <f>IF((E3817*(1+Utgifter!$E$5/12)-G3817)&gt;0,E3817*(1+Utgifter!$E$5/12)-G3817,0)</f>
        <v>0</v>
      </c>
      <c r="F3818" s="26"/>
      <c r="G3818" s="24">
        <f>IF((E3818*(Utgifter!$E$4+Utgifter!$E$5)/12)&gt;$S$4,(E3818*(Utgifter!$E$4+Utgifter!$E$5)/12),IF(E3818&gt; 0,$S$4,0))</f>
        <v>0</v>
      </c>
      <c r="I3818" s="27">
        <f>IF((I3817*(1+Utgifter!$E$5/12)-K3817)&gt;0,I3817*(1+Utgifter!$E$5/12)-K3817,0)</f>
        <v>0</v>
      </c>
      <c r="J3818" s="26"/>
      <c r="K3818" s="24">
        <f>IF((I3818*(Utgifter!$E$4+Utgifter!$E$5)/12)&gt;$S$4,(I3818*(Utgifter!$E$4+Utgifter!$E$5)/12),IF(I3818&gt; 0,$S$4,0))</f>
        <v>0</v>
      </c>
    </row>
    <row r="3819" spans="4:11" x14ac:dyDescent="0.35">
      <c r="D3819" s="28" t="str">
        <f t="shared" si="59"/>
        <v/>
      </c>
      <c r="E3819" s="27">
        <f>IF((E3818*(1+Utgifter!$E$5/12)-G3818)&gt;0,E3818*(1+Utgifter!$E$5/12)-G3818,0)</f>
        <v>0</v>
      </c>
      <c r="F3819" s="26"/>
      <c r="G3819" s="24">
        <f>IF((E3819*(Utgifter!$E$4+Utgifter!$E$5)/12)&gt;$S$4,(E3819*(Utgifter!$E$4+Utgifter!$E$5)/12),IF(E3819&gt; 0,$S$4,0))</f>
        <v>0</v>
      </c>
      <c r="I3819" s="27">
        <f>IF((I3818*(1+Utgifter!$E$5/12)-K3818)&gt;0,I3818*(1+Utgifter!$E$5/12)-K3818,0)</f>
        <v>0</v>
      </c>
      <c r="J3819" s="26"/>
      <c r="K3819" s="24">
        <f>IF((I3819*(Utgifter!$E$4+Utgifter!$E$5)/12)&gt;$S$4,(I3819*(Utgifter!$E$4+Utgifter!$E$5)/12),IF(I3819&gt; 0,$S$4,0))</f>
        <v>0</v>
      </c>
    </row>
    <row r="3820" spans="4:11" x14ac:dyDescent="0.35">
      <c r="D3820" s="28" t="str">
        <f t="shared" si="59"/>
        <v/>
      </c>
      <c r="E3820" s="27">
        <f>IF((E3819*(1+Utgifter!$E$5/12)-G3819)&gt;0,E3819*(1+Utgifter!$E$5/12)-G3819,0)</f>
        <v>0</v>
      </c>
      <c r="F3820" s="26"/>
      <c r="G3820" s="24">
        <f>IF((E3820*(Utgifter!$E$4+Utgifter!$E$5)/12)&gt;$S$4,(E3820*(Utgifter!$E$4+Utgifter!$E$5)/12),IF(E3820&gt; 0,$S$4,0))</f>
        <v>0</v>
      </c>
      <c r="I3820" s="27">
        <f>IF((I3819*(1+Utgifter!$E$5/12)-K3819)&gt;0,I3819*(1+Utgifter!$E$5/12)-K3819,0)</f>
        <v>0</v>
      </c>
      <c r="J3820" s="26"/>
      <c r="K3820" s="24">
        <f>IF((I3820*(Utgifter!$E$4+Utgifter!$E$5)/12)&gt;$S$4,(I3820*(Utgifter!$E$4+Utgifter!$E$5)/12),IF(I3820&gt; 0,$S$4,0))</f>
        <v>0</v>
      </c>
    </row>
    <row r="3821" spans="4:11" x14ac:dyDescent="0.35">
      <c r="D3821" s="28" t="str">
        <f t="shared" si="59"/>
        <v/>
      </c>
      <c r="E3821" s="27">
        <f>IF((E3820*(1+Utgifter!$E$5/12)-G3820)&gt;0,E3820*(1+Utgifter!$E$5/12)-G3820,0)</f>
        <v>0</v>
      </c>
      <c r="F3821" s="26"/>
      <c r="G3821" s="24">
        <f>IF((E3821*(Utgifter!$E$4+Utgifter!$E$5)/12)&gt;$S$4,(E3821*(Utgifter!$E$4+Utgifter!$E$5)/12),IF(E3821&gt; 0,$S$4,0))</f>
        <v>0</v>
      </c>
      <c r="I3821" s="27">
        <f>IF((I3820*(1+Utgifter!$E$5/12)-K3820)&gt;0,I3820*(1+Utgifter!$E$5/12)-K3820,0)</f>
        <v>0</v>
      </c>
      <c r="J3821" s="26"/>
      <c r="K3821" s="24">
        <f>IF((I3821*(Utgifter!$E$4+Utgifter!$E$5)/12)&gt;$S$4,(I3821*(Utgifter!$E$4+Utgifter!$E$5)/12),IF(I3821&gt; 0,$S$4,0))</f>
        <v>0</v>
      </c>
    </row>
    <row r="3822" spans="4:11" x14ac:dyDescent="0.35">
      <c r="D3822" s="28" t="str">
        <f t="shared" si="59"/>
        <v/>
      </c>
      <c r="E3822" s="27">
        <f>IF((E3821*(1+Utgifter!$E$5/12)-G3821)&gt;0,E3821*(1+Utgifter!$E$5/12)-G3821,0)</f>
        <v>0</v>
      </c>
      <c r="F3822" s="26"/>
      <c r="G3822" s="24">
        <f>IF((E3822*(Utgifter!$E$4+Utgifter!$E$5)/12)&gt;$S$4,(E3822*(Utgifter!$E$4+Utgifter!$E$5)/12),IF(E3822&gt; 0,$S$4,0))</f>
        <v>0</v>
      </c>
      <c r="I3822" s="27">
        <f>IF((I3821*(1+Utgifter!$E$5/12)-K3821)&gt;0,I3821*(1+Utgifter!$E$5/12)-K3821,0)</f>
        <v>0</v>
      </c>
      <c r="J3822" s="26"/>
      <c r="K3822" s="24">
        <f>IF((I3822*(Utgifter!$E$4+Utgifter!$E$5)/12)&gt;$S$4,(I3822*(Utgifter!$E$4+Utgifter!$E$5)/12),IF(I3822&gt; 0,$S$4,0))</f>
        <v>0</v>
      </c>
    </row>
    <row r="3823" spans="4:11" x14ac:dyDescent="0.35">
      <c r="D3823" s="28" t="str">
        <f t="shared" si="59"/>
        <v/>
      </c>
      <c r="E3823" s="27">
        <f>IF((E3822*(1+Utgifter!$E$5/12)-G3822)&gt;0,E3822*(1+Utgifter!$E$5/12)-G3822,0)</f>
        <v>0</v>
      </c>
      <c r="F3823" s="26"/>
      <c r="G3823" s="24">
        <f>IF((E3823*(Utgifter!$E$4+Utgifter!$E$5)/12)&gt;$S$4,(E3823*(Utgifter!$E$4+Utgifter!$E$5)/12),IF(E3823&gt; 0,$S$4,0))</f>
        <v>0</v>
      </c>
      <c r="I3823" s="27">
        <f>IF((I3822*(1+Utgifter!$E$5/12)-K3822)&gt;0,I3822*(1+Utgifter!$E$5/12)-K3822,0)</f>
        <v>0</v>
      </c>
      <c r="J3823" s="26"/>
      <c r="K3823" s="24">
        <f>IF((I3823*(Utgifter!$E$4+Utgifter!$E$5)/12)&gt;$S$4,(I3823*(Utgifter!$E$4+Utgifter!$E$5)/12),IF(I3823&gt; 0,$S$4,0))</f>
        <v>0</v>
      </c>
    </row>
    <row r="3824" spans="4:11" x14ac:dyDescent="0.35">
      <c r="D3824" s="28" t="str">
        <f t="shared" si="59"/>
        <v/>
      </c>
      <c r="E3824" s="27">
        <f>IF((E3823*(1+Utgifter!$E$5/12)-G3823)&gt;0,E3823*(1+Utgifter!$E$5/12)-G3823,0)</f>
        <v>0</v>
      </c>
      <c r="F3824" s="26"/>
      <c r="G3824" s="24">
        <f>IF((E3824*(Utgifter!$E$4+Utgifter!$E$5)/12)&gt;$S$4,(E3824*(Utgifter!$E$4+Utgifter!$E$5)/12),IF(E3824&gt; 0,$S$4,0))</f>
        <v>0</v>
      </c>
      <c r="I3824" s="27">
        <f>IF((I3823*(1+Utgifter!$E$5/12)-K3823)&gt;0,I3823*(1+Utgifter!$E$5/12)-K3823,0)</f>
        <v>0</v>
      </c>
      <c r="J3824" s="26"/>
      <c r="K3824" s="24">
        <f>IF((I3824*(Utgifter!$E$4+Utgifter!$E$5)/12)&gt;$S$4,(I3824*(Utgifter!$E$4+Utgifter!$E$5)/12),IF(I3824&gt; 0,$S$4,0))</f>
        <v>0</v>
      </c>
    </row>
    <row r="3825" spans="4:11" x14ac:dyDescent="0.35">
      <c r="D3825" s="28" t="str">
        <f t="shared" si="59"/>
        <v/>
      </c>
      <c r="E3825" s="27">
        <f>IF((E3824*(1+Utgifter!$E$5/12)-G3824)&gt;0,E3824*(1+Utgifter!$E$5/12)-G3824,0)</f>
        <v>0</v>
      </c>
      <c r="F3825" s="26"/>
      <c r="G3825" s="24">
        <f>IF((E3825*(Utgifter!$E$4+Utgifter!$E$5)/12)&gt;$S$4,(E3825*(Utgifter!$E$4+Utgifter!$E$5)/12),IF(E3825&gt; 0,$S$4,0))</f>
        <v>0</v>
      </c>
      <c r="I3825" s="27">
        <f>IF((I3824*(1+Utgifter!$E$5/12)-K3824)&gt;0,I3824*(1+Utgifter!$E$5/12)-K3824,0)</f>
        <v>0</v>
      </c>
      <c r="J3825" s="26"/>
      <c r="K3825" s="24">
        <f>IF((I3825*(Utgifter!$E$4+Utgifter!$E$5)/12)&gt;$S$4,(I3825*(Utgifter!$E$4+Utgifter!$E$5)/12),IF(I3825&gt; 0,$S$4,0))</f>
        <v>0</v>
      </c>
    </row>
    <row r="3826" spans="4:11" x14ac:dyDescent="0.35">
      <c r="D3826" s="28" t="str">
        <f t="shared" si="59"/>
        <v/>
      </c>
      <c r="E3826" s="27">
        <f>IF((E3825*(1+Utgifter!$E$5/12)-G3825)&gt;0,E3825*(1+Utgifter!$E$5/12)-G3825,0)</f>
        <v>0</v>
      </c>
      <c r="F3826" s="26"/>
      <c r="G3826" s="24">
        <f>IF((E3826*(Utgifter!$E$4+Utgifter!$E$5)/12)&gt;$S$4,(E3826*(Utgifter!$E$4+Utgifter!$E$5)/12),IF(E3826&gt; 0,$S$4,0))</f>
        <v>0</v>
      </c>
      <c r="I3826" s="27">
        <f>IF((I3825*(1+Utgifter!$E$5/12)-K3825)&gt;0,I3825*(1+Utgifter!$E$5/12)-K3825,0)</f>
        <v>0</v>
      </c>
      <c r="J3826" s="26"/>
      <c r="K3826" s="24">
        <f>IF((I3826*(Utgifter!$E$4+Utgifter!$E$5)/12)&gt;$S$4,(I3826*(Utgifter!$E$4+Utgifter!$E$5)/12),IF(I3826&gt; 0,$S$4,0))</f>
        <v>0</v>
      </c>
    </row>
    <row r="3827" spans="4:11" x14ac:dyDescent="0.35">
      <c r="D3827" s="28" t="str">
        <f t="shared" si="59"/>
        <v/>
      </c>
      <c r="E3827" s="27">
        <f>IF((E3826*(1+Utgifter!$E$5/12)-G3826)&gt;0,E3826*(1+Utgifter!$E$5/12)-G3826,0)</f>
        <v>0</v>
      </c>
      <c r="F3827" s="26"/>
      <c r="G3827" s="24">
        <f>IF((E3827*(Utgifter!$E$4+Utgifter!$E$5)/12)&gt;$S$4,(E3827*(Utgifter!$E$4+Utgifter!$E$5)/12),IF(E3827&gt; 0,$S$4,0))</f>
        <v>0</v>
      </c>
      <c r="I3827" s="27">
        <f>IF((I3826*(1+Utgifter!$E$5/12)-K3826)&gt;0,I3826*(1+Utgifter!$E$5/12)-K3826,0)</f>
        <v>0</v>
      </c>
      <c r="J3827" s="26"/>
      <c r="K3827" s="24">
        <f>IF((I3827*(Utgifter!$E$4+Utgifter!$E$5)/12)&gt;$S$4,(I3827*(Utgifter!$E$4+Utgifter!$E$5)/12),IF(I3827&gt; 0,$S$4,0))</f>
        <v>0</v>
      </c>
    </row>
    <row r="3828" spans="4:11" x14ac:dyDescent="0.35">
      <c r="D3828" s="28" t="str">
        <f t="shared" si="59"/>
        <v/>
      </c>
      <c r="E3828" s="27">
        <f>IF((E3827*(1+Utgifter!$E$5/12)-G3827)&gt;0,E3827*(1+Utgifter!$E$5/12)-G3827,0)</f>
        <v>0</v>
      </c>
      <c r="F3828" s="26"/>
      <c r="G3828" s="24">
        <f>IF((E3828*(Utgifter!$E$4+Utgifter!$E$5)/12)&gt;$S$4,(E3828*(Utgifter!$E$4+Utgifter!$E$5)/12),IF(E3828&gt; 0,$S$4,0))</f>
        <v>0</v>
      </c>
      <c r="I3828" s="27">
        <f>IF((I3827*(1+Utgifter!$E$5/12)-K3827)&gt;0,I3827*(1+Utgifter!$E$5/12)-K3827,0)</f>
        <v>0</v>
      </c>
      <c r="J3828" s="26"/>
      <c r="K3828" s="24">
        <f>IF((I3828*(Utgifter!$E$4+Utgifter!$E$5)/12)&gt;$S$4,(I3828*(Utgifter!$E$4+Utgifter!$E$5)/12),IF(I3828&gt; 0,$S$4,0))</f>
        <v>0</v>
      </c>
    </row>
    <row r="3829" spans="4:11" x14ac:dyDescent="0.35">
      <c r="D3829" s="28" t="str">
        <f t="shared" si="59"/>
        <v/>
      </c>
      <c r="E3829" s="27">
        <f>IF((E3828*(1+Utgifter!$E$5/12)-G3828)&gt;0,E3828*(1+Utgifter!$E$5/12)-G3828,0)</f>
        <v>0</v>
      </c>
      <c r="F3829" s="26"/>
      <c r="G3829" s="24">
        <f>IF((E3829*(Utgifter!$E$4+Utgifter!$E$5)/12)&gt;$S$4,(E3829*(Utgifter!$E$4+Utgifter!$E$5)/12),IF(E3829&gt; 0,$S$4,0))</f>
        <v>0</v>
      </c>
      <c r="I3829" s="27">
        <f>IF((I3828*(1+Utgifter!$E$5/12)-K3828)&gt;0,I3828*(1+Utgifter!$E$5/12)-K3828,0)</f>
        <v>0</v>
      </c>
      <c r="J3829" s="26"/>
      <c r="K3829" s="24">
        <f>IF((I3829*(Utgifter!$E$4+Utgifter!$E$5)/12)&gt;$S$4,(I3829*(Utgifter!$E$4+Utgifter!$E$5)/12),IF(I3829&gt; 0,$S$4,0))</f>
        <v>0</v>
      </c>
    </row>
    <row r="3830" spans="4:11" x14ac:dyDescent="0.35">
      <c r="D3830" s="28" t="str">
        <f t="shared" si="59"/>
        <v/>
      </c>
      <c r="E3830" s="27">
        <f>IF((E3829*(1+Utgifter!$E$5/12)-G3829)&gt;0,E3829*(1+Utgifter!$E$5/12)-G3829,0)</f>
        <v>0</v>
      </c>
      <c r="F3830" s="26"/>
      <c r="G3830" s="24">
        <f>IF((E3830*(Utgifter!$E$4+Utgifter!$E$5)/12)&gt;$S$4,(E3830*(Utgifter!$E$4+Utgifter!$E$5)/12),IF(E3830&gt; 0,$S$4,0))</f>
        <v>0</v>
      </c>
      <c r="I3830" s="27">
        <f>IF((I3829*(1+Utgifter!$E$5/12)-K3829)&gt;0,I3829*(1+Utgifter!$E$5/12)-K3829,0)</f>
        <v>0</v>
      </c>
      <c r="J3830" s="26"/>
      <c r="K3830" s="24">
        <f>IF((I3830*(Utgifter!$E$4+Utgifter!$E$5)/12)&gt;$S$4,(I3830*(Utgifter!$E$4+Utgifter!$E$5)/12),IF(I3830&gt; 0,$S$4,0))</f>
        <v>0</v>
      </c>
    </row>
    <row r="3831" spans="4:11" x14ac:dyDescent="0.35">
      <c r="D3831" s="28" t="str">
        <f t="shared" si="59"/>
        <v/>
      </c>
      <c r="E3831" s="27">
        <f>IF((E3830*(1+Utgifter!$E$5/12)-G3830)&gt;0,E3830*(1+Utgifter!$E$5/12)-G3830,0)</f>
        <v>0</v>
      </c>
      <c r="F3831" s="26"/>
      <c r="G3831" s="24">
        <f>IF((E3831*(Utgifter!$E$4+Utgifter!$E$5)/12)&gt;$S$4,(E3831*(Utgifter!$E$4+Utgifter!$E$5)/12),IF(E3831&gt; 0,$S$4,0))</f>
        <v>0</v>
      </c>
      <c r="I3831" s="27">
        <f>IF((I3830*(1+Utgifter!$E$5/12)-K3830)&gt;0,I3830*(1+Utgifter!$E$5/12)-K3830,0)</f>
        <v>0</v>
      </c>
      <c r="J3831" s="26"/>
      <c r="K3831" s="24">
        <f>IF((I3831*(Utgifter!$E$4+Utgifter!$E$5)/12)&gt;$S$4,(I3831*(Utgifter!$E$4+Utgifter!$E$5)/12),IF(I3831&gt; 0,$S$4,0))</f>
        <v>0</v>
      </c>
    </row>
    <row r="3832" spans="4:11" x14ac:dyDescent="0.35">
      <c r="D3832" s="28" t="str">
        <f t="shared" si="59"/>
        <v/>
      </c>
      <c r="E3832" s="27">
        <f>IF((E3831*(1+Utgifter!$E$5/12)-G3831)&gt;0,E3831*(1+Utgifter!$E$5/12)-G3831,0)</f>
        <v>0</v>
      </c>
      <c r="F3832" s="26"/>
      <c r="G3832" s="24">
        <f>IF((E3832*(Utgifter!$E$4+Utgifter!$E$5)/12)&gt;$S$4,(E3832*(Utgifter!$E$4+Utgifter!$E$5)/12),IF(E3832&gt; 0,$S$4,0))</f>
        <v>0</v>
      </c>
      <c r="I3832" s="27">
        <f>IF((I3831*(1+Utgifter!$E$5/12)-K3831)&gt;0,I3831*(1+Utgifter!$E$5/12)-K3831,0)</f>
        <v>0</v>
      </c>
      <c r="J3832" s="26"/>
      <c r="K3832" s="24">
        <f>IF((I3832*(Utgifter!$E$4+Utgifter!$E$5)/12)&gt;$S$4,(I3832*(Utgifter!$E$4+Utgifter!$E$5)/12),IF(I3832&gt; 0,$S$4,0))</f>
        <v>0</v>
      </c>
    </row>
    <row r="3833" spans="4:11" x14ac:dyDescent="0.35">
      <c r="D3833" s="28" t="str">
        <f t="shared" si="59"/>
        <v/>
      </c>
      <c r="E3833" s="27">
        <f>IF((E3832*(1+Utgifter!$E$5/12)-G3832)&gt;0,E3832*(1+Utgifter!$E$5/12)-G3832,0)</f>
        <v>0</v>
      </c>
      <c r="F3833" s="26"/>
      <c r="G3833" s="24">
        <f>IF((E3833*(Utgifter!$E$4+Utgifter!$E$5)/12)&gt;$S$4,(E3833*(Utgifter!$E$4+Utgifter!$E$5)/12),IF(E3833&gt; 0,$S$4,0))</f>
        <v>0</v>
      </c>
      <c r="I3833" s="27">
        <f>IF((I3832*(1+Utgifter!$E$5/12)-K3832)&gt;0,I3832*(1+Utgifter!$E$5/12)-K3832,0)</f>
        <v>0</v>
      </c>
      <c r="J3833" s="26"/>
      <c r="K3833" s="24">
        <f>IF((I3833*(Utgifter!$E$4+Utgifter!$E$5)/12)&gt;$S$4,(I3833*(Utgifter!$E$4+Utgifter!$E$5)/12),IF(I3833&gt; 0,$S$4,0))</f>
        <v>0</v>
      </c>
    </row>
    <row r="3834" spans="4:11" x14ac:dyDescent="0.35">
      <c r="D3834" s="28" t="str">
        <f t="shared" si="59"/>
        <v/>
      </c>
      <c r="E3834" s="27">
        <f>IF((E3833*(1+Utgifter!$E$5/12)-G3833)&gt;0,E3833*(1+Utgifter!$E$5/12)-G3833,0)</f>
        <v>0</v>
      </c>
      <c r="F3834" s="26"/>
      <c r="G3834" s="24">
        <f>IF((E3834*(Utgifter!$E$4+Utgifter!$E$5)/12)&gt;$S$4,(E3834*(Utgifter!$E$4+Utgifter!$E$5)/12),IF(E3834&gt; 0,$S$4,0))</f>
        <v>0</v>
      </c>
      <c r="I3834" s="27">
        <f>IF((I3833*(1+Utgifter!$E$5/12)-K3833)&gt;0,I3833*(1+Utgifter!$E$5/12)-K3833,0)</f>
        <v>0</v>
      </c>
      <c r="J3834" s="26"/>
      <c r="K3834" s="24">
        <f>IF((I3834*(Utgifter!$E$4+Utgifter!$E$5)/12)&gt;$S$4,(I3834*(Utgifter!$E$4+Utgifter!$E$5)/12),IF(I3834&gt; 0,$S$4,0))</f>
        <v>0</v>
      </c>
    </row>
    <row r="3835" spans="4:11" x14ac:dyDescent="0.35">
      <c r="D3835" s="28" t="str">
        <f t="shared" si="59"/>
        <v/>
      </c>
      <c r="E3835" s="27">
        <f>IF((E3834*(1+Utgifter!$E$5/12)-G3834)&gt;0,E3834*(1+Utgifter!$E$5/12)-G3834,0)</f>
        <v>0</v>
      </c>
      <c r="F3835" s="26"/>
      <c r="G3835" s="24">
        <f>IF((E3835*(Utgifter!$E$4+Utgifter!$E$5)/12)&gt;$S$4,(E3835*(Utgifter!$E$4+Utgifter!$E$5)/12),IF(E3835&gt; 0,$S$4,0))</f>
        <v>0</v>
      </c>
      <c r="I3835" s="27">
        <f>IF((I3834*(1+Utgifter!$E$5/12)-K3834)&gt;0,I3834*(1+Utgifter!$E$5/12)-K3834,0)</f>
        <v>0</v>
      </c>
      <c r="J3835" s="26"/>
      <c r="K3835" s="24">
        <f>IF((I3835*(Utgifter!$E$4+Utgifter!$E$5)/12)&gt;$S$4,(I3835*(Utgifter!$E$4+Utgifter!$E$5)/12),IF(I3835&gt; 0,$S$4,0))</f>
        <v>0</v>
      </c>
    </row>
    <row r="3836" spans="4:11" x14ac:dyDescent="0.35">
      <c r="D3836" s="28" t="str">
        <f t="shared" si="59"/>
        <v/>
      </c>
      <c r="E3836" s="27">
        <f>IF((E3835*(1+Utgifter!$E$5/12)-G3835)&gt;0,E3835*(1+Utgifter!$E$5/12)-G3835,0)</f>
        <v>0</v>
      </c>
      <c r="F3836" s="26"/>
      <c r="G3836" s="24">
        <f>IF((E3836*(Utgifter!$E$4+Utgifter!$E$5)/12)&gt;$S$4,(E3836*(Utgifter!$E$4+Utgifter!$E$5)/12),IF(E3836&gt; 0,$S$4,0))</f>
        <v>0</v>
      </c>
      <c r="I3836" s="27">
        <f>IF((I3835*(1+Utgifter!$E$5/12)-K3835)&gt;0,I3835*(1+Utgifter!$E$5/12)-K3835,0)</f>
        <v>0</v>
      </c>
      <c r="J3836" s="26"/>
      <c r="K3836" s="24">
        <f>IF((I3836*(Utgifter!$E$4+Utgifter!$E$5)/12)&gt;$S$4,(I3836*(Utgifter!$E$4+Utgifter!$E$5)/12),IF(I3836&gt; 0,$S$4,0))</f>
        <v>0</v>
      </c>
    </row>
    <row r="3837" spans="4:11" x14ac:dyDescent="0.35">
      <c r="D3837" s="28" t="str">
        <f t="shared" si="59"/>
        <v/>
      </c>
      <c r="E3837" s="27">
        <f>IF((E3836*(1+Utgifter!$E$5/12)-G3836)&gt;0,E3836*(1+Utgifter!$E$5/12)-G3836,0)</f>
        <v>0</v>
      </c>
      <c r="F3837" s="26"/>
      <c r="G3837" s="24">
        <f>IF((E3837*(Utgifter!$E$4+Utgifter!$E$5)/12)&gt;$S$4,(E3837*(Utgifter!$E$4+Utgifter!$E$5)/12),IF(E3837&gt; 0,$S$4,0))</f>
        <v>0</v>
      </c>
      <c r="I3837" s="27">
        <f>IF((I3836*(1+Utgifter!$E$5/12)-K3836)&gt;0,I3836*(1+Utgifter!$E$5/12)-K3836,0)</f>
        <v>0</v>
      </c>
      <c r="J3837" s="26"/>
      <c r="K3837" s="24">
        <f>IF((I3837*(Utgifter!$E$4+Utgifter!$E$5)/12)&gt;$S$4,(I3837*(Utgifter!$E$4+Utgifter!$E$5)/12),IF(I3837&gt; 0,$S$4,0))</f>
        <v>0</v>
      </c>
    </row>
    <row r="3838" spans="4:11" x14ac:dyDescent="0.35">
      <c r="D3838" s="28" t="str">
        <f t="shared" si="59"/>
        <v/>
      </c>
      <c r="E3838" s="27">
        <f>IF((E3837*(1+Utgifter!$E$5/12)-G3837)&gt;0,E3837*(1+Utgifter!$E$5/12)-G3837,0)</f>
        <v>0</v>
      </c>
      <c r="F3838" s="26"/>
      <c r="G3838" s="24">
        <f>IF((E3838*(Utgifter!$E$4+Utgifter!$E$5)/12)&gt;$S$4,(E3838*(Utgifter!$E$4+Utgifter!$E$5)/12),IF(E3838&gt; 0,$S$4,0))</f>
        <v>0</v>
      </c>
      <c r="I3838" s="27">
        <f>IF((I3837*(1+Utgifter!$E$5/12)-K3837)&gt;0,I3837*(1+Utgifter!$E$5/12)-K3837,0)</f>
        <v>0</v>
      </c>
      <c r="J3838" s="26"/>
      <c r="K3838" s="24">
        <f>IF((I3838*(Utgifter!$E$4+Utgifter!$E$5)/12)&gt;$S$4,(I3838*(Utgifter!$E$4+Utgifter!$E$5)/12),IF(I3838&gt; 0,$S$4,0))</f>
        <v>0</v>
      </c>
    </row>
    <row r="3839" spans="4:11" x14ac:dyDescent="0.35">
      <c r="D3839" s="28" t="str">
        <f t="shared" si="59"/>
        <v/>
      </c>
      <c r="E3839" s="27">
        <f>IF((E3838*(1+Utgifter!$E$5/12)-G3838)&gt;0,E3838*(1+Utgifter!$E$5/12)-G3838,0)</f>
        <v>0</v>
      </c>
      <c r="F3839" s="26"/>
      <c r="G3839" s="24">
        <f>IF((E3839*(Utgifter!$E$4+Utgifter!$E$5)/12)&gt;$S$4,(E3839*(Utgifter!$E$4+Utgifter!$E$5)/12),IF(E3839&gt; 0,$S$4,0))</f>
        <v>0</v>
      </c>
      <c r="I3839" s="27">
        <f>IF((I3838*(1+Utgifter!$E$5/12)-K3838)&gt;0,I3838*(1+Utgifter!$E$5/12)-K3838,0)</f>
        <v>0</v>
      </c>
      <c r="J3839" s="26"/>
      <c r="K3839" s="24">
        <f>IF((I3839*(Utgifter!$E$4+Utgifter!$E$5)/12)&gt;$S$4,(I3839*(Utgifter!$E$4+Utgifter!$E$5)/12),IF(I3839&gt; 0,$S$4,0))</f>
        <v>0</v>
      </c>
    </row>
    <row r="3840" spans="4:11" x14ac:dyDescent="0.35">
      <c r="D3840" s="28" t="str">
        <f t="shared" si="59"/>
        <v/>
      </c>
      <c r="E3840" s="27">
        <f>IF((E3839*(1+Utgifter!$E$5/12)-G3839)&gt;0,E3839*(1+Utgifter!$E$5/12)-G3839,0)</f>
        <v>0</v>
      </c>
      <c r="F3840" s="26"/>
      <c r="G3840" s="24">
        <f>IF((E3840*(Utgifter!$E$4+Utgifter!$E$5)/12)&gt;$S$4,(E3840*(Utgifter!$E$4+Utgifter!$E$5)/12),IF(E3840&gt; 0,$S$4,0))</f>
        <v>0</v>
      </c>
      <c r="I3840" s="27">
        <f>IF((I3839*(1+Utgifter!$E$5/12)-K3839)&gt;0,I3839*(1+Utgifter!$E$5/12)-K3839,0)</f>
        <v>0</v>
      </c>
      <c r="J3840" s="26"/>
      <c r="K3840" s="24">
        <f>IF((I3840*(Utgifter!$E$4+Utgifter!$E$5)/12)&gt;$S$4,(I3840*(Utgifter!$E$4+Utgifter!$E$5)/12),IF(I3840&gt; 0,$S$4,0))</f>
        <v>0</v>
      </c>
    </row>
    <row r="3841" spans="4:11" x14ac:dyDescent="0.35">
      <c r="D3841" s="28" t="str">
        <f t="shared" si="59"/>
        <v/>
      </c>
      <c r="E3841" s="27">
        <f>IF((E3840*(1+Utgifter!$E$5/12)-G3840)&gt;0,E3840*(1+Utgifter!$E$5/12)-G3840,0)</f>
        <v>0</v>
      </c>
      <c r="F3841" s="26"/>
      <c r="G3841" s="24">
        <f>IF((E3841*(Utgifter!$E$4+Utgifter!$E$5)/12)&gt;$S$4,(E3841*(Utgifter!$E$4+Utgifter!$E$5)/12),IF(E3841&gt; 0,$S$4,0))</f>
        <v>0</v>
      </c>
      <c r="I3841" s="27">
        <f>IF((I3840*(1+Utgifter!$E$5/12)-K3840)&gt;0,I3840*(1+Utgifter!$E$5/12)-K3840,0)</f>
        <v>0</v>
      </c>
      <c r="J3841" s="26"/>
      <c r="K3841" s="24">
        <f>IF((I3841*(Utgifter!$E$4+Utgifter!$E$5)/12)&gt;$S$4,(I3841*(Utgifter!$E$4+Utgifter!$E$5)/12),IF(I3841&gt; 0,$S$4,0))</f>
        <v>0</v>
      </c>
    </row>
    <row r="3842" spans="4:11" x14ac:dyDescent="0.35">
      <c r="D3842" s="28" t="str">
        <f t="shared" si="59"/>
        <v/>
      </c>
      <c r="E3842" s="27">
        <f>IF((E3841*(1+Utgifter!$E$5/12)-G3841)&gt;0,E3841*(1+Utgifter!$E$5/12)-G3841,0)</f>
        <v>0</v>
      </c>
      <c r="F3842" s="26"/>
      <c r="G3842" s="24">
        <f>IF((E3842*(Utgifter!$E$4+Utgifter!$E$5)/12)&gt;$S$4,(E3842*(Utgifter!$E$4+Utgifter!$E$5)/12),IF(E3842&gt; 0,$S$4,0))</f>
        <v>0</v>
      </c>
      <c r="I3842" s="27">
        <f>IF((I3841*(1+Utgifter!$E$5/12)-K3841)&gt;0,I3841*(1+Utgifter!$E$5/12)-K3841,0)</f>
        <v>0</v>
      </c>
      <c r="J3842" s="26"/>
      <c r="K3842" s="24">
        <f>IF((I3842*(Utgifter!$E$4+Utgifter!$E$5)/12)&gt;$S$4,(I3842*(Utgifter!$E$4+Utgifter!$E$5)/12),IF(I3842&gt; 0,$S$4,0))</f>
        <v>0</v>
      </c>
    </row>
    <row r="3843" spans="4:11" x14ac:dyDescent="0.35">
      <c r="D3843" s="28" t="str">
        <f t="shared" si="59"/>
        <v/>
      </c>
      <c r="E3843" s="27">
        <f>IF((E3842*(1+Utgifter!$E$5/12)-G3842)&gt;0,E3842*(1+Utgifter!$E$5/12)-G3842,0)</f>
        <v>0</v>
      </c>
      <c r="F3843" s="26"/>
      <c r="G3843" s="24">
        <f>IF((E3843*(Utgifter!$E$4+Utgifter!$E$5)/12)&gt;$S$4,(E3843*(Utgifter!$E$4+Utgifter!$E$5)/12),IF(E3843&gt; 0,$S$4,0))</f>
        <v>0</v>
      </c>
      <c r="I3843" s="27">
        <f>IF((I3842*(1+Utgifter!$E$5/12)-K3842)&gt;0,I3842*(1+Utgifter!$E$5/12)-K3842,0)</f>
        <v>0</v>
      </c>
      <c r="J3843" s="26"/>
      <c r="K3843" s="24">
        <f>IF((I3843*(Utgifter!$E$4+Utgifter!$E$5)/12)&gt;$S$4,(I3843*(Utgifter!$E$4+Utgifter!$E$5)/12),IF(I3843&gt; 0,$S$4,0))</f>
        <v>0</v>
      </c>
    </row>
    <row r="3844" spans="4:11" x14ac:dyDescent="0.35">
      <c r="D3844" s="28" t="str">
        <f t="shared" si="59"/>
        <v/>
      </c>
      <c r="E3844" s="27">
        <f>IF((E3843*(1+Utgifter!$E$5/12)-G3843)&gt;0,E3843*(1+Utgifter!$E$5/12)-G3843,0)</f>
        <v>0</v>
      </c>
      <c r="F3844" s="26"/>
      <c r="G3844" s="24">
        <f>IF((E3844*(Utgifter!$E$4+Utgifter!$E$5)/12)&gt;$S$4,(E3844*(Utgifter!$E$4+Utgifter!$E$5)/12),IF(E3844&gt; 0,$S$4,0))</f>
        <v>0</v>
      </c>
      <c r="I3844" s="27">
        <f>IF((I3843*(1+Utgifter!$E$5/12)-K3843)&gt;0,I3843*(1+Utgifter!$E$5/12)-K3843,0)</f>
        <v>0</v>
      </c>
      <c r="J3844" s="26"/>
      <c r="K3844" s="24">
        <f>IF((I3844*(Utgifter!$E$4+Utgifter!$E$5)/12)&gt;$S$4,(I3844*(Utgifter!$E$4+Utgifter!$E$5)/12),IF(I3844&gt; 0,$S$4,0))</f>
        <v>0</v>
      </c>
    </row>
    <row r="3845" spans="4:11" x14ac:dyDescent="0.35">
      <c r="D3845" s="28" t="str">
        <f t="shared" si="59"/>
        <v/>
      </c>
      <c r="E3845" s="27">
        <f>IF((E3844*(1+Utgifter!$E$5/12)-G3844)&gt;0,E3844*(1+Utgifter!$E$5/12)-G3844,0)</f>
        <v>0</v>
      </c>
      <c r="F3845" s="26"/>
      <c r="G3845" s="24">
        <f>IF((E3845*(Utgifter!$E$4+Utgifter!$E$5)/12)&gt;$S$4,(E3845*(Utgifter!$E$4+Utgifter!$E$5)/12),IF(E3845&gt; 0,$S$4,0))</f>
        <v>0</v>
      </c>
      <c r="I3845" s="27">
        <f>IF((I3844*(1+Utgifter!$E$5/12)-K3844)&gt;0,I3844*(1+Utgifter!$E$5/12)-K3844,0)</f>
        <v>0</v>
      </c>
      <c r="J3845" s="26"/>
      <c r="K3845" s="24">
        <f>IF((I3845*(Utgifter!$E$4+Utgifter!$E$5)/12)&gt;$S$4,(I3845*(Utgifter!$E$4+Utgifter!$E$5)/12),IF(I3845&gt; 0,$S$4,0))</f>
        <v>0</v>
      </c>
    </row>
    <row r="3846" spans="4:11" x14ac:dyDescent="0.35">
      <c r="D3846" s="28" t="str">
        <f t="shared" si="59"/>
        <v/>
      </c>
      <c r="E3846" s="27">
        <f>IF((E3845*(1+Utgifter!$E$5/12)-G3845)&gt;0,E3845*(1+Utgifter!$E$5/12)-G3845,0)</f>
        <v>0</v>
      </c>
      <c r="F3846" s="26"/>
      <c r="G3846" s="24">
        <f>IF((E3846*(Utgifter!$E$4+Utgifter!$E$5)/12)&gt;$S$4,(E3846*(Utgifter!$E$4+Utgifter!$E$5)/12),IF(E3846&gt; 0,$S$4,0))</f>
        <v>0</v>
      </c>
      <c r="I3846" s="27">
        <f>IF((I3845*(1+Utgifter!$E$5/12)-K3845)&gt;0,I3845*(1+Utgifter!$E$5/12)-K3845,0)</f>
        <v>0</v>
      </c>
      <c r="J3846" s="26"/>
      <c r="K3846" s="24">
        <f>IF((I3846*(Utgifter!$E$4+Utgifter!$E$5)/12)&gt;$S$4,(I3846*(Utgifter!$E$4+Utgifter!$E$5)/12),IF(I3846&gt; 0,$S$4,0))</f>
        <v>0</v>
      </c>
    </row>
    <row r="3847" spans="4:11" x14ac:dyDescent="0.35">
      <c r="D3847" s="28" t="str">
        <f t="shared" ref="D3847:D3910" si="60">IF(OR(E3847&gt;0, I3847&gt;0),D3846+1,"")</f>
        <v/>
      </c>
      <c r="E3847" s="27">
        <f>IF((E3846*(1+Utgifter!$E$5/12)-G3846)&gt;0,E3846*(1+Utgifter!$E$5/12)-G3846,0)</f>
        <v>0</v>
      </c>
      <c r="F3847" s="26"/>
      <c r="G3847" s="24">
        <f>IF((E3847*(Utgifter!$E$4+Utgifter!$E$5)/12)&gt;$S$4,(E3847*(Utgifter!$E$4+Utgifter!$E$5)/12),IF(E3847&gt; 0,$S$4,0))</f>
        <v>0</v>
      </c>
      <c r="I3847" s="27">
        <f>IF((I3846*(1+Utgifter!$E$5/12)-K3846)&gt;0,I3846*(1+Utgifter!$E$5/12)-K3846,0)</f>
        <v>0</v>
      </c>
      <c r="J3847" s="26"/>
      <c r="K3847" s="24">
        <f>IF((I3847*(Utgifter!$E$4+Utgifter!$E$5)/12)&gt;$S$4,(I3847*(Utgifter!$E$4+Utgifter!$E$5)/12),IF(I3847&gt; 0,$S$4,0))</f>
        <v>0</v>
      </c>
    </row>
    <row r="3848" spans="4:11" x14ac:dyDescent="0.35">
      <c r="D3848" s="28" t="str">
        <f t="shared" si="60"/>
        <v/>
      </c>
      <c r="E3848" s="27">
        <f>IF((E3847*(1+Utgifter!$E$5/12)-G3847)&gt;0,E3847*(1+Utgifter!$E$5/12)-G3847,0)</f>
        <v>0</v>
      </c>
      <c r="F3848" s="26"/>
      <c r="G3848" s="24">
        <f>IF((E3848*(Utgifter!$E$4+Utgifter!$E$5)/12)&gt;$S$4,(E3848*(Utgifter!$E$4+Utgifter!$E$5)/12),IF(E3848&gt; 0,$S$4,0))</f>
        <v>0</v>
      </c>
      <c r="I3848" s="27">
        <f>IF((I3847*(1+Utgifter!$E$5/12)-K3847)&gt;0,I3847*(1+Utgifter!$E$5/12)-K3847,0)</f>
        <v>0</v>
      </c>
      <c r="J3848" s="26"/>
      <c r="K3848" s="24">
        <f>IF((I3848*(Utgifter!$E$4+Utgifter!$E$5)/12)&gt;$S$4,(I3848*(Utgifter!$E$4+Utgifter!$E$5)/12),IF(I3848&gt; 0,$S$4,0))</f>
        <v>0</v>
      </c>
    </row>
    <row r="3849" spans="4:11" x14ac:dyDescent="0.35">
      <c r="D3849" s="28" t="str">
        <f t="shared" si="60"/>
        <v/>
      </c>
      <c r="E3849" s="27">
        <f>IF((E3848*(1+Utgifter!$E$5/12)-G3848)&gt;0,E3848*(1+Utgifter!$E$5/12)-G3848,0)</f>
        <v>0</v>
      </c>
      <c r="F3849" s="26"/>
      <c r="G3849" s="24">
        <f>IF((E3849*(Utgifter!$E$4+Utgifter!$E$5)/12)&gt;$S$4,(E3849*(Utgifter!$E$4+Utgifter!$E$5)/12),IF(E3849&gt; 0,$S$4,0))</f>
        <v>0</v>
      </c>
      <c r="I3849" s="27">
        <f>IF((I3848*(1+Utgifter!$E$5/12)-K3848)&gt;0,I3848*(1+Utgifter!$E$5/12)-K3848,0)</f>
        <v>0</v>
      </c>
      <c r="J3849" s="26"/>
      <c r="K3849" s="24">
        <f>IF((I3849*(Utgifter!$E$4+Utgifter!$E$5)/12)&gt;$S$4,(I3849*(Utgifter!$E$4+Utgifter!$E$5)/12),IF(I3849&gt; 0,$S$4,0))</f>
        <v>0</v>
      </c>
    </row>
    <row r="3850" spans="4:11" x14ac:dyDescent="0.35">
      <c r="D3850" s="28" t="str">
        <f t="shared" si="60"/>
        <v/>
      </c>
      <c r="E3850" s="27">
        <f>IF((E3849*(1+Utgifter!$E$5/12)-G3849)&gt;0,E3849*(1+Utgifter!$E$5/12)-G3849,0)</f>
        <v>0</v>
      </c>
      <c r="F3850" s="26"/>
      <c r="G3850" s="24">
        <f>IF((E3850*(Utgifter!$E$4+Utgifter!$E$5)/12)&gt;$S$4,(E3850*(Utgifter!$E$4+Utgifter!$E$5)/12),IF(E3850&gt; 0,$S$4,0))</f>
        <v>0</v>
      </c>
      <c r="I3850" s="27">
        <f>IF((I3849*(1+Utgifter!$E$5/12)-K3849)&gt;0,I3849*(1+Utgifter!$E$5/12)-K3849,0)</f>
        <v>0</v>
      </c>
      <c r="J3850" s="26"/>
      <c r="K3850" s="24">
        <f>IF((I3850*(Utgifter!$E$4+Utgifter!$E$5)/12)&gt;$S$4,(I3850*(Utgifter!$E$4+Utgifter!$E$5)/12),IF(I3850&gt; 0,$S$4,0))</f>
        <v>0</v>
      </c>
    </row>
    <row r="3851" spans="4:11" x14ac:dyDescent="0.35">
      <c r="D3851" s="28" t="str">
        <f t="shared" si="60"/>
        <v/>
      </c>
      <c r="E3851" s="27">
        <f>IF((E3850*(1+Utgifter!$E$5/12)-G3850)&gt;0,E3850*(1+Utgifter!$E$5/12)-G3850,0)</f>
        <v>0</v>
      </c>
      <c r="F3851" s="26"/>
      <c r="G3851" s="24">
        <f>IF((E3851*(Utgifter!$E$4+Utgifter!$E$5)/12)&gt;$S$4,(E3851*(Utgifter!$E$4+Utgifter!$E$5)/12),IF(E3851&gt; 0,$S$4,0))</f>
        <v>0</v>
      </c>
      <c r="I3851" s="27">
        <f>IF((I3850*(1+Utgifter!$E$5/12)-K3850)&gt;0,I3850*(1+Utgifter!$E$5/12)-K3850,0)</f>
        <v>0</v>
      </c>
      <c r="J3851" s="26"/>
      <c r="K3851" s="24">
        <f>IF((I3851*(Utgifter!$E$4+Utgifter!$E$5)/12)&gt;$S$4,(I3851*(Utgifter!$E$4+Utgifter!$E$5)/12),IF(I3851&gt; 0,$S$4,0))</f>
        <v>0</v>
      </c>
    </row>
    <row r="3852" spans="4:11" x14ac:dyDescent="0.35">
      <c r="D3852" s="28" t="str">
        <f t="shared" si="60"/>
        <v/>
      </c>
      <c r="E3852" s="27">
        <f>IF((E3851*(1+Utgifter!$E$5/12)-G3851)&gt;0,E3851*(1+Utgifter!$E$5/12)-G3851,0)</f>
        <v>0</v>
      </c>
      <c r="F3852" s="26"/>
      <c r="G3852" s="24">
        <f>IF((E3852*(Utgifter!$E$4+Utgifter!$E$5)/12)&gt;$S$4,(E3852*(Utgifter!$E$4+Utgifter!$E$5)/12),IF(E3852&gt; 0,$S$4,0))</f>
        <v>0</v>
      </c>
      <c r="I3852" s="27">
        <f>IF((I3851*(1+Utgifter!$E$5/12)-K3851)&gt;0,I3851*(1+Utgifter!$E$5/12)-K3851,0)</f>
        <v>0</v>
      </c>
      <c r="J3852" s="26"/>
      <c r="K3852" s="24">
        <f>IF((I3852*(Utgifter!$E$4+Utgifter!$E$5)/12)&gt;$S$4,(I3852*(Utgifter!$E$4+Utgifter!$E$5)/12),IF(I3852&gt; 0,$S$4,0))</f>
        <v>0</v>
      </c>
    </row>
    <row r="3853" spans="4:11" x14ac:dyDescent="0.35">
      <c r="D3853" s="28" t="str">
        <f t="shared" si="60"/>
        <v/>
      </c>
      <c r="E3853" s="27">
        <f>IF((E3852*(1+Utgifter!$E$5/12)-G3852)&gt;0,E3852*(1+Utgifter!$E$5/12)-G3852,0)</f>
        <v>0</v>
      </c>
      <c r="F3853" s="26"/>
      <c r="G3853" s="24">
        <f>IF((E3853*(Utgifter!$E$4+Utgifter!$E$5)/12)&gt;$S$4,(E3853*(Utgifter!$E$4+Utgifter!$E$5)/12),IF(E3853&gt; 0,$S$4,0))</f>
        <v>0</v>
      </c>
      <c r="I3853" s="27">
        <f>IF((I3852*(1+Utgifter!$E$5/12)-K3852)&gt;0,I3852*(1+Utgifter!$E$5/12)-K3852,0)</f>
        <v>0</v>
      </c>
      <c r="J3853" s="26"/>
      <c r="K3853" s="24">
        <f>IF((I3853*(Utgifter!$E$4+Utgifter!$E$5)/12)&gt;$S$4,(I3853*(Utgifter!$E$4+Utgifter!$E$5)/12),IF(I3853&gt; 0,$S$4,0))</f>
        <v>0</v>
      </c>
    </row>
    <row r="3854" spans="4:11" x14ac:dyDescent="0.35">
      <c r="D3854" s="28" t="str">
        <f t="shared" si="60"/>
        <v/>
      </c>
      <c r="E3854" s="27">
        <f>IF((E3853*(1+Utgifter!$E$5/12)-G3853)&gt;0,E3853*(1+Utgifter!$E$5/12)-G3853,0)</f>
        <v>0</v>
      </c>
      <c r="F3854" s="26"/>
      <c r="G3854" s="24">
        <f>IF((E3854*(Utgifter!$E$4+Utgifter!$E$5)/12)&gt;$S$4,(E3854*(Utgifter!$E$4+Utgifter!$E$5)/12),IF(E3854&gt; 0,$S$4,0))</f>
        <v>0</v>
      </c>
      <c r="I3854" s="27">
        <f>IF((I3853*(1+Utgifter!$E$5/12)-K3853)&gt;0,I3853*(1+Utgifter!$E$5/12)-K3853,0)</f>
        <v>0</v>
      </c>
      <c r="J3854" s="26"/>
      <c r="K3854" s="24">
        <f>IF((I3854*(Utgifter!$E$4+Utgifter!$E$5)/12)&gt;$S$4,(I3854*(Utgifter!$E$4+Utgifter!$E$5)/12),IF(I3854&gt; 0,$S$4,0))</f>
        <v>0</v>
      </c>
    </row>
    <row r="3855" spans="4:11" x14ac:dyDescent="0.35">
      <c r="D3855" s="28" t="str">
        <f t="shared" si="60"/>
        <v/>
      </c>
      <c r="E3855" s="27">
        <f>IF((E3854*(1+Utgifter!$E$5/12)-G3854)&gt;0,E3854*(1+Utgifter!$E$5/12)-G3854,0)</f>
        <v>0</v>
      </c>
      <c r="F3855" s="26"/>
      <c r="G3855" s="24">
        <f>IF((E3855*(Utgifter!$E$4+Utgifter!$E$5)/12)&gt;$S$4,(E3855*(Utgifter!$E$4+Utgifter!$E$5)/12),IF(E3855&gt; 0,$S$4,0))</f>
        <v>0</v>
      </c>
      <c r="I3855" s="27">
        <f>IF((I3854*(1+Utgifter!$E$5/12)-K3854)&gt;0,I3854*(1+Utgifter!$E$5/12)-K3854,0)</f>
        <v>0</v>
      </c>
      <c r="J3855" s="26"/>
      <c r="K3855" s="24">
        <f>IF((I3855*(Utgifter!$E$4+Utgifter!$E$5)/12)&gt;$S$4,(I3855*(Utgifter!$E$4+Utgifter!$E$5)/12),IF(I3855&gt; 0,$S$4,0))</f>
        <v>0</v>
      </c>
    </row>
    <row r="3856" spans="4:11" x14ac:dyDescent="0.35">
      <c r="D3856" s="28" t="str">
        <f t="shared" si="60"/>
        <v/>
      </c>
      <c r="E3856" s="27">
        <f>IF((E3855*(1+Utgifter!$E$5/12)-G3855)&gt;0,E3855*(1+Utgifter!$E$5/12)-G3855,0)</f>
        <v>0</v>
      </c>
      <c r="F3856" s="26"/>
      <c r="G3856" s="24">
        <f>IF((E3856*(Utgifter!$E$4+Utgifter!$E$5)/12)&gt;$S$4,(E3856*(Utgifter!$E$4+Utgifter!$E$5)/12),IF(E3856&gt; 0,$S$4,0))</f>
        <v>0</v>
      </c>
      <c r="I3856" s="27">
        <f>IF((I3855*(1+Utgifter!$E$5/12)-K3855)&gt;0,I3855*(1+Utgifter!$E$5/12)-K3855,0)</f>
        <v>0</v>
      </c>
      <c r="J3856" s="26"/>
      <c r="K3856" s="24">
        <f>IF((I3856*(Utgifter!$E$4+Utgifter!$E$5)/12)&gt;$S$4,(I3856*(Utgifter!$E$4+Utgifter!$E$5)/12),IF(I3856&gt; 0,$S$4,0))</f>
        <v>0</v>
      </c>
    </row>
    <row r="3857" spans="4:11" x14ac:dyDescent="0.35">
      <c r="D3857" s="28" t="str">
        <f t="shared" si="60"/>
        <v/>
      </c>
      <c r="E3857" s="27">
        <f>IF((E3856*(1+Utgifter!$E$5/12)-G3856)&gt;0,E3856*(1+Utgifter!$E$5/12)-G3856,0)</f>
        <v>0</v>
      </c>
      <c r="F3857" s="26"/>
      <c r="G3857" s="24">
        <f>IF((E3857*(Utgifter!$E$4+Utgifter!$E$5)/12)&gt;$S$4,(E3857*(Utgifter!$E$4+Utgifter!$E$5)/12),IF(E3857&gt; 0,$S$4,0))</f>
        <v>0</v>
      </c>
      <c r="I3857" s="27">
        <f>IF((I3856*(1+Utgifter!$E$5/12)-K3856)&gt;0,I3856*(1+Utgifter!$E$5/12)-K3856,0)</f>
        <v>0</v>
      </c>
      <c r="J3857" s="26"/>
      <c r="K3857" s="24">
        <f>IF((I3857*(Utgifter!$E$4+Utgifter!$E$5)/12)&gt;$S$4,(I3857*(Utgifter!$E$4+Utgifter!$E$5)/12),IF(I3857&gt; 0,$S$4,0))</f>
        <v>0</v>
      </c>
    </row>
    <row r="3858" spans="4:11" x14ac:dyDescent="0.35">
      <c r="D3858" s="28" t="str">
        <f t="shared" si="60"/>
        <v/>
      </c>
      <c r="E3858" s="27">
        <f>IF((E3857*(1+Utgifter!$E$5/12)-G3857)&gt;0,E3857*(1+Utgifter!$E$5/12)-G3857,0)</f>
        <v>0</v>
      </c>
      <c r="F3858" s="26"/>
      <c r="G3858" s="24">
        <f>IF((E3858*(Utgifter!$E$4+Utgifter!$E$5)/12)&gt;$S$4,(E3858*(Utgifter!$E$4+Utgifter!$E$5)/12),IF(E3858&gt; 0,$S$4,0))</f>
        <v>0</v>
      </c>
      <c r="I3858" s="27">
        <f>IF((I3857*(1+Utgifter!$E$5/12)-K3857)&gt;0,I3857*(1+Utgifter!$E$5/12)-K3857,0)</f>
        <v>0</v>
      </c>
      <c r="J3858" s="26"/>
      <c r="K3858" s="24">
        <f>IF((I3858*(Utgifter!$E$4+Utgifter!$E$5)/12)&gt;$S$4,(I3858*(Utgifter!$E$4+Utgifter!$E$5)/12),IF(I3858&gt; 0,$S$4,0))</f>
        <v>0</v>
      </c>
    </row>
    <row r="3859" spans="4:11" x14ac:dyDescent="0.35">
      <c r="D3859" s="28" t="str">
        <f t="shared" si="60"/>
        <v/>
      </c>
      <c r="E3859" s="27">
        <f>IF((E3858*(1+Utgifter!$E$5/12)-G3858)&gt;0,E3858*(1+Utgifter!$E$5/12)-G3858,0)</f>
        <v>0</v>
      </c>
      <c r="F3859" s="26"/>
      <c r="G3859" s="24">
        <f>IF((E3859*(Utgifter!$E$4+Utgifter!$E$5)/12)&gt;$S$4,(E3859*(Utgifter!$E$4+Utgifter!$E$5)/12),IF(E3859&gt; 0,$S$4,0))</f>
        <v>0</v>
      </c>
      <c r="I3859" s="27">
        <f>IF((I3858*(1+Utgifter!$E$5/12)-K3858)&gt;0,I3858*(1+Utgifter!$E$5/12)-K3858,0)</f>
        <v>0</v>
      </c>
      <c r="J3859" s="26"/>
      <c r="K3859" s="24">
        <f>IF((I3859*(Utgifter!$E$4+Utgifter!$E$5)/12)&gt;$S$4,(I3859*(Utgifter!$E$4+Utgifter!$E$5)/12),IF(I3859&gt; 0,$S$4,0))</f>
        <v>0</v>
      </c>
    </row>
    <row r="3860" spans="4:11" x14ac:dyDescent="0.35">
      <c r="D3860" s="28" t="str">
        <f t="shared" si="60"/>
        <v/>
      </c>
      <c r="E3860" s="27">
        <f>IF((E3859*(1+Utgifter!$E$5/12)-G3859)&gt;0,E3859*(1+Utgifter!$E$5/12)-G3859,0)</f>
        <v>0</v>
      </c>
      <c r="F3860" s="26"/>
      <c r="G3860" s="24">
        <f>IF((E3860*(Utgifter!$E$4+Utgifter!$E$5)/12)&gt;$S$4,(E3860*(Utgifter!$E$4+Utgifter!$E$5)/12),IF(E3860&gt; 0,$S$4,0))</f>
        <v>0</v>
      </c>
      <c r="I3860" s="27">
        <f>IF((I3859*(1+Utgifter!$E$5/12)-K3859)&gt;0,I3859*(1+Utgifter!$E$5/12)-K3859,0)</f>
        <v>0</v>
      </c>
      <c r="J3860" s="26"/>
      <c r="K3860" s="24">
        <f>IF((I3860*(Utgifter!$E$4+Utgifter!$E$5)/12)&gt;$S$4,(I3860*(Utgifter!$E$4+Utgifter!$E$5)/12),IF(I3860&gt; 0,$S$4,0))</f>
        <v>0</v>
      </c>
    </row>
    <row r="3861" spans="4:11" x14ac:dyDescent="0.35">
      <c r="D3861" s="28" t="str">
        <f t="shared" si="60"/>
        <v/>
      </c>
      <c r="E3861" s="27">
        <f>IF((E3860*(1+Utgifter!$E$5/12)-G3860)&gt;0,E3860*(1+Utgifter!$E$5/12)-G3860,0)</f>
        <v>0</v>
      </c>
      <c r="F3861" s="26"/>
      <c r="G3861" s="24">
        <f>IF((E3861*(Utgifter!$E$4+Utgifter!$E$5)/12)&gt;$S$4,(E3861*(Utgifter!$E$4+Utgifter!$E$5)/12),IF(E3861&gt; 0,$S$4,0))</f>
        <v>0</v>
      </c>
      <c r="I3861" s="27">
        <f>IF((I3860*(1+Utgifter!$E$5/12)-K3860)&gt;0,I3860*(1+Utgifter!$E$5/12)-K3860,0)</f>
        <v>0</v>
      </c>
      <c r="J3861" s="26"/>
      <c r="K3861" s="24">
        <f>IF((I3861*(Utgifter!$E$4+Utgifter!$E$5)/12)&gt;$S$4,(I3861*(Utgifter!$E$4+Utgifter!$E$5)/12),IF(I3861&gt; 0,$S$4,0))</f>
        <v>0</v>
      </c>
    </row>
    <row r="3862" spans="4:11" x14ac:dyDescent="0.35">
      <c r="D3862" s="28" t="str">
        <f t="shared" si="60"/>
        <v/>
      </c>
      <c r="E3862" s="27">
        <f>IF((E3861*(1+Utgifter!$E$5/12)-G3861)&gt;0,E3861*(1+Utgifter!$E$5/12)-G3861,0)</f>
        <v>0</v>
      </c>
      <c r="F3862" s="26"/>
      <c r="G3862" s="24">
        <f>IF((E3862*(Utgifter!$E$4+Utgifter!$E$5)/12)&gt;$S$4,(E3862*(Utgifter!$E$4+Utgifter!$E$5)/12),IF(E3862&gt; 0,$S$4,0))</f>
        <v>0</v>
      </c>
      <c r="I3862" s="27">
        <f>IF((I3861*(1+Utgifter!$E$5/12)-K3861)&gt;0,I3861*(1+Utgifter!$E$5/12)-K3861,0)</f>
        <v>0</v>
      </c>
      <c r="J3862" s="26"/>
      <c r="K3862" s="24">
        <f>IF((I3862*(Utgifter!$E$4+Utgifter!$E$5)/12)&gt;$S$4,(I3862*(Utgifter!$E$4+Utgifter!$E$5)/12),IF(I3862&gt; 0,$S$4,0))</f>
        <v>0</v>
      </c>
    </row>
    <row r="3863" spans="4:11" x14ac:dyDescent="0.35">
      <c r="D3863" s="28" t="str">
        <f t="shared" si="60"/>
        <v/>
      </c>
      <c r="E3863" s="27">
        <f>IF((E3862*(1+Utgifter!$E$5/12)-G3862)&gt;0,E3862*(1+Utgifter!$E$5/12)-G3862,0)</f>
        <v>0</v>
      </c>
      <c r="F3863" s="26"/>
      <c r="G3863" s="24">
        <f>IF((E3863*(Utgifter!$E$4+Utgifter!$E$5)/12)&gt;$S$4,(E3863*(Utgifter!$E$4+Utgifter!$E$5)/12),IF(E3863&gt; 0,$S$4,0))</f>
        <v>0</v>
      </c>
      <c r="I3863" s="27">
        <f>IF((I3862*(1+Utgifter!$E$5/12)-K3862)&gt;0,I3862*(1+Utgifter!$E$5/12)-K3862,0)</f>
        <v>0</v>
      </c>
      <c r="J3863" s="26"/>
      <c r="K3863" s="24">
        <f>IF((I3863*(Utgifter!$E$4+Utgifter!$E$5)/12)&gt;$S$4,(I3863*(Utgifter!$E$4+Utgifter!$E$5)/12),IF(I3863&gt; 0,$S$4,0))</f>
        <v>0</v>
      </c>
    </row>
    <row r="3864" spans="4:11" x14ac:dyDescent="0.35">
      <c r="D3864" s="28" t="str">
        <f t="shared" si="60"/>
        <v/>
      </c>
      <c r="E3864" s="27">
        <f>IF((E3863*(1+Utgifter!$E$5/12)-G3863)&gt;0,E3863*(1+Utgifter!$E$5/12)-G3863,0)</f>
        <v>0</v>
      </c>
      <c r="F3864" s="26"/>
      <c r="G3864" s="24">
        <f>IF((E3864*(Utgifter!$E$4+Utgifter!$E$5)/12)&gt;$S$4,(E3864*(Utgifter!$E$4+Utgifter!$E$5)/12),IF(E3864&gt; 0,$S$4,0))</f>
        <v>0</v>
      </c>
      <c r="I3864" s="27">
        <f>IF((I3863*(1+Utgifter!$E$5/12)-K3863)&gt;0,I3863*(1+Utgifter!$E$5/12)-K3863,0)</f>
        <v>0</v>
      </c>
      <c r="J3864" s="26"/>
      <c r="K3864" s="24">
        <f>IF((I3864*(Utgifter!$E$4+Utgifter!$E$5)/12)&gt;$S$4,(I3864*(Utgifter!$E$4+Utgifter!$E$5)/12),IF(I3864&gt; 0,$S$4,0))</f>
        <v>0</v>
      </c>
    </row>
    <row r="3865" spans="4:11" x14ac:dyDescent="0.35">
      <c r="D3865" s="28" t="str">
        <f t="shared" si="60"/>
        <v/>
      </c>
      <c r="E3865" s="27">
        <f>IF((E3864*(1+Utgifter!$E$5/12)-G3864)&gt;0,E3864*(1+Utgifter!$E$5/12)-G3864,0)</f>
        <v>0</v>
      </c>
      <c r="F3865" s="26"/>
      <c r="G3865" s="24">
        <f>IF((E3865*(Utgifter!$E$4+Utgifter!$E$5)/12)&gt;$S$4,(E3865*(Utgifter!$E$4+Utgifter!$E$5)/12),IF(E3865&gt; 0,$S$4,0))</f>
        <v>0</v>
      </c>
      <c r="I3865" s="27">
        <f>IF((I3864*(1+Utgifter!$E$5/12)-K3864)&gt;0,I3864*(1+Utgifter!$E$5/12)-K3864,0)</f>
        <v>0</v>
      </c>
      <c r="J3865" s="26"/>
      <c r="K3865" s="24">
        <f>IF((I3865*(Utgifter!$E$4+Utgifter!$E$5)/12)&gt;$S$4,(I3865*(Utgifter!$E$4+Utgifter!$E$5)/12),IF(I3865&gt; 0,$S$4,0))</f>
        <v>0</v>
      </c>
    </row>
    <row r="3866" spans="4:11" x14ac:dyDescent="0.35">
      <c r="D3866" s="28" t="str">
        <f t="shared" si="60"/>
        <v/>
      </c>
      <c r="E3866" s="27">
        <f>IF((E3865*(1+Utgifter!$E$5/12)-G3865)&gt;0,E3865*(1+Utgifter!$E$5/12)-G3865,0)</f>
        <v>0</v>
      </c>
      <c r="F3866" s="26"/>
      <c r="G3866" s="24">
        <f>IF((E3866*(Utgifter!$E$4+Utgifter!$E$5)/12)&gt;$S$4,(E3866*(Utgifter!$E$4+Utgifter!$E$5)/12),IF(E3866&gt; 0,$S$4,0))</f>
        <v>0</v>
      </c>
      <c r="I3866" s="27">
        <f>IF((I3865*(1+Utgifter!$E$5/12)-K3865)&gt;0,I3865*(1+Utgifter!$E$5/12)-K3865,0)</f>
        <v>0</v>
      </c>
      <c r="J3866" s="26"/>
      <c r="K3866" s="24">
        <f>IF((I3866*(Utgifter!$E$4+Utgifter!$E$5)/12)&gt;$S$4,(I3866*(Utgifter!$E$4+Utgifter!$E$5)/12),IF(I3866&gt; 0,$S$4,0))</f>
        <v>0</v>
      </c>
    </row>
    <row r="3867" spans="4:11" x14ac:dyDescent="0.35">
      <c r="D3867" s="28" t="str">
        <f t="shared" si="60"/>
        <v/>
      </c>
      <c r="E3867" s="27">
        <f>IF((E3866*(1+Utgifter!$E$5/12)-G3866)&gt;0,E3866*(1+Utgifter!$E$5/12)-G3866,0)</f>
        <v>0</v>
      </c>
      <c r="F3867" s="26"/>
      <c r="G3867" s="24">
        <f>IF((E3867*(Utgifter!$E$4+Utgifter!$E$5)/12)&gt;$S$4,(E3867*(Utgifter!$E$4+Utgifter!$E$5)/12),IF(E3867&gt; 0,$S$4,0))</f>
        <v>0</v>
      </c>
      <c r="I3867" s="27">
        <f>IF((I3866*(1+Utgifter!$E$5/12)-K3866)&gt;0,I3866*(1+Utgifter!$E$5/12)-K3866,0)</f>
        <v>0</v>
      </c>
      <c r="J3867" s="26"/>
      <c r="K3867" s="24">
        <f>IF((I3867*(Utgifter!$E$4+Utgifter!$E$5)/12)&gt;$S$4,(I3867*(Utgifter!$E$4+Utgifter!$E$5)/12),IF(I3867&gt; 0,$S$4,0))</f>
        <v>0</v>
      </c>
    </row>
    <row r="3868" spans="4:11" x14ac:dyDescent="0.35">
      <c r="D3868" s="28" t="str">
        <f t="shared" si="60"/>
        <v/>
      </c>
      <c r="E3868" s="27">
        <f>IF((E3867*(1+Utgifter!$E$5/12)-G3867)&gt;0,E3867*(1+Utgifter!$E$5/12)-G3867,0)</f>
        <v>0</v>
      </c>
      <c r="F3868" s="26"/>
      <c r="G3868" s="24">
        <f>IF((E3868*(Utgifter!$E$4+Utgifter!$E$5)/12)&gt;$S$4,(E3868*(Utgifter!$E$4+Utgifter!$E$5)/12),IF(E3868&gt; 0,$S$4,0))</f>
        <v>0</v>
      </c>
      <c r="I3868" s="27">
        <f>IF((I3867*(1+Utgifter!$E$5/12)-K3867)&gt;0,I3867*(1+Utgifter!$E$5/12)-K3867,0)</f>
        <v>0</v>
      </c>
      <c r="J3868" s="26"/>
      <c r="K3868" s="24">
        <f>IF((I3868*(Utgifter!$E$4+Utgifter!$E$5)/12)&gt;$S$4,(I3868*(Utgifter!$E$4+Utgifter!$E$5)/12),IF(I3868&gt; 0,$S$4,0))</f>
        <v>0</v>
      </c>
    </row>
    <row r="3869" spans="4:11" x14ac:dyDescent="0.35">
      <c r="D3869" s="28" t="str">
        <f t="shared" si="60"/>
        <v/>
      </c>
      <c r="E3869" s="27">
        <f>IF((E3868*(1+Utgifter!$E$5/12)-G3868)&gt;0,E3868*(1+Utgifter!$E$5/12)-G3868,0)</f>
        <v>0</v>
      </c>
      <c r="F3869" s="26"/>
      <c r="G3869" s="24">
        <f>IF((E3869*(Utgifter!$E$4+Utgifter!$E$5)/12)&gt;$S$4,(E3869*(Utgifter!$E$4+Utgifter!$E$5)/12),IF(E3869&gt; 0,$S$4,0))</f>
        <v>0</v>
      </c>
      <c r="I3869" s="27">
        <f>IF((I3868*(1+Utgifter!$E$5/12)-K3868)&gt;0,I3868*(1+Utgifter!$E$5/12)-K3868,0)</f>
        <v>0</v>
      </c>
      <c r="J3869" s="26"/>
      <c r="K3869" s="24">
        <f>IF((I3869*(Utgifter!$E$4+Utgifter!$E$5)/12)&gt;$S$4,(I3869*(Utgifter!$E$4+Utgifter!$E$5)/12),IF(I3869&gt; 0,$S$4,0))</f>
        <v>0</v>
      </c>
    </row>
    <row r="3870" spans="4:11" x14ac:dyDescent="0.35">
      <c r="D3870" s="28" t="str">
        <f t="shared" si="60"/>
        <v/>
      </c>
      <c r="E3870" s="27">
        <f>IF((E3869*(1+Utgifter!$E$5/12)-G3869)&gt;0,E3869*(1+Utgifter!$E$5/12)-G3869,0)</f>
        <v>0</v>
      </c>
      <c r="F3870" s="26"/>
      <c r="G3870" s="24">
        <f>IF((E3870*(Utgifter!$E$4+Utgifter!$E$5)/12)&gt;$S$4,(E3870*(Utgifter!$E$4+Utgifter!$E$5)/12),IF(E3870&gt; 0,$S$4,0))</f>
        <v>0</v>
      </c>
      <c r="I3870" s="27">
        <f>IF((I3869*(1+Utgifter!$E$5/12)-K3869)&gt;0,I3869*(1+Utgifter!$E$5/12)-K3869,0)</f>
        <v>0</v>
      </c>
      <c r="J3870" s="26"/>
      <c r="K3870" s="24">
        <f>IF((I3870*(Utgifter!$E$4+Utgifter!$E$5)/12)&gt;$S$4,(I3870*(Utgifter!$E$4+Utgifter!$E$5)/12),IF(I3870&gt; 0,$S$4,0))</f>
        <v>0</v>
      </c>
    </row>
    <row r="3871" spans="4:11" x14ac:dyDescent="0.35">
      <c r="D3871" s="28" t="str">
        <f t="shared" si="60"/>
        <v/>
      </c>
      <c r="E3871" s="27">
        <f>IF((E3870*(1+Utgifter!$E$5/12)-G3870)&gt;0,E3870*(1+Utgifter!$E$5/12)-G3870,0)</f>
        <v>0</v>
      </c>
      <c r="F3871" s="26"/>
      <c r="G3871" s="24">
        <f>IF((E3871*(Utgifter!$E$4+Utgifter!$E$5)/12)&gt;$S$4,(E3871*(Utgifter!$E$4+Utgifter!$E$5)/12),IF(E3871&gt; 0,$S$4,0))</f>
        <v>0</v>
      </c>
      <c r="I3871" s="27">
        <f>IF((I3870*(1+Utgifter!$E$5/12)-K3870)&gt;0,I3870*(1+Utgifter!$E$5/12)-K3870,0)</f>
        <v>0</v>
      </c>
      <c r="J3871" s="26"/>
      <c r="K3871" s="24">
        <f>IF((I3871*(Utgifter!$E$4+Utgifter!$E$5)/12)&gt;$S$4,(I3871*(Utgifter!$E$4+Utgifter!$E$5)/12),IF(I3871&gt; 0,$S$4,0))</f>
        <v>0</v>
      </c>
    </row>
    <row r="3872" spans="4:11" x14ac:dyDescent="0.35">
      <c r="D3872" s="28" t="str">
        <f t="shared" si="60"/>
        <v/>
      </c>
      <c r="E3872" s="27">
        <f>IF((E3871*(1+Utgifter!$E$5/12)-G3871)&gt;0,E3871*(1+Utgifter!$E$5/12)-G3871,0)</f>
        <v>0</v>
      </c>
      <c r="F3872" s="26"/>
      <c r="G3872" s="24">
        <f>IF((E3872*(Utgifter!$E$4+Utgifter!$E$5)/12)&gt;$S$4,(E3872*(Utgifter!$E$4+Utgifter!$E$5)/12),IF(E3872&gt; 0,$S$4,0))</f>
        <v>0</v>
      </c>
      <c r="I3872" s="27">
        <f>IF((I3871*(1+Utgifter!$E$5/12)-K3871)&gt;0,I3871*(1+Utgifter!$E$5/12)-K3871,0)</f>
        <v>0</v>
      </c>
      <c r="J3872" s="26"/>
      <c r="K3872" s="24">
        <f>IF((I3872*(Utgifter!$E$4+Utgifter!$E$5)/12)&gt;$S$4,(I3872*(Utgifter!$E$4+Utgifter!$E$5)/12),IF(I3872&gt; 0,$S$4,0))</f>
        <v>0</v>
      </c>
    </row>
    <row r="3873" spans="4:11" x14ac:dyDescent="0.35">
      <c r="D3873" s="28" t="str">
        <f t="shared" si="60"/>
        <v/>
      </c>
      <c r="E3873" s="27">
        <f>IF((E3872*(1+Utgifter!$E$5/12)-G3872)&gt;0,E3872*(1+Utgifter!$E$5/12)-G3872,0)</f>
        <v>0</v>
      </c>
      <c r="F3873" s="26"/>
      <c r="G3873" s="24">
        <f>IF((E3873*(Utgifter!$E$4+Utgifter!$E$5)/12)&gt;$S$4,(E3873*(Utgifter!$E$4+Utgifter!$E$5)/12),IF(E3873&gt; 0,$S$4,0))</f>
        <v>0</v>
      </c>
      <c r="I3873" s="27">
        <f>IF((I3872*(1+Utgifter!$E$5/12)-K3872)&gt;0,I3872*(1+Utgifter!$E$5/12)-K3872,0)</f>
        <v>0</v>
      </c>
      <c r="J3873" s="26"/>
      <c r="K3873" s="24">
        <f>IF((I3873*(Utgifter!$E$4+Utgifter!$E$5)/12)&gt;$S$4,(I3873*(Utgifter!$E$4+Utgifter!$E$5)/12),IF(I3873&gt; 0,$S$4,0))</f>
        <v>0</v>
      </c>
    </row>
    <row r="3874" spans="4:11" x14ac:dyDescent="0.35">
      <c r="D3874" s="28" t="str">
        <f t="shared" si="60"/>
        <v/>
      </c>
      <c r="E3874" s="27">
        <f>IF((E3873*(1+Utgifter!$E$5/12)-G3873)&gt;0,E3873*(1+Utgifter!$E$5/12)-G3873,0)</f>
        <v>0</v>
      </c>
      <c r="F3874" s="26"/>
      <c r="G3874" s="24">
        <f>IF((E3874*(Utgifter!$E$4+Utgifter!$E$5)/12)&gt;$S$4,(E3874*(Utgifter!$E$4+Utgifter!$E$5)/12),IF(E3874&gt; 0,$S$4,0))</f>
        <v>0</v>
      </c>
      <c r="I3874" s="27">
        <f>IF((I3873*(1+Utgifter!$E$5/12)-K3873)&gt;0,I3873*(1+Utgifter!$E$5/12)-K3873,0)</f>
        <v>0</v>
      </c>
      <c r="J3874" s="26"/>
      <c r="K3874" s="24">
        <f>IF((I3874*(Utgifter!$E$4+Utgifter!$E$5)/12)&gt;$S$4,(I3874*(Utgifter!$E$4+Utgifter!$E$5)/12),IF(I3874&gt; 0,$S$4,0))</f>
        <v>0</v>
      </c>
    </row>
    <row r="3875" spans="4:11" x14ac:dyDescent="0.35">
      <c r="D3875" s="28" t="str">
        <f t="shared" si="60"/>
        <v/>
      </c>
      <c r="E3875" s="27">
        <f>IF((E3874*(1+Utgifter!$E$5/12)-G3874)&gt;0,E3874*(1+Utgifter!$E$5/12)-G3874,0)</f>
        <v>0</v>
      </c>
      <c r="F3875" s="26"/>
      <c r="G3875" s="24">
        <f>IF((E3875*(Utgifter!$E$4+Utgifter!$E$5)/12)&gt;$S$4,(E3875*(Utgifter!$E$4+Utgifter!$E$5)/12),IF(E3875&gt; 0,$S$4,0))</f>
        <v>0</v>
      </c>
      <c r="I3875" s="27">
        <f>IF((I3874*(1+Utgifter!$E$5/12)-K3874)&gt;0,I3874*(1+Utgifter!$E$5/12)-K3874,0)</f>
        <v>0</v>
      </c>
      <c r="J3875" s="26"/>
      <c r="K3875" s="24">
        <f>IF((I3875*(Utgifter!$E$4+Utgifter!$E$5)/12)&gt;$S$4,(I3875*(Utgifter!$E$4+Utgifter!$E$5)/12),IF(I3875&gt; 0,$S$4,0))</f>
        <v>0</v>
      </c>
    </row>
    <row r="3876" spans="4:11" x14ac:dyDescent="0.35">
      <c r="D3876" s="28" t="str">
        <f t="shared" si="60"/>
        <v/>
      </c>
      <c r="E3876" s="27">
        <f>IF((E3875*(1+Utgifter!$E$5/12)-G3875)&gt;0,E3875*(1+Utgifter!$E$5/12)-G3875,0)</f>
        <v>0</v>
      </c>
      <c r="F3876" s="26"/>
      <c r="G3876" s="24">
        <f>IF((E3876*(Utgifter!$E$4+Utgifter!$E$5)/12)&gt;$S$4,(E3876*(Utgifter!$E$4+Utgifter!$E$5)/12),IF(E3876&gt; 0,$S$4,0))</f>
        <v>0</v>
      </c>
      <c r="I3876" s="27">
        <f>IF((I3875*(1+Utgifter!$E$5/12)-K3875)&gt;0,I3875*(1+Utgifter!$E$5/12)-K3875,0)</f>
        <v>0</v>
      </c>
      <c r="J3876" s="26"/>
      <c r="K3876" s="24">
        <f>IF((I3876*(Utgifter!$E$4+Utgifter!$E$5)/12)&gt;$S$4,(I3876*(Utgifter!$E$4+Utgifter!$E$5)/12),IF(I3876&gt; 0,$S$4,0))</f>
        <v>0</v>
      </c>
    </row>
    <row r="3877" spans="4:11" x14ac:dyDescent="0.35">
      <c r="D3877" s="28" t="str">
        <f t="shared" si="60"/>
        <v/>
      </c>
      <c r="E3877" s="27">
        <f>IF((E3876*(1+Utgifter!$E$5/12)-G3876)&gt;0,E3876*(1+Utgifter!$E$5/12)-G3876,0)</f>
        <v>0</v>
      </c>
      <c r="F3877" s="26"/>
      <c r="G3877" s="24">
        <f>IF((E3877*(Utgifter!$E$4+Utgifter!$E$5)/12)&gt;$S$4,(E3877*(Utgifter!$E$4+Utgifter!$E$5)/12),IF(E3877&gt; 0,$S$4,0))</f>
        <v>0</v>
      </c>
      <c r="I3877" s="27">
        <f>IF((I3876*(1+Utgifter!$E$5/12)-K3876)&gt;0,I3876*(1+Utgifter!$E$5/12)-K3876,0)</f>
        <v>0</v>
      </c>
      <c r="J3877" s="26"/>
      <c r="K3877" s="24">
        <f>IF((I3877*(Utgifter!$E$4+Utgifter!$E$5)/12)&gt;$S$4,(I3877*(Utgifter!$E$4+Utgifter!$E$5)/12),IF(I3877&gt; 0,$S$4,0))</f>
        <v>0</v>
      </c>
    </row>
    <row r="3878" spans="4:11" x14ac:dyDescent="0.35">
      <c r="D3878" s="28" t="str">
        <f t="shared" si="60"/>
        <v/>
      </c>
      <c r="E3878" s="27">
        <f>IF((E3877*(1+Utgifter!$E$5/12)-G3877)&gt;0,E3877*(1+Utgifter!$E$5/12)-G3877,0)</f>
        <v>0</v>
      </c>
      <c r="F3878" s="26"/>
      <c r="G3878" s="24">
        <f>IF((E3878*(Utgifter!$E$4+Utgifter!$E$5)/12)&gt;$S$4,(E3878*(Utgifter!$E$4+Utgifter!$E$5)/12),IF(E3878&gt; 0,$S$4,0))</f>
        <v>0</v>
      </c>
      <c r="I3878" s="27">
        <f>IF((I3877*(1+Utgifter!$E$5/12)-K3877)&gt;0,I3877*(1+Utgifter!$E$5/12)-K3877,0)</f>
        <v>0</v>
      </c>
      <c r="J3878" s="26"/>
      <c r="K3878" s="24">
        <f>IF((I3878*(Utgifter!$E$4+Utgifter!$E$5)/12)&gt;$S$4,(I3878*(Utgifter!$E$4+Utgifter!$E$5)/12),IF(I3878&gt; 0,$S$4,0))</f>
        <v>0</v>
      </c>
    </row>
    <row r="3879" spans="4:11" x14ac:dyDescent="0.35">
      <c r="D3879" s="28" t="str">
        <f t="shared" si="60"/>
        <v/>
      </c>
      <c r="E3879" s="27">
        <f>IF((E3878*(1+Utgifter!$E$5/12)-G3878)&gt;0,E3878*(1+Utgifter!$E$5/12)-G3878,0)</f>
        <v>0</v>
      </c>
      <c r="F3879" s="26"/>
      <c r="G3879" s="24">
        <f>IF((E3879*(Utgifter!$E$4+Utgifter!$E$5)/12)&gt;$S$4,(E3879*(Utgifter!$E$4+Utgifter!$E$5)/12),IF(E3879&gt; 0,$S$4,0))</f>
        <v>0</v>
      </c>
      <c r="I3879" s="27">
        <f>IF((I3878*(1+Utgifter!$E$5/12)-K3878)&gt;0,I3878*(1+Utgifter!$E$5/12)-K3878,0)</f>
        <v>0</v>
      </c>
      <c r="J3879" s="26"/>
      <c r="K3879" s="24">
        <f>IF((I3879*(Utgifter!$E$4+Utgifter!$E$5)/12)&gt;$S$4,(I3879*(Utgifter!$E$4+Utgifter!$E$5)/12),IF(I3879&gt; 0,$S$4,0))</f>
        <v>0</v>
      </c>
    </row>
    <row r="3880" spans="4:11" x14ac:dyDescent="0.35">
      <c r="D3880" s="28" t="str">
        <f t="shared" si="60"/>
        <v/>
      </c>
      <c r="E3880" s="27">
        <f>IF((E3879*(1+Utgifter!$E$5/12)-G3879)&gt;0,E3879*(1+Utgifter!$E$5/12)-G3879,0)</f>
        <v>0</v>
      </c>
      <c r="F3880" s="26"/>
      <c r="G3880" s="24">
        <f>IF((E3880*(Utgifter!$E$4+Utgifter!$E$5)/12)&gt;$S$4,(E3880*(Utgifter!$E$4+Utgifter!$E$5)/12),IF(E3880&gt; 0,$S$4,0))</f>
        <v>0</v>
      </c>
      <c r="I3880" s="27">
        <f>IF((I3879*(1+Utgifter!$E$5/12)-K3879)&gt;0,I3879*(1+Utgifter!$E$5/12)-K3879,0)</f>
        <v>0</v>
      </c>
      <c r="J3880" s="26"/>
      <c r="K3880" s="24">
        <f>IF((I3880*(Utgifter!$E$4+Utgifter!$E$5)/12)&gt;$S$4,(I3880*(Utgifter!$E$4+Utgifter!$E$5)/12),IF(I3880&gt; 0,$S$4,0))</f>
        <v>0</v>
      </c>
    </row>
    <row r="3881" spans="4:11" x14ac:dyDescent="0.35">
      <c r="D3881" s="28" t="str">
        <f t="shared" si="60"/>
        <v/>
      </c>
      <c r="E3881" s="27">
        <f>IF((E3880*(1+Utgifter!$E$5/12)-G3880)&gt;0,E3880*(1+Utgifter!$E$5/12)-G3880,0)</f>
        <v>0</v>
      </c>
      <c r="F3881" s="26"/>
      <c r="G3881" s="24">
        <f>IF((E3881*(Utgifter!$E$4+Utgifter!$E$5)/12)&gt;$S$4,(E3881*(Utgifter!$E$4+Utgifter!$E$5)/12),IF(E3881&gt; 0,$S$4,0))</f>
        <v>0</v>
      </c>
      <c r="I3881" s="27">
        <f>IF((I3880*(1+Utgifter!$E$5/12)-K3880)&gt;0,I3880*(1+Utgifter!$E$5/12)-K3880,0)</f>
        <v>0</v>
      </c>
      <c r="J3881" s="26"/>
      <c r="K3881" s="24">
        <f>IF((I3881*(Utgifter!$E$4+Utgifter!$E$5)/12)&gt;$S$4,(I3881*(Utgifter!$E$4+Utgifter!$E$5)/12),IF(I3881&gt; 0,$S$4,0))</f>
        <v>0</v>
      </c>
    </row>
    <row r="3882" spans="4:11" x14ac:dyDescent="0.35">
      <c r="D3882" s="28" t="str">
        <f t="shared" si="60"/>
        <v/>
      </c>
      <c r="E3882" s="27">
        <f>IF((E3881*(1+Utgifter!$E$5/12)-G3881)&gt;0,E3881*(1+Utgifter!$E$5/12)-G3881,0)</f>
        <v>0</v>
      </c>
      <c r="F3882" s="26"/>
      <c r="G3882" s="24">
        <f>IF((E3882*(Utgifter!$E$4+Utgifter!$E$5)/12)&gt;$S$4,(E3882*(Utgifter!$E$4+Utgifter!$E$5)/12),IF(E3882&gt; 0,$S$4,0))</f>
        <v>0</v>
      </c>
      <c r="I3882" s="27">
        <f>IF((I3881*(1+Utgifter!$E$5/12)-K3881)&gt;0,I3881*(1+Utgifter!$E$5/12)-K3881,0)</f>
        <v>0</v>
      </c>
      <c r="J3882" s="26"/>
      <c r="K3882" s="24">
        <f>IF((I3882*(Utgifter!$E$4+Utgifter!$E$5)/12)&gt;$S$4,(I3882*(Utgifter!$E$4+Utgifter!$E$5)/12),IF(I3882&gt; 0,$S$4,0))</f>
        <v>0</v>
      </c>
    </row>
    <row r="3883" spans="4:11" x14ac:dyDescent="0.35">
      <c r="D3883" s="28" t="str">
        <f t="shared" si="60"/>
        <v/>
      </c>
      <c r="E3883" s="27">
        <f>IF((E3882*(1+Utgifter!$E$5/12)-G3882)&gt;0,E3882*(1+Utgifter!$E$5/12)-G3882,0)</f>
        <v>0</v>
      </c>
      <c r="F3883" s="26"/>
      <c r="G3883" s="24">
        <f>IF((E3883*(Utgifter!$E$4+Utgifter!$E$5)/12)&gt;$S$4,(E3883*(Utgifter!$E$4+Utgifter!$E$5)/12),IF(E3883&gt; 0,$S$4,0))</f>
        <v>0</v>
      </c>
      <c r="I3883" s="27">
        <f>IF((I3882*(1+Utgifter!$E$5/12)-K3882)&gt;0,I3882*(1+Utgifter!$E$5/12)-K3882,0)</f>
        <v>0</v>
      </c>
      <c r="J3883" s="26"/>
      <c r="K3883" s="24">
        <f>IF((I3883*(Utgifter!$E$4+Utgifter!$E$5)/12)&gt;$S$4,(I3883*(Utgifter!$E$4+Utgifter!$E$5)/12),IF(I3883&gt; 0,$S$4,0))</f>
        <v>0</v>
      </c>
    </row>
    <row r="3884" spans="4:11" x14ac:dyDescent="0.35">
      <c r="D3884" s="28" t="str">
        <f t="shared" si="60"/>
        <v/>
      </c>
      <c r="E3884" s="27">
        <f>IF((E3883*(1+Utgifter!$E$5/12)-G3883)&gt;0,E3883*(1+Utgifter!$E$5/12)-G3883,0)</f>
        <v>0</v>
      </c>
      <c r="F3884" s="26"/>
      <c r="G3884" s="24">
        <f>IF((E3884*(Utgifter!$E$4+Utgifter!$E$5)/12)&gt;$S$4,(E3884*(Utgifter!$E$4+Utgifter!$E$5)/12),IF(E3884&gt; 0,$S$4,0))</f>
        <v>0</v>
      </c>
      <c r="I3884" s="27">
        <f>IF((I3883*(1+Utgifter!$E$5/12)-K3883)&gt;0,I3883*(1+Utgifter!$E$5/12)-K3883,0)</f>
        <v>0</v>
      </c>
      <c r="J3884" s="26"/>
      <c r="K3884" s="24">
        <f>IF((I3884*(Utgifter!$E$4+Utgifter!$E$5)/12)&gt;$S$4,(I3884*(Utgifter!$E$4+Utgifter!$E$5)/12),IF(I3884&gt; 0,$S$4,0))</f>
        <v>0</v>
      </c>
    </row>
    <row r="3885" spans="4:11" x14ac:dyDescent="0.35">
      <c r="D3885" s="28" t="str">
        <f t="shared" si="60"/>
        <v/>
      </c>
      <c r="E3885" s="27">
        <f>IF((E3884*(1+Utgifter!$E$5/12)-G3884)&gt;0,E3884*(1+Utgifter!$E$5/12)-G3884,0)</f>
        <v>0</v>
      </c>
      <c r="F3885" s="26"/>
      <c r="G3885" s="24">
        <f>IF((E3885*(Utgifter!$E$4+Utgifter!$E$5)/12)&gt;$S$4,(E3885*(Utgifter!$E$4+Utgifter!$E$5)/12),IF(E3885&gt; 0,$S$4,0))</f>
        <v>0</v>
      </c>
      <c r="I3885" s="27">
        <f>IF((I3884*(1+Utgifter!$E$5/12)-K3884)&gt;0,I3884*(1+Utgifter!$E$5/12)-K3884,0)</f>
        <v>0</v>
      </c>
      <c r="J3885" s="26"/>
      <c r="K3885" s="24">
        <f>IF((I3885*(Utgifter!$E$4+Utgifter!$E$5)/12)&gt;$S$4,(I3885*(Utgifter!$E$4+Utgifter!$E$5)/12),IF(I3885&gt; 0,$S$4,0))</f>
        <v>0</v>
      </c>
    </row>
    <row r="3886" spans="4:11" x14ac:dyDescent="0.35">
      <c r="D3886" s="28" t="str">
        <f t="shared" si="60"/>
        <v/>
      </c>
      <c r="E3886" s="27">
        <f>IF((E3885*(1+Utgifter!$E$5/12)-G3885)&gt;0,E3885*(1+Utgifter!$E$5/12)-G3885,0)</f>
        <v>0</v>
      </c>
      <c r="F3886" s="26"/>
      <c r="G3886" s="24">
        <f>IF((E3886*(Utgifter!$E$4+Utgifter!$E$5)/12)&gt;$S$4,(E3886*(Utgifter!$E$4+Utgifter!$E$5)/12),IF(E3886&gt; 0,$S$4,0))</f>
        <v>0</v>
      </c>
      <c r="I3886" s="27">
        <f>IF((I3885*(1+Utgifter!$E$5/12)-K3885)&gt;0,I3885*(1+Utgifter!$E$5/12)-K3885,0)</f>
        <v>0</v>
      </c>
      <c r="J3886" s="26"/>
      <c r="K3886" s="24">
        <f>IF((I3886*(Utgifter!$E$4+Utgifter!$E$5)/12)&gt;$S$4,(I3886*(Utgifter!$E$4+Utgifter!$E$5)/12),IF(I3886&gt; 0,$S$4,0))</f>
        <v>0</v>
      </c>
    </row>
    <row r="3887" spans="4:11" x14ac:dyDescent="0.35">
      <c r="D3887" s="28" t="str">
        <f t="shared" si="60"/>
        <v/>
      </c>
      <c r="E3887" s="27">
        <f>IF((E3886*(1+Utgifter!$E$5/12)-G3886)&gt;0,E3886*(1+Utgifter!$E$5/12)-G3886,0)</f>
        <v>0</v>
      </c>
      <c r="F3887" s="26"/>
      <c r="G3887" s="24">
        <f>IF((E3887*(Utgifter!$E$4+Utgifter!$E$5)/12)&gt;$S$4,(E3887*(Utgifter!$E$4+Utgifter!$E$5)/12),IF(E3887&gt; 0,$S$4,0))</f>
        <v>0</v>
      </c>
      <c r="I3887" s="27">
        <f>IF((I3886*(1+Utgifter!$E$5/12)-K3886)&gt;0,I3886*(1+Utgifter!$E$5/12)-K3886,0)</f>
        <v>0</v>
      </c>
      <c r="J3887" s="26"/>
      <c r="K3887" s="24">
        <f>IF((I3887*(Utgifter!$E$4+Utgifter!$E$5)/12)&gt;$S$4,(I3887*(Utgifter!$E$4+Utgifter!$E$5)/12),IF(I3887&gt; 0,$S$4,0))</f>
        <v>0</v>
      </c>
    </row>
    <row r="3888" spans="4:11" x14ac:dyDescent="0.35">
      <c r="D3888" s="28" t="str">
        <f t="shared" si="60"/>
        <v/>
      </c>
      <c r="E3888" s="27">
        <f>IF((E3887*(1+Utgifter!$E$5/12)-G3887)&gt;0,E3887*(1+Utgifter!$E$5/12)-G3887,0)</f>
        <v>0</v>
      </c>
      <c r="F3888" s="26"/>
      <c r="G3888" s="24">
        <f>IF((E3888*(Utgifter!$E$4+Utgifter!$E$5)/12)&gt;$S$4,(E3888*(Utgifter!$E$4+Utgifter!$E$5)/12),IF(E3888&gt; 0,$S$4,0))</f>
        <v>0</v>
      </c>
      <c r="I3888" s="27">
        <f>IF((I3887*(1+Utgifter!$E$5/12)-K3887)&gt;0,I3887*(1+Utgifter!$E$5/12)-K3887,0)</f>
        <v>0</v>
      </c>
      <c r="J3888" s="26"/>
      <c r="K3888" s="24">
        <f>IF((I3888*(Utgifter!$E$4+Utgifter!$E$5)/12)&gt;$S$4,(I3888*(Utgifter!$E$4+Utgifter!$E$5)/12),IF(I3888&gt; 0,$S$4,0))</f>
        <v>0</v>
      </c>
    </row>
    <row r="3889" spans="4:11" x14ac:dyDescent="0.35">
      <c r="D3889" s="28" t="str">
        <f t="shared" si="60"/>
        <v/>
      </c>
      <c r="E3889" s="27">
        <f>IF((E3888*(1+Utgifter!$E$5/12)-G3888)&gt;0,E3888*(1+Utgifter!$E$5/12)-G3888,0)</f>
        <v>0</v>
      </c>
      <c r="F3889" s="26"/>
      <c r="G3889" s="24">
        <f>IF((E3889*(Utgifter!$E$4+Utgifter!$E$5)/12)&gt;$S$4,(E3889*(Utgifter!$E$4+Utgifter!$E$5)/12),IF(E3889&gt; 0,$S$4,0))</f>
        <v>0</v>
      </c>
      <c r="I3889" s="27">
        <f>IF((I3888*(1+Utgifter!$E$5/12)-K3888)&gt;0,I3888*(1+Utgifter!$E$5/12)-K3888,0)</f>
        <v>0</v>
      </c>
      <c r="J3889" s="26"/>
      <c r="K3889" s="24">
        <f>IF((I3889*(Utgifter!$E$4+Utgifter!$E$5)/12)&gt;$S$4,(I3889*(Utgifter!$E$4+Utgifter!$E$5)/12),IF(I3889&gt; 0,$S$4,0))</f>
        <v>0</v>
      </c>
    </row>
    <row r="3890" spans="4:11" x14ac:dyDescent="0.35">
      <c r="D3890" s="28" t="str">
        <f t="shared" si="60"/>
        <v/>
      </c>
      <c r="E3890" s="27">
        <f>IF((E3889*(1+Utgifter!$E$5/12)-G3889)&gt;0,E3889*(1+Utgifter!$E$5/12)-G3889,0)</f>
        <v>0</v>
      </c>
      <c r="F3890" s="26"/>
      <c r="G3890" s="24">
        <f>IF((E3890*(Utgifter!$E$4+Utgifter!$E$5)/12)&gt;$S$4,(E3890*(Utgifter!$E$4+Utgifter!$E$5)/12),IF(E3890&gt; 0,$S$4,0))</f>
        <v>0</v>
      </c>
      <c r="I3890" s="27">
        <f>IF((I3889*(1+Utgifter!$E$5/12)-K3889)&gt;0,I3889*(1+Utgifter!$E$5/12)-K3889,0)</f>
        <v>0</v>
      </c>
      <c r="J3890" s="26"/>
      <c r="K3890" s="24">
        <f>IF((I3890*(Utgifter!$E$4+Utgifter!$E$5)/12)&gt;$S$4,(I3890*(Utgifter!$E$4+Utgifter!$E$5)/12),IF(I3890&gt; 0,$S$4,0))</f>
        <v>0</v>
      </c>
    </row>
    <row r="3891" spans="4:11" x14ac:dyDescent="0.35">
      <c r="D3891" s="28" t="str">
        <f t="shared" si="60"/>
        <v/>
      </c>
      <c r="E3891" s="27">
        <f>IF((E3890*(1+Utgifter!$E$5/12)-G3890)&gt;0,E3890*(1+Utgifter!$E$5/12)-G3890,0)</f>
        <v>0</v>
      </c>
      <c r="F3891" s="26"/>
      <c r="G3891" s="24">
        <f>IF((E3891*(Utgifter!$E$4+Utgifter!$E$5)/12)&gt;$S$4,(E3891*(Utgifter!$E$4+Utgifter!$E$5)/12),IF(E3891&gt; 0,$S$4,0))</f>
        <v>0</v>
      </c>
      <c r="I3891" s="27">
        <f>IF((I3890*(1+Utgifter!$E$5/12)-K3890)&gt;0,I3890*(1+Utgifter!$E$5/12)-K3890,0)</f>
        <v>0</v>
      </c>
      <c r="J3891" s="26"/>
      <c r="K3891" s="24">
        <f>IF((I3891*(Utgifter!$E$4+Utgifter!$E$5)/12)&gt;$S$4,(I3891*(Utgifter!$E$4+Utgifter!$E$5)/12),IF(I3891&gt; 0,$S$4,0))</f>
        <v>0</v>
      </c>
    </row>
    <row r="3892" spans="4:11" x14ac:dyDescent="0.35">
      <c r="D3892" s="28" t="str">
        <f t="shared" si="60"/>
        <v/>
      </c>
      <c r="E3892" s="27">
        <f>IF((E3891*(1+Utgifter!$E$5/12)-G3891)&gt;0,E3891*(1+Utgifter!$E$5/12)-G3891,0)</f>
        <v>0</v>
      </c>
      <c r="F3892" s="26"/>
      <c r="G3892" s="24">
        <f>IF((E3892*(Utgifter!$E$4+Utgifter!$E$5)/12)&gt;$S$4,(E3892*(Utgifter!$E$4+Utgifter!$E$5)/12),IF(E3892&gt; 0,$S$4,0))</f>
        <v>0</v>
      </c>
      <c r="I3892" s="27">
        <f>IF((I3891*(1+Utgifter!$E$5/12)-K3891)&gt;0,I3891*(1+Utgifter!$E$5/12)-K3891,0)</f>
        <v>0</v>
      </c>
      <c r="J3892" s="26"/>
      <c r="K3892" s="24">
        <f>IF((I3892*(Utgifter!$E$4+Utgifter!$E$5)/12)&gt;$S$4,(I3892*(Utgifter!$E$4+Utgifter!$E$5)/12),IF(I3892&gt; 0,$S$4,0))</f>
        <v>0</v>
      </c>
    </row>
    <row r="3893" spans="4:11" x14ac:dyDescent="0.35">
      <c r="D3893" s="28" t="str">
        <f t="shared" si="60"/>
        <v/>
      </c>
      <c r="E3893" s="27">
        <f>IF((E3892*(1+Utgifter!$E$5/12)-G3892)&gt;0,E3892*(1+Utgifter!$E$5/12)-G3892,0)</f>
        <v>0</v>
      </c>
      <c r="F3893" s="26"/>
      <c r="G3893" s="24">
        <f>IF((E3893*(Utgifter!$E$4+Utgifter!$E$5)/12)&gt;$S$4,(E3893*(Utgifter!$E$4+Utgifter!$E$5)/12),IF(E3893&gt; 0,$S$4,0))</f>
        <v>0</v>
      </c>
      <c r="I3893" s="27">
        <f>IF((I3892*(1+Utgifter!$E$5/12)-K3892)&gt;0,I3892*(1+Utgifter!$E$5/12)-K3892,0)</f>
        <v>0</v>
      </c>
      <c r="J3893" s="26"/>
      <c r="K3893" s="24">
        <f>IF((I3893*(Utgifter!$E$4+Utgifter!$E$5)/12)&gt;$S$4,(I3893*(Utgifter!$E$4+Utgifter!$E$5)/12),IF(I3893&gt; 0,$S$4,0))</f>
        <v>0</v>
      </c>
    </row>
    <row r="3894" spans="4:11" x14ac:dyDescent="0.35">
      <c r="D3894" s="28" t="str">
        <f t="shared" si="60"/>
        <v/>
      </c>
      <c r="E3894" s="27">
        <f>IF((E3893*(1+Utgifter!$E$5/12)-G3893)&gt;0,E3893*(1+Utgifter!$E$5/12)-G3893,0)</f>
        <v>0</v>
      </c>
      <c r="F3894" s="26"/>
      <c r="G3894" s="24">
        <f>IF((E3894*(Utgifter!$E$4+Utgifter!$E$5)/12)&gt;$S$4,(E3894*(Utgifter!$E$4+Utgifter!$E$5)/12),IF(E3894&gt; 0,$S$4,0))</f>
        <v>0</v>
      </c>
      <c r="I3894" s="27">
        <f>IF((I3893*(1+Utgifter!$E$5/12)-K3893)&gt;0,I3893*(1+Utgifter!$E$5/12)-K3893,0)</f>
        <v>0</v>
      </c>
      <c r="J3894" s="26"/>
      <c r="K3894" s="24">
        <f>IF((I3894*(Utgifter!$E$4+Utgifter!$E$5)/12)&gt;$S$4,(I3894*(Utgifter!$E$4+Utgifter!$E$5)/12),IF(I3894&gt; 0,$S$4,0))</f>
        <v>0</v>
      </c>
    </row>
    <row r="3895" spans="4:11" x14ac:dyDescent="0.35">
      <c r="D3895" s="28" t="str">
        <f t="shared" si="60"/>
        <v/>
      </c>
      <c r="E3895" s="27">
        <f>IF((E3894*(1+Utgifter!$E$5/12)-G3894)&gt;0,E3894*(1+Utgifter!$E$5/12)-G3894,0)</f>
        <v>0</v>
      </c>
      <c r="F3895" s="26"/>
      <c r="G3895" s="24">
        <f>IF((E3895*(Utgifter!$E$4+Utgifter!$E$5)/12)&gt;$S$4,(E3895*(Utgifter!$E$4+Utgifter!$E$5)/12),IF(E3895&gt; 0,$S$4,0))</f>
        <v>0</v>
      </c>
      <c r="I3895" s="27">
        <f>IF((I3894*(1+Utgifter!$E$5/12)-K3894)&gt;0,I3894*(1+Utgifter!$E$5/12)-K3894,0)</f>
        <v>0</v>
      </c>
      <c r="J3895" s="26"/>
      <c r="K3895" s="24">
        <f>IF((I3895*(Utgifter!$E$4+Utgifter!$E$5)/12)&gt;$S$4,(I3895*(Utgifter!$E$4+Utgifter!$E$5)/12),IF(I3895&gt; 0,$S$4,0))</f>
        <v>0</v>
      </c>
    </row>
    <row r="3896" spans="4:11" x14ac:dyDescent="0.35">
      <c r="D3896" s="28" t="str">
        <f t="shared" si="60"/>
        <v/>
      </c>
      <c r="E3896" s="27">
        <f>IF((E3895*(1+Utgifter!$E$5/12)-G3895)&gt;0,E3895*(1+Utgifter!$E$5/12)-G3895,0)</f>
        <v>0</v>
      </c>
      <c r="F3896" s="26"/>
      <c r="G3896" s="24">
        <f>IF((E3896*(Utgifter!$E$4+Utgifter!$E$5)/12)&gt;$S$4,(E3896*(Utgifter!$E$4+Utgifter!$E$5)/12),IF(E3896&gt; 0,$S$4,0))</f>
        <v>0</v>
      </c>
      <c r="I3896" s="27">
        <f>IF((I3895*(1+Utgifter!$E$5/12)-K3895)&gt;0,I3895*(1+Utgifter!$E$5/12)-K3895,0)</f>
        <v>0</v>
      </c>
      <c r="J3896" s="26"/>
      <c r="K3896" s="24">
        <f>IF((I3896*(Utgifter!$E$4+Utgifter!$E$5)/12)&gt;$S$4,(I3896*(Utgifter!$E$4+Utgifter!$E$5)/12),IF(I3896&gt; 0,$S$4,0))</f>
        <v>0</v>
      </c>
    </row>
    <row r="3897" spans="4:11" x14ac:dyDescent="0.35">
      <c r="D3897" s="28" t="str">
        <f t="shared" si="60"/>
        <v/>
      </c>
      <c r="E3897" s="27">
        <f>IF((E3896*(1+Utgifter!$E$5/12)-G3896)&gt;0,E3896*(1+Utgifter!$E$5/12)-G3896,0)</f>
        <v>0</v>
      </c>
      <c r="F3897" s="26"/>
      <c r="G3897" s="24">
        <f>IF((E3897*(Utgifter!$E$4+Utgifter!$E$5)/12)&gt;$S$4,(E3897*(Utgifter!$E$4+Utgifter!$E$5)/12),IF(E3897&gt; 0,$S$4,0))</f>
        <v>0</v>
      </c>
      <c r="I3897" s="27">
        <f>IF((I3896*(1+Utgifter!$E$5/12)-K3896)&gt;0,I3896*(1+Utgifter!$E$5/12)-K3896,0)</f>
        <v>0</v>
      </c>
      <c r="J3897" s="26"/>
      <c r="K3897" s="24">
        <f>IF((I3897*(Utgifter!$E$4+Utgifter!$E$5)/12)&gt;$S$4,(I3897*(Utgifter!$E$4+Utgifter!$E$5)/12),IF(I3897&gt; 0,$S$4,0))</f>
        <v>0</v>
      </c>
    </row>
    <row r="3898" spans="4:11" x14ac:dyDescent="0.35">
      <c r="D3898" s="28" t="str">
        <f t="shared" si="60"/>
        <v/>
      </c>
      <c r="E3898" s="27">
        <f>IF((E3897*(1+Utgifter!$E$5/12)-G3897)&gt;0,E3897*(1+Utgifter!$E$5/12)-G3897,0)</f>
        <v>0</v>
      </c>
      <c r="F3898" s="26"/>
      <c r="G3898" s="24">
        <f>IF((E3898*(Utgifter!$E$4+Utgifter!$E$5)/12)&gt;$S$4,(E3898*(Utgifter!$E$4+Utgifter!$E$5)/12),IF(E3898&gt; 0,$S$4,0))</f>
        <v>0</v>
      </c>
      <c r="I3898" s="27">
        <f>IF((I3897*(1+Utgifter!$E$5/12)-K3897)&gt;0,I3897*(1+Utgifter!$E$5/12)-K3897,0)</f>
        <v>0</v>
      </c>
      <c r="J3898" s="26"/>
      <c r="K3898" s="24">
        <f>IF((I3898*(Utgifter!$E$4+Utgifter!$E$5)/12)&gt;$S$4,(I3898*(Utgifter!$E$4+Utgifter!$E$5)/12),IF(I3898&gt; 0,$S$4,0))</f>
        <v>0</v>
      </c>
    </row>
    <row r="3899" spans="4:11" x14ac:dyDescent="0.35">
      <c r="D3899" s="28" t="str">
        <f t="shared" si="60"/>
        <v/>
      </c>
      <c r="E3899" s="27">
        <f>IF((E3898*(1+Utgifter!$E$5/12)-G3898)&gt;0,E3898*(1+Utgifter!$E$5/12)-G3898,0)</f>
        <v>0</v>
      </c>
      <c r="F3899" s="26"/>
      <c r="G3899" s="24">
        <f>IF((E3899*(Utgifter!$E$4+Utgifter!$E$5)/12)&gt;$S$4,(E3899*(Utgifter!$E$4+Utgifter!$E$5)/12),IF(E3899&gt; 0,$S$4,0))</f>
        <v>0</v>
      </c>
      <c r="I3899" s="27">
        <f>IF((I3898*(1+Utgifter!$E$5/12)-K3898)&gt;0,I3898*(1+Utgifter!$E$5/12)-K3898,0)</f>
        <v>0</v>
      </c>
      <c r="J3899" s="26"/>
      <c r="K3899" s="24">
        <f>IF((I3899*(Utgifter!$E$4+Utgifter!$E$5)/12)&gt;$S$4,(I3899*(Utgifter!$E$4+Utgifter!$E$5)/12),IF(I3899&gt; 0,$S$4,0))</f>
        <v>0</v>
      </c>
    </row>
    <row r="3900" spans="4:11" x14ac:dyDescent="0.35">
      <c r="D3900" s="28" t="str">
        <f t="shared" si="60"/>
        <v/>
      </c>
      <c r="E3900" s="27">
        <f>IF((E3899*(1+Utgifter!$E$5/12)-G3899)&gt;0,E3899*(1+Utgifter!$E$5/12)-G3899,0)</f>
        <v>0</v>
      </c>
      <c r="F3900" s="26"/>
      <c r="G3900" s="24">
        <f>IF((E3900*(Utgifter!$E$4+Utgifter!$E$5)/12)&gt;$S$4,(E3900*(Utgifter!$E$4+Utgifter!$E$5)/12),IF(E3900&gt; 0,$S$4,0))</f>
        <v>0</v>
      </c>
      <c r="I3900" s="27">
        <f>IF((I3899*(1+Utgifter!$E$5/12)-K3899)&gt;0,I3899*(1+Utgifter!$E$5/12)-K3899,0)</f>
        <v>0</v>
      </c>
      <c r="J3900" s="26"/>
      <c r="K3900" s="24">
        <f>IF((I3900*(Utgifter!$E$4+Utgifter!$E$5)/12)&gt;$S$4,(I3900*(Utgifter!$E$4+Utgifter!$E$5)/12),IF(I3900&gt; 0,$S$4,0))</f>
        <v>0</v>
      </c>
    </row>
    <row r="3901" spans="4:11" x14ac:dyDescent="0.35">
      <c r="D3901" s="28" t="str">
        <f t="shared" si="60"/>
        <v/>
      </c>
      <c r="E3901" s="27">
        <f>IF((E3900*(1+Utgifter!$E$5/12)-G3900)&gt;0,E3900*(1+Utgifter!$E$5/12)-G3900,0)</f>
        <v>0</v>
      </c>
      <c r="F3901" s="26"/>
      <c r="G3901" s="24">
        <f>IF((E3901*(Utgifter!$E$4+Utgifter!$E$5)/12)&gt;$S$4,(E3901*(Utgifter!$E$4+Utgifter!$E$5)/12),IF(E3901&gt; 0,$S$4,0))</f>
        <v>0</v>
      </c>
      <c r="I3901" s="27">
        <f>IF((I3900*(1+Utgifter!$E$5/12)-K3900)&gt;0,I3900*(1+Utgifter!$E$5/12)-K3900,0)</f>
        <v>0</v>
      </c>
      <c r="J3901" s="26"/>
      <c r="K3901" s="24">
        <f>IF((I3901*(Utgifter!$E$4+Utgifter!$E$5)/12)&gt;$S$4,(I3901*(Utgifter!$E$4+Utgifter!$E$5)/12),IF(I3901&gt; 0,$S$4,0))</f>
        <v>0</v>
      </c>
    </row>
    <row r="3902" spans="4:11" x14ac:dyDescent="0.35">
      <c r="D3902" s="28" t="str">
        <f t="shared" si="60"/>
        <v/>
      </c>
      <c r="E3902" s="27">
        <f>IF((E3901*(1+Utgifter!$E$5/12)-G3901)&gt;0,E3901*(1+Utgifter!$E$5/12)-G3901,0)</f>
        <v>0</v>
      </c>
      <c r="F3902" s="26"/>
      <c r="G3902" s="24">
        <f>IF((E3902*(Utgifter!$E$4+Utgifter!$E$5)/12)&gt;$S$4,(E3902*(Utgifter!$E$4+Utgifter!$E$5)/12),IF(E3902&gt; 0,$S$4,0))</f>
        <v>0</v>
      </c>
      <c r="I3902" s="27">
        <f>IF((I3901*(1+Utgifter!$E$5/12)-K3901)&gt;0,I3901*(1+Utgifter!$E$5/12)-K3901,0)</f>
        <v>0</v>
      </c>
      <c r="J3902" s="26"/>
      <c r="K3902" s="24">
        <f>IF((I3902*(Utgifter!$E$4+Utgifter!$E$5)/12)&gt;$S$4,(I3902*(Utgifter!$E$4+Utgifter!$E$5)/12),IF(I3902&gt; 0,$S$4,0))</f>
        <v>0</v>
      </c>
    </row>
    <row r="3903" spans="4:11" x14ac:dyDescent="0.35">
      <c r="D3903" s="28" t="str">
        <f t="shared" si="60"/>
        <v/>
      </c>
      <c r="E3903" s="27">
        <f>IF((E3902*(1+Utgifter!$E$5/12)-G3902)&gt;0,E3902*(1+Utgifter!$E$5/12)-G3902,0)</f>
        <v>0</v>
      </c>
      <c r="F3903" s="26"/>
      <c r="G3903" s="24">
        <f>IF((E3903*(Utgifter!$E$4+Utgifter!$E$5)/12)&gt;$S$4,(E3903*(Utgifter!$E$4+Utgifter!$E$5)/12),IF(E3903&gt; 0,$S$4,0))</f>
        <v>0</v>
      </c>
      <c r="I3903" s="27">
        <f>IF((I3902*(1+Utgifter!$E$5/12)-K3902)&gt;0,I3902*(1+Utgifter!$E$5/12)-K3902,0)</f>
        <v>0</v>
      </c>
      <c r="J3903" s="26"/>
      <c r="K3903" s="24">
        <f>IF((I3903*(Utgifter!$E$4+Utgifter!$E$5)/12)&gt;$S$4,(I3903*(Utgifter!$E$4+Utgifter!$E$5)/12),IF(I3903&gt; 0,$S$4,0))</f>
        <v>0</v>
      </c>
    </row>
    <row r="3904" spans="4:11" x14ac:dyDescent="0.35">
      <c r="D3904" s="28" t="str">
        <f t="shared" si="60"/>
        <v/>
      </c>
      <c r="E3904" s="27">
        <f>IF((E3903*(1+Utgifter!$E$5/12)-G3903)&gt;0,E3903*(1+Utgifter!$E$5/12)-G3903,0)</f>
        <v>0</v>
      </c>
      <c r="F3904" s="26"/>
      <c r="G3904" s="24">
        <f>IF((E3904*(Utgifter!$E$4+Utgifter!$E$5)/12)&gt;$S$4,(E3904*(Utgifter!$E$4+Utgifter!$E$5)/12),IF(E3904&gt; 0,$S$4,0))</f>
        <v>0</v>
      </c>
      <c r="I3904" s="27">
        <f>IF((I3903*(1+Utgifter!$E$5/12)-K3903)&gt;0,I3903*(1+Utgifter!$E$5/12)-K3903,0)</f>
        <v>0</v>
      </c>
      <c r="J3904" s="26"/>
      <c r="K3904" s="24">
        <f>IF((I3904*(Utgifter!$E$4+Utgifter!$E$5)/12)&gt;$S$4,(I3904*(Utgifter!$E$4+Utgifter!$E$5)/12),IF(I3904&gt; 0,$S$4,0))</f>
        <v>0</v>
      </c>
    </row>
    <row r="3905" spans="4:11" x14ac:dyDescent="0.35">
      <c r="D3905" s="28" t="str">
        <f t="shared" si="60"/>
        <v/>
      </c>
      <c r="E3905" s="27">
        <f>IF((E3904*(1+Utgifter!$E$5/12)-G3904)&gt;0,E3904*(1+Utgifter!$E$5/12)-G3904,0)</f>
        <v>0</v>
      </c>
      <c r="F3905" s="26"/>
      <c r="G3905" s="24">
        <f>IF((E3905*(Utgifter!$E$4+Utgifter!$E$5)/12)&gt;$S$4,(E3905*(Utgifter!$E$4+Utgifter!$E$5)/12),IF(E3905&gt; 0,$S$4,0))</f>
        <v>0</v>
      </c>
      <c r="I3905" s="27">
        <f>IF((I3904*(1+Utgifter!$E$5/12)-K3904)&gt;0,I3904*(1+Utgifter!$E$5/12)-K3904,0)</f>
        <v>0</v>
      </c>
      <c r="J3905" s="26"/>
      <c r="K3905" s="24">
        <f>IF((I3905*(Utgifter!$E$4+Utgifter!$E$5)/12)&gt;$S$4,(I3905*(Utgifter!$E$4+Utgifter!$E$5)/12),IF(I3905&gt; 0,$S$4,0))</f>
        <v>0</v>
      </c>
    </row>
    <row r="3906" spans="4:11" x14ac:dyDescent="0.35">
      <c r="D3906" s="28" t="str">
        <f t="shared" si="60"/>
        <v/>
      </c>
      <c r="E3906" s="27">
        <f>IF((E3905*(1+Utgifter!$E$5/12)-G3905)&gt;0,E3905*(1+Utgifter!$E$5/12)-G3905,0)</f>
        <v>0</v>
      </c>
      <c r="F3906" s="26"/>
      <c r="G3906" s="24">
        <f>IF((E3906*(Utgifter!$E$4+Utgifter!$E$5)/12)&gt;$S$4,(E3906*(Utgifter!$E$4+Utgifter!$E$5)/12),IF(E3906&gt; 0,$S$4,0))</f>
        <v>0</v>
      </c>
      <c r="I3906" s="27">
        <f>IF((I3905*(1+Utgifter!$E$5/12)-K3905)&gt;0,I3905*(1+Utgifter!$E$5/12)-K3905,0)</f>
        <v>0</v>
      </c>
      <c r="J3906" s="26"/>
      <c r="K3906" s="24">
        <f>IF((I3906*(Utgifter!$E$4+Utgifter!$E$5)/12)&gt;$S$4,(I3906*(Utgifter!$E$4+Utgifter!$E$5)/12),IF(I3906&gt; 0,$S$4,0))</f>
        <v>0</v>
      </c>
    </row>
    <row r="3907" spans="4:11" x14ac:dyDescent="0.35">
      <c r="D3907" s="28" t="str">
        <f t="shared" si="60"/>
        <v/>
      </c>
      <c r="E3907" s="27">
        <f>IF((E3906*(1+Utgifter!$E$5/12)-G3906)&gt;0,E3906*(1+Utgifter!$E$5/12)-G3906,0)</f>
        <v>0</v>
      </c>
      <c r="F3907" s="26"/>
      <c r="G3907" s="24">
        <f>IF((E3907*(Utgifter!$E$4+Utgifter!$E$5)/12)&gt;$S$4,(E3907*(Utgifter!$E$4+Utgifter!$E$5)/12),IF(E3907&gt; 0,$S$4,0))</f>
        <v>0</v>
      </c>
      <c r="I3907" s="27">
        <f>IF((I3906*(1+Utgifter!$E$5/12)-K3906)&gt;0,I3906*(1+Utgifter!$E$5/12)-K3906,0)</f>
        <v>0</v>
      </c>
      <c r="J3907" s="26"/>
      <c r="K3907" s="24">
        <f>IF((I3907*(Utgifter!$E$4+Utgifter!$E$5)/12)&gt;$S$4,(I3907*(Utgifter!$E$4+Utgifter!$E$5)/12),IF(I3907&gt; 0,$S$4,0))</f>
        <v>0</v>
      </c>
    </row>
    <row r="3908" spans="4:11" x14ac:dyDescent="0.35">
      <c r="D3908" s="28" t="str">
        <f t="shared" si="60"/>
        <v/>
      </c>
      <c r="E3908" s="27">
        <f>IF((E3907*(1+Utgifter!$E$5/12)-G3907)&gt;0,E3907*(1+Utgifter!$E$5/12)-G3907,0)</f>
        <v>0</v>
      </c>
      <c r="F3908" s="26"/>
      <c r="G3908" s="24">
        <f>IF((E3908*(Utgifter!$E$4+Utgifter!$E$5)/12)&gt;$S$4,(E3908*(Utgifter!$E$4+Utgifter!$E$5)/12),IF(E3908&gt; 0,$S$4,0))</f>
        <v>0</v>
      </c>
      <c r="I3908" s="27">
        <f>IF((I3907*(1+Utgifter!$E$5/12)-K3907)&gt;0,I3907*(1+Utgifter!$E$5/12)-K3907,0)</f>
        <v>0</v>
      </c>
      <c r="J3908" s="26"/>
      <c r="K3908" s="24">
        <f>IF((I3908*(Utgifter!$E$4+Utgifter!$E$5)/12)&gt;$S$4,(I3908*(Utgifter!$E$4+Utgifter!$E$5)/12),IF(I3908&gt; 0,$S$4,0))</f>
        <v>0</v>
      </c>
    </row>
    <row r="3909" spans="4:11" x14ac:dyDescent="0.35">
      <c r="D3909" s="28" t="str">
        <f t="shared" si="60"/>
        <v/>
      </c>
      <c r="E3909" s="27">
        <f>IF((E3908*(1+Utgifter!$E$5/12)-G3908)&gt;0,E3908*(1+Utgifter!$E$5/12)-G3908,0)</f>
        <v>0</v>
      </c>
      <c r="F3909" s="26"/>
      <c r="G3909" s="24">
        <f>IF((E3909*(Utgifter!$E$4+Utgifter!$E$5)/12)&gt;$S$4,(E3909*(Utgifter!$E$4+Utgifter!$E$5)/12),IF(E3909&gt; 0,$S$4,0))</f>
        <v>0</v>
      </c>
      <c r="I3909" s="27">
        <f>IF((I3908*(1+Utgifter!$E$5/12)-K3908)&gt;0,I3908*(1+Utgifter!$E$5/12)-K3908,0)</f>
        <v>0</v>
      </c>
      <c r="J3909" s="26"/>
      <c r="K3909" s="24">
        <f>IF((I3909*(Utgifter!$E$4+Utgifter!$E$5)/12)&gt;$S$4,(I3909*(Utgifter!$E$4+Utgifter!$E$5)/12),IF(I3909&gt; 0,$S$4,0))</f>
        <v>0</v>
      </c>
    </row>
    <row r="3910" spans="4:11" x14ac:dyDescent="0.35">
      <c r="D3910" s="28" t="str">
        <f t="shared" si="60"/>
        <v/>
      </c>
      <c r="E3910" s="27">
        <f>IF((E3909*(1+Utgifter!$E$5/12)-G3909)&gt;0,E3909*(1+Utgifter!$E$5/12)-G3909,0)</f>
        <v>0</v>
      </c>
      <c r="F3910" s="26"/>
      <c r="G3910" s="24">
        <f>IF((E3910*(Utgifter!$E$4+Utgifter!$E$5)/12)&gt;$S$4,(E3910*(Utgifter!$E$4+Utgifter!$E$5)/12),IF(E3910&gt; 0,$S$4,0))</f>
        <v>0</v>
      </c>
      <c r="I3910" s="27">
        <f>IF((I3909*(1+Utgifter!$E$5/12)-K3909)&gt;0,I3909*(1+Utgifter!$E$5/12)-K3909,0)</f>
        <v>0</v>
      </c>
      <c r="J3910" s="26"/>
      <c r="K3910" s="24">
        <f>IF((I3910*(Utgifter!$E$4+Utgifter!$E$5)/12)&gt;$S$4,(I3910*(Utgifter!$E$4+Utgifter!$E$5)/12),IF(I3910&gt; 0,$S$4,0))</f>
        <v>0</v>
      </c>
    </row>
    <row r="3911" spans="4:11" x14ac:dyDescent="0.35">
      <c r="D3911" s="28" t="str">
        <f t="shared" ref="D3911:D3974" si="61">IF(OR(E3911&gt;0, I3911&gt;0),D3910+1,"")</f>
        <v/>
      </c>
      <c r="E3911" s="27">
        <f>IF((E3910*(1+Utgifter!$E$5/12)-G3910)&gt;0,E3910*(1+Utgifter!$E$5/12)-G3910,0)</f>
        <v>0</v>
      </c>
      <c r="F3911" s="26"/>
      <c r="G3911" s="24">
        <f>IF((E3911*(Utgifter!$E$4+Utgifter!$E$5)/12)&gt;$S$4,(E3911*(Utgifter!$E$4+Utgifter!$E$5)/12),IF(E3911&gt; 0,$S$4,0))</f>
        <v>0</v>
      </c>
      <c r="I3911" s="27">
        <f>IF((I3910*(1+Utgifter!$E$5/12)-K3910)&gt;0,I3910*(1+Utgifter!$E$5/12)-K3910,0)</f>
        <v>0</v>
      </c>
      <c r="J3911" s="26"/>
      <c r="K3911" s="24">
        <f>IF((I3911*(Utgifter!$E$4+Utgifter!$E$5)/12)&gt;$S$4,(I3911*(Utgifter!$E$4+Utgifter!$E$5)/12),IF(I3911&gt; 0,$S$4,0))</f>
        <v>0</v>
      </c>
    </row>
    <row r="3912" spans="4:11" x14ac:dyDescent="0.35">
      <c r="D3912" s="28" t="str">
        <f t="shared" si="61"/>
        <v/>
      </c>
      <c r="E3912" s="27">
        <f>IF((E3911*(1+Utgifter!$E$5/12)-G3911)&gt;0,E3911*(1+Utgifter!$E$5/12)-G3911,0)</f>
        <v>0</v>
      </c>
      <c r="F3912" s="26"/>
      <c r="G3912" s="24">
        <f>IF((E3912*(Utgifter!$E$4+Utgifter!$E$5)/12)&gt;$S$4,(E3912*(Utgifter!$E$4+Utgifter!$E$5)/12),IF(E3912&gt; 0,$S$4,0))</f>
        <v>0</v>
      </c>
      <c r="I3912" s="27">
        <f>IF((I3911*(1+Utgifter!$E$5/12)-K3911)&gt;0,I3911*(1+Utgifter!$E$5/12)-K3911,0)</f>
        <v>0</v>
      </c>
      <c r="J3912" s="26"/>
      <c r="K3912" s="24">
        <f>IF((I3912*(Utgifter!$E$4+Utgifter!$E$5)/12)&gt;$S$4,(I3912*(Utgifter!$E$4+Utgifter!$E$5)/12),IF(I3912&gt; 0,$S$4,0))</f>
        <v>0</v>
      </c>
    </row>
    <row r="3913" spans="4:11" x14ac:dyDescent="0.35">
      <c r="D3913" s="28" t="str">
        <f t="shared" si="61"/>
        <v/>
      </c>
      <c r="E3913" s="27">
        <f>IF((E3912*(1+Utgifter!$E$5/12)-G3912)&gt;0,E3912*(1+Utgifter!$E$5/12)-G3912,0)</f>
        <v>0</v>
      </c>
      <c r="F3913" s="26"/>
      <c r="G3913" s="24">
        <f>IF((E3913*(Utgifter!$E$4+Utgifter!$E$5)/12)&gt;$S$4,(E3913*(Utgifter!$E$4+Utgifter!$E$5)/12),IF(E3913&gt; 0,$S$4,0))</f>
        <v>0</v>
      </c>
      <c r="I3913" s="27">
        <f>IF((I3912*(1+Utgifter!$E$5/12)-K3912)&gt;0,I3912*(1+Utgifter!$E$5/12)-K3912,0)</f>
        <v>0</v>
      </c>
      <c r="J3913" s="26"/>
      <c r="K3913" s="24">
        <f>IF((I3913*(Utgifter!$E$4+Utgifter!$E$5)/12)&gt;$S$4,(I3913*(Utgifter!$E$4+Utgifter!$E$5)/12),IF(I3913&gt; 0,$S$4,0))</f>
        <v>0</v>
      </c>
    </row>
    <row r="3914" spans="4:11" x14ac:dyDescent="0.35">
      <c r="D3914" s="28" t="str">
        <f t="shared" si="61"/>
        <v/>
      </c>
      <c r="E3914" s="27">
        <f>IF((E3913*(1+Utgifter!$E$5/12)-G3913)&gt;0,E3913*(1+Utgifter!$E$5/12)-G3913,0)</f>
        <v>0</v>
      </c>
      <c r="F3914" s="26"/>
      <c r="G3914" s="24">
        <f>IF((E3914*(Utgifter!$E$4+Utgifter!$E$5)/12)&gt;$S$4,(E3914*(Utgifter!$E$4+Utgifter!$E$5)/12),IF(E3914&gt; 0,$S$4,0))</f>
        <v>0</v>
      </c>
      <c r="I3914" s="27">
        <f>IF((I3913*(1+Utgifter!$E$5/12)-K3913)&gt;0,I3913*(1+Utgifter!$E$5/12)-K3913,0)</f>
        <v>0</v>
      </c>
      <c r="J3914" s="26"/>
      <c r="K3914" s="24">
        <f>IF((I3914*(Utgifter!$E$4+Utgifter!$E$5)/12)&gt;$S$4,(I3914*(Utgifter!$E$4+Utgifter!$E$5)/12),IF(I3914&gt; 0,$S$4,0))</f>
        <v>0</v>
      </c>
    </row>
    <row r="3915" spans="4:11" x14ac:dyDescent="0.35">
      <c r="D3915" s="28" t="str">
        <f t="shared" si="61"/>
        <v/>
      </c>
      <c r="E3915" s="27">
        <f>IF((E3914*(1+Utgifter!$E$5/12)-G3914)&gt;0,E3914*(1+Utgifter!$E$5/12)-G3914,0)</f>
        <v>0</v>
      </c>
      <c r="F3915" s="26"/>
      <c r="G3915" s="24">
        <f>IF((E3915*(Utgifter!$E$4+Utgifter!$E$5)/12)&gt;$S$4,(E3915*(Utgifter!$E$4+Utgifter!$E$5)/12),IF(E3915&gt; 0,$S$4,0))</f>
        <v>0</v>
      </c>
      <c r="I3915" s="27">
        <f>IF((I3914*(1+Utgifter!$E$5/12)-K3914)&gt;0,I3914*(1+Utgifter!$E$5/12)-K3914,0)</f>
        <v>0</v>
      </c>
      <c r="J3915" s="26"/>
      <c r="K3915" s="24">
        <f>IF((I3915*(Utgifter!$E$4+Utgifter!$E$5)/12)&gt;$S$4,(I3915*(Utgifter!$E$4+Utgifter!$E$5)/12),IF(I3915&gt; 0,$S$4,0))</f>
        <v>0</v>
      </c>
    </row>
    <row r="3916" spans="4:11" x14ac:dyDescent="0.35">
      <c r="D3916" s="28" t="str">
        <f t="shared" si="61"/>
        <v/>
      </c>
      <c r="E3916" s="27">
        <f>IF((E3915*(1+Utgifter!$E$5/12)-G3915)&gt;0,E3915*(1+Utgifter!$E$5/12)-G3915,0)</f>
        <v>0</v>
      </c>
      <c r="F3916" s="26"/>
      <c r="G3916" s="24">
        <f>IF((E3916*(Utgifter!$E$4+Utgifter!$E$5)/12)&gt;$S$4,(E3916*(Utgifter!$E$4+Utgifter!$E$5)/12),IF(E3916&gt; 0,$S$4,0))</f>
        <v>0</v>
      </c>
      <c r="I3916" s="27">
        <f>IF((I3915*(1+Utgifter!$E$5/12)-K3915)&gt;0,I3915*(1+Utgifter!$E$5/12)-K3915,0)</f>
        <v>0</v>
      </c>
      <c r="J3916" s="26"/>
      <c r="K3916" s="24">
        <f>IF((I3916*(Utgifter!$E$4+Utgifter!$E$5)/12)&gt;$S$4,(I3916*(Utgifter!$E$4+Utgifter!$E$5)/12),IF(I3916&gt; 0,$S$4,0))</f>
        <v>0</v>
      </c>
    </row>
    <row r="3917" spans="4:11" x14ac:dyDescent="0.35">
      <c r="D3917" s="28" t="str">
        <f t="shared" si="61"/>
        <v/>
      </c>
      <c r="E3917" s="27">
        <f>IF((E3916*(1+Utgifter!$E$5/12)-G3916)&gt;0,E3916*(1+Utgifter!$E$5/12)-G3916,0)</f>
        <v>0</v>
      </c>
      <c r="F3917" s="26"/>
      <c r="G3917" s="24">
        <f>IF((E3917*(Utgifter!$E$4+Utgifter!$E$5)/12)&gt;$S$4,(E3917*(Utgifter!$E$4+Utgifter!$E$5)/12),IF(E3917&gt; 0,$S$4,0))</f>
        <v>0</v>
      </c>
      <c r="I3917" s="27">
        <f>IF((I3916*(1+Utgifter!$E$5/12)-K3916)&gt;0,I3916*(1+Utgifter!$E$5/12)-K3916,0)</f>
        <v>0</v>
      </c>
      <c r="J3917" s="26"/>
      <c r="K3917" s="24">
        <f>IF((I3917*(Utgifter!$E$4+Utgifter!$E$5)/12)&gt;$S$4,(I3917*(Utgifter!$E$4+Utgifter!$E$5)/12),IF(I3917&gt; 0,$S$4,0))</f>
        <v>0</v>
      </c>
    </row>
    <row r="3918" spans="4:11" x14ac:dyDescent="0.35">
      <c r="D3918" s="28" t="str">
        <f t="shared" si="61"/>
        <v/>
      </c>
      <c r="E3918" s="27">
        <f>IF((E3917*(1+Utgifter!$E$5/12)-G3917)&gt;0,E3917*(1+Utgifter!$E$5/12)-G3917,0)</f>
        <v>0</v>
      </c>
      <c r="F3918" s="26"/>
      <c r="G3918" s="24">
        <f>IF((E3918*(Utgifter!$E$4+Utgifter!$E$5)/12)&gt;$S$4,(E3918*(Utgifter!$E$4+Utgifter!$E$5)/12),IF(E3918&gt; 0,$S$4,0))</f>
        <v>0</v>
      </c>
      <c r="I3918" s="27">
        <f>IF((I3917*(1+Utgifter!$E$5/12)-K3917)&gt;0,I3917*(1+Utgifter!$E$5/12)-K3917,0)</f>
        <v>0</v>
      </c>
      <c r="J3918" s="26"/>
      <c r="K3918" s="24">
        <f>IF((I3918*(Utgifter!$E$4+Utgifter!$E$5)/12)&gt;$S$4,(I3918*(Utgifter!$E$4+Utgifter!$E$5)/12),IF(I3918&gt; 0,$S$4,0))</f>
        <v>0</v>
      </c>
    </row>
    <row r="3919" spans="4:11" x14ac:dyDescent="0.35">
      <c r="D3919" s="28" t="str">
        <f t="shared" si="61"/>
        <v/>
      </c>
      <c r="E3919" s="27">
        <f>IF((E3918*(1+Utgifter!$E$5/12)-G3918)&gt;0,E3918*(1+Utgifter!$E$5/12)-G3918,0)</f>
        <v>0</v>
      </c>
      <c r="F3919" s="26"/>
      <c r="G3919" s="24">
        <f>IF((E3919*(Utgifter!$E$4+Utgifter!$E$5)/12)&gt;$S$4,(E3919*(Utgifter!$E$4+Utgifter!$E$5)/12),IF(E3919&gt; 0,$S$4,0))</f>
        <v>0</v>
      </c>
      <c r="I3919" s="27">
        <f>IF((I3918*(1+Utgifter!$E$5/12)-K3918)&gt;0,I3918*(1+Utgifter!$E$5/12)-K3918,0)</f>
        <v>0</v>
      </c>
      <c r="J3919" s="26"/>
      <c r="K3919" s="24">
        <f>IF((I3919*(Utgifter!$E$4+Utgifter!$E$5)/12)&gt;$S$4,(I3919*(Utgifter!$E$4+Utgifter!$E$5)/12),IF(I3919&gt; 0,$S$4,0))</f>
        <v>0</v>
      </c>
    </row>
    <row r="3920" spans="4:11" x14ac:dyDescent="0.35">
      <c r="D3920" s="28" t="str">
        <f t="shared" si="61"/>
        <v/>
      </c>
      <c r="E3920" s="27">
        <f>IF((E3919*(1+Utgifter!$E$5/12)-G3919)&gt;0,E3919*(1+Utgifter!$E$5/12)-G3919,0)</f>
        <v>0</v>
      </c>
      <c r="F3920" s="26"/>
      <c r="G3920" s="24">
        <f>IF((E3920*(Utgifter!$E$4+Utgifter!$E$5)/12)&gt;$S$4,(E3920*(Utgifter!$E$4+Utgifter!$E$5)/12),IF(E3920&gt; 0,$S$4,0))</f>
        <v>0</v>
      </c>
      <c r="I3920" s="27">
        <f>IF((I3919*(1+Utgifter!$E$5/12)-K3919)&gt;0,I3919*(1+Utgifter!$E$5/12)-K3919,0)</f>
        <v>0</v>
      </c>
      <c r="J3920" s="26"/>
      <c r="K3920" s="24">
        <f>IF((I3920*(Utgifter!$E$4+Utgifter!$E$5)/12)&gt;$S$4,(I3920*(Utgifter!$E$4+Utgifter!$E$5)/12),IF(I3920&gt; 0,$S$4,0))</f>
        <v>0</v>
      </c>
    </row>
    <row r="3921" spans="4:11" x14ac:dyDescent="0.35">
      <c r="D3921" s="28" t="str">
        <f t="shared" si="61"/>
        <v/>
      </c>
      <c r="E3921" s="27">
        <f>IF((E3920*(1+Utgifter!$E$5/12)-G3920)&gt;0,E3920*(1+Utgifter!$E$5/12)-G3920,0)</f>
        <v>0</v>
      </c>
      <c r="F3921" s="26"/>
      <c r="G3921" s="24">
        <f>IF((E3921*(Utgifter!$E$4+Utgifter!$E$5)/12)&gt;$S$4,(E3921*(Utgifter!$E$4+Utgifter!$E$5)/12),IF(E3921&gt; 0,$S$4,0))</f>
        <v>0</v>
      </c>
      <c r="I3921" s="27">
        <f>IF((I3920*(1+Utgifter!$E$5/12)-K3920)&gt;0,I3920*(1+Utgifter!$E$5/12)-K3920,0)</f>
        <v>0</v>
      </c>
      <c r="J3921" s="26"/>
      <c r="K3921" s="24">
        <f>IF((I3921*(Utgifter!$E$4+Utgifter!$E$5)/12)&gt;$S$4,(I3921*(Utgifter!$E$4+Utgifter!$E$5)/12),IF(I3921&gt; 0,$S$4,0))</f>
        <v>0</v>
      </c>
    </row>
    <row r="3922" spans="4:11" x14ac:dyDescent="0.35">
      <c r="D3922" s="28" t="str">
        <f t="shared" si="61"/>
        <v/>
      </c>
      <c r="E3922" s="27">
        <f>IF((E3921*(1+Utgifter!$E$5/12)-G3921)&gt;0,E3921*(1+Utgifter!$E$5/12)-G3921,0)</f>
        <v>0</v>
      </c>
      <c r="F3922" s="26"/>
      <c r="G3922" s="24">
        <f>IF((E3922*(Utgifter!$E$4+Utgifter!$E$5)/12)&gt;$S$4,(E3922*(Utgifter!$E$4+Utgifter!$E$5)/12),IF(E3922&gt; 0,$S$4,0))</f>
        <v>0</v>
      </c>
      <c r="I3922" s="27">
        <f>IF((I3921*(1+Utgifter!$E$5/12)-K3921)&gt;0,I3921*(1+Utgifter!$E$5/12)-K3921,0)</f>
        <v>0</v>
      </c>
      <c r="J3922" s="26"/>
      <c r="K3922" s="24">
        <f>IF((I3922*(Utgifter!$E$4+Utgifter!$E$5)/12)&gt;$S$4,(I3922*(Utgifter!$E$4+Utgifter!$E$5)/12),IF(I3922&gt; 0,$S$4,0))</f>
        <v>0</v>
      </c>
    </row>
    <row r="3923" spans="4:11" x14ac:dyDescent="0.35">
      <c r="D3923" s="28" t="str">
        <f t="shared" si="61"/>
        <v/>
      </c>
      <c r="E3923" s="27">
        <f>IF((E3922*(1+Utgifter!$E$5/12)-G3922)&gt;0,E3922*(1+Utgifter!$E$5/12)-G3922,0)</f>
        <v>0</v>
      </c>
      <c r="F3923" s="26"/>
      <c r="G3923" s="24">
        <f>IF((E3923*(Utgifter!$E$4+Utgifter!$E$5)/12)&gt;$S$4,(E3923*(Utgifter!$E$4+Utgifter!$E$5)/12),IF(E3923&gt; 0,$S$4,0))</f>
        <v>0</v>
      </c>
      <c r="I3923" s="27">
        <f>IF((I3922*(1+Utgifter!$E$5/12)-K3922)&gt;0,I3922*(1+Utgifter!$E$5/12)-K3922,0)</f>
        <v>0</v>
      </c>
      <c r="J3923" s="26"/>
      <c r="K3923" s="24">
        <f>IF((I3923*(Utgifter!$E$4+Utgifter!$E$5)/12)&gt;$S$4,(I3923*(Utgifter!$E$4+Utgifter!$E$5)/12),IF(I3923&gt; 0,$S$4,0))</f>
        <v>0</v>
      </c>
    </row>
    <row r="3924" spans="4:11" x14ac:dyDescent="0.35">
      <c r="D3924" s="28" t="str">
        <f t="shared" si="61"/>
        <v/>
      </c>
      <c r="E3924" s="27">
        <f>IF((E3923*(1+Utgifter!$E$5/12)-G3923)&gt;0,E3923*(1+Utgifter!$E$5/12)-G3923,0)</f>
        <v>0</v>
      </c>
      <c r="F3924" s="26"/>
      <c r="G3924" s="24">
        <f>IF((E3924*(Utgifter!$E$4+Utgifter!$E$5)/12)&gt;$S$4,(E3924*(Utgifter!$E$4+Utgifter!$E$5)/12),IF(E3924&gt; 0,$S$4,0))</f>
        <v>0</v>
      </c>
      <c r="I3924" s="27">
        <f>IF((I3923*(1+Utgifter!$E$5/12)-K3923)&gt;0,I3923*(1+Utgifter!$E$5/12)-K3923,0)</f>
        <v>0</v>
      </c>
      <c r="J3924" s="26"/>
      <c r="K3924" s="24">
        <f>IF((I3924*(Utgifter!$E$4+Utgifter!$E$5)/12)&gt;$S$4,(I3924*(Utgifter!$E$4+Utgifter!$E$5)/12),IF(I3924&gt; 0,$S$4,0))</f>
        <v>0</v>
      </c>
    </row>
    <row r="3925" spans="4:11" x14ac:dyDescent="0.35">
      <c r="D3925" s="28" t="str">
        <f t="shared" si="61"/>
        <v/>
      </c>
      <c r="E3925" s="27">
        <f>IF((E3924*(1+Utgifter!$E$5/12)-G3924)&gt;0,E3924*(1+Utgifter!$E$5/12)-G3924,0)</f>
        <v>0</v>
      </c>
      <c r="F3925" s="26"/>
      <c r="G3925" s="24">
        <f>IF((E3925*(Utgifter!$E$4+Utgifter!$E$5)/12)&gt;$S$4,(E3925*(Utgifter!$E$4+Utgifter!$E$5)/12),IF(E3925&gt; 0,$S$4,0))</f>
        <v>0</v>
      </c>
      <c r="I3925" s="27">
        <f>IF((I3924*(1+Utgifter!$E$5/12)-K3924)&gt;0,I3924*(1+Utgifter!$E$5/12)-K3924,0)</f>
        <v>0</v>
      </c>
      <c r="J3925" s="26"/>
      <c r="K3925" s="24">
        <f>IF((I3925*(Utgifter!$E$4+Utgifter!$E$5)/12)&gt;$S$4,(I3925*(Utgifter!$E$4+Utgifter!$E$5)/12),IF(I3925&gt; 0,$S$4,0))</f>
        <v>0</v>
      </c>
    </row>
    <row r="3926" spans="4:11" x14ac:dyDescent="0.35">
      <c r="D3926" s="28" t="str">
        <f t="shared" si="61"/>
        <v/>
      </c>
      <c r="E3926" s="27">
        <f>IF((E3925*(1+Utgifter!$E$5/12)-G3925)&gt;0,E3925*(1+Utgifter!$E$5/12)-G3925,0)</f>
        <v>0</v>
      </c>
      <c r="F3926" s="26"/>
      <c r="G3926" s="24">
        <f>IF((E3926*(Utgifter!$E$4+Utgifter!$E$5)/12)&gt;$S$4,(E3926*(Utgifter!$E$4+Utgifter!$E$5)/12),IF(E3926&gt; 0,$S$4,0))</f>
        <v>0</v>
      </c>
      <c r="I3926" s="27">
        <f>IF((I3925*(1+Utgifter!$E$5/12)-K3925)&gt;0,I3925*(1+Utgifter!$E$5/12)-K3925,0)</f>
        <v>0</v>
      </c>
      <c r="J3926" s="26"/>
      <c r="K3926" s="24">
        <f>IF((I3926*(Utgifter!$E$4+Utgifter!$E$5)/12)&gt;$S$4,(I3926*(Utgifter!$E$4+Utgifter!$E$5)/12),IF(I3926&gt; 0,$S$4,0))</f>
        <v>0</v>
      </c>
    </row>
    <row r="3927" spans="4:11" x14ac:dyDescent="0.35">
      <c r="D3927" s="28" t="str">
        <f t="shared" si="61"/>
        <v/>
      </c>
      <c r="E3927" s="27">
        <f>IF((E3926*(1+Utgifter!$E$5/12)-G3926)&gt;0,E3926*(1+Utgifter!$E$5/12)-G3926,0)</f>
        <v>0</v>
      </c>
      <c r="F3927" s="26"/>
      <c r="G3927" s="24">
        <f>IF((E3927*(Utgifter!$E$4+Utgifter!$E$5)/12)&gt;$S$4,(E3927*(Utgifter!$E$4+Utgifter!$E$5)/12),IF(E3927&gt; 0,$S$4,0))</f>
        <v>0</v>
      </c>
      <c r="I3927" s="27">
        <f>IF((I3926*(1+Utgifter!$E$5/12)-K3926)&gt;0,I3926*(1+Utgifter!$E$5/12)-K3926,0)</f>
        <v>0</v>
      </c>
      <c r="J3927" s="26"/>
      <c r="K3927" s="24">
        <f>IF((I3927*(Utgifter!$E$4+Utgifter!$E$5)/12)&gt;$S$4,(I3927*(Utgifter!$E$4+Utgifter!$E$5)/12),IF(I3927&gt; 0,$S$4,0))</f>
        <v>0</v>
      </c>
    </row>
    <row r="3928" spans="4:11" x14ac:dyDescent="0.35">
      <c r="D3928" s="28" t="str">
        <f t="shared" si="61"/>
        <v/>
      </c>
      <c r="E3928" s="27">
        <f>IF((E3927*(1+Utgifter!$E$5/12)-G3927)&gt;0,E3927*(1+Utgifter!$E$5/12)-G3927,0)</f>
        <v>0</v>
      </c>
      <c r="F3928" s="26"/>
      <c r="G3928" s="24">
        <f>IF((E3928*(Utgifter!$E$4+Utgifter!$E$5)/12)&gt;$S$4,(E3928*(Utgifter!$E$4+Utgifter!$E$5)/12),IF(E3928&gt; 0,$S$4,0))</f>
        <v>0</v>
      </c>
      <c r="I3928" s="27">
        <f>IF((I3927*(1+Utgifter!$E$5/12)-K3927)&gt;0,I3927*(1+Utgifter!$E$5/12)-K3927,0)</f>
        <v>0</v>
      </c>
      <c r="J3928" s="26"/>
      <c r="K3928" s="24">
        <f>IF((I3928*(Utgifter!$E$4+Utgifter!$E$5)/12)&gt;$S$4,(I3928*(Utgifter!$E$4+Utgifter!$E$5)/12),IF(I3928&gt; 0,$S$4,0))</f>
        <v>0</v>
      </c>
    </row>
    <row r="3929" spans="4:11" x14ac:dyDescent="0.35">
      <c r="D3929" s="28" t="str">
        <f t="shared" si="61"/>
        <v/>
      </c>
      <c r="E3929" s="27">
        <f>IF((E3928*(1+Utgifter!$E$5/12)-G3928)&gt;0,E3928*(1+Utgifter!$E$5/12)-G3928,0)</f>
        <v>0</v>
      </c>
      <c r="F3929" s="26"/>
      <c r="G3929" s="24">
        <f>IF((E3929*(Utgifter!$E$4+Utgifter!$E$5)/12)&gt;$S$4,(E3929*(Utgifter!$E$4+Utgifter!$E$5)/12),IF(E3929&gt; 0,$S$4,0))</f>
        <v>0</v>
      </c>
      <c r="I3929" s="27">
        <f>IF((I3928*(1+Utgifter!$E$5/12)-K3928)&gt;0,I3928*(1+Utgifter!$E$5/12)-K3928,0)</f>
        <v>0</v>
      </c>
      <c r="J3929" s="26"/>
      <c r="K3929" s="24">
        <f>IF((I3929*(Utgifter!$E$4+Utgifter!$E$5)/12)&gt;$S$4,(I3929*(Utgifter!$E$4+Utgifter!$E$5)/12),IF(I3929&gt; 0,$S$4,0))</f>
        <v>0</v>
      </c>
    </row>
    <row r="3930" spans="4:11" x14ac:dyDescent="0.35">
      <c r="D3930" s="28" t="str">
        <f t="shared" si="61"/>
        <v/>
      </c>
      <c r="E3930" s="27">
        <f>IF((E3929*(1+Utgifter!$E$5/12)-G3929)&gt;0,E3929*(1+Utgifter!$E$5/12)-G3929,0)</f>
        <v>0</v>
      </c>
      <c r="F3930" s="26"/>
      <c r="G3930" s="24">
        <f>IF((E3930*(Utgifter!$E$4+Utgifter!$E$5)/12)&gt;$S$4,(E3930*(Utgifter!$E$4+Utgifter!$E$5)/12),IF(E3930&gt; 0,$S$4,0))</f>
        <v>0</v>
      </c>
      <c r="I3930" s="27">
        <f>IF((I3929*(1+Utgifter!$E$5/12)-K3929)&gt;0,I3929*(1+Utgifter!$E$5/12)-K3929,0)</f>
        <v>0</v>
      </c>
      <c r="J3930" s="26"/>
      <c r="K3930" s="24">
        <f>IF((I3930*(Utgifter!$E$4+Utgifter!$E$5)/12)&gt;$S$4,(I3930*(Utgifter!$E$4+Utgifter!$E$5)/12),IF(I3930&gt; 0,$S$4,0))</f>
        <v>0</v>
      </c>
    </row>
    <row r="3931" spans="4:11" x14ac:dyDescent="0.35">
      <c r="D3931" s="28" t="str">
        <f t="shared" si="61"/>
        <v/>
      </c>
      <c r="E3931" s="27">
        <f>IF((E3930*(1+Utgifter!$E$5/12)-G3930)&gt;0,E3930*(1+Utgifter!$E$5/12)-G3930,0)</f>
        <v>0</v>
      </c>
      <c r="F3931" s="26"/>
      <c r="G3931" s="24">
        <f>IF((E3931*(Utgifter!$E$4+Utgifter!$E$5)/12)&gt;$S$4,(E3931*(Utgifter!$E$4+Utgifter!$E$5)/12),IF(E3931&gt; 0,$S$4,0))</f>
        <v>0</v>
      </c>
      <c r="I3931" s="27">
        <f>IF((I3930*(1+Utgifter!$E$5/12)-K3930)&gt;0,I3930*(1+Utgifter!$E$5/12)-K3930,0)</f>
        <v>0</v>
      </c>
      <c r="J3931" s="26"/>
      <c r="K3931" s="24">
        <f>IF((I3931*(Utgifter!$E$4+Utgifter!$E$5)/12)&gt;$S$4,(I3931*(Utgifter!$E$4+Utgifter!$E$5)/12),IF(I3931&gt; 0,$S$4,0))</f>
        <v>0</v>
      </c>
    </row>
    <row r="3932" spans="4:11" x14ac:dyDescent="0.35">
      <c r="D3932" s="28" t="str">
        <f t="shared" si="61"/>
        <v/>
      </c>
      <c r="E3932" s="27">
        <f>IF((E3931*(1+Utgifter!$E$5/12)-G3931)&gt;0,E3931*(1+Utgifter!$E$5/12)-G3931,0)</f>
        <v>0</v>
      </c>
      <c r="F3932" s="26"/>
      <c r="G3932" s="24">
        <f>IF((E3932*(Utgifter!$E$4+Utgifter!$E$5)/12)&gt;$S$4,(E3932*(Utgifter!$E$4+Utgifter!$E$5)/12),IF(E3932&gt; 0,$S$4,0))</f>
        <v>0</v>
      </c>
      <c r="I3932" s="27">
        <f>IF((I3931*(1+Utgifter!$E$5/12)-K3931)&gt;0,I3931*(1+Utgifter!$E$5/12)-K3931,0)</f>
        <v>0</v>
      </c>
      <c r="J3932" s="26"/>
      <c r="K3932" s="24">
        <f>IF((I3932*(Utgifter!$E$4+Utgifter!$E$5)/12)&gt;$S$4,(I3932*(Utgifter!$E$4+Utgifter!$E$5)/12),IF(I3932&gt; 0,$S$4,0))</f>
        <v>0</v>
      </c>
    </row>
    <row r="3933" spans="4:11" x14ac:dyDescent="0.35">
      <c r="D3933" s="28" t="str">
        <f t="shared" si="61"/>
        <v/>
      </c>
      <c r="E3933" s="27">
        <f>IF((E3932*(1+Utgifter!$E$5/12)-G3932)&gt;0,E3932*(1+Utgifter!$E$5/12)-G3932,0)</f>
        <v>0</v>
      </c>
      <c r="F3933" s="26"/>
      <c r="G3933" s="24">
        <f>IF((E3933*(Utgifter!$E$4+Utgifter!$E$5)/12)&gt;$S$4,(E3933*(Utgifter!$E$4+Utgifter!$E$5)/12),IF(E3933&gt; 0,$S$4,0))</f>
        <v>0</v>
      </c>
      <c r="I3933" s="27">
        <f>IF((I3932*(1+Utgifter!$E$5/12)-K3932)&gt;0,I3932*(1+Utgifter!$E$5/12)-K3932,0)</f>
        <v>0</v>
      </c>
      <c r="J3933" s="26"/>
      <c r="K3933" s="24">
        <f>IF((I3933*(Utgifter!$E$4+Utgifter!$E$5)/12)&gt;$S$4,(I3933*(Utgifter!$E$4+Utgifter!$E$5)/12),IF(I3933&gt; 0,$S$4,0))</f>
        <v>0</v>
      </c>
    </row>
    <row r="3934" spans="4:11" x14ac:dyDescent="0.35">
      <c r="D3934" s="28" t="str">
        <f t="shared" si="61"/>
        <v/>
      </c>
      <c r="E3934" s="27">
        <f>IF((E3933*(1+Utgifter!$E$5/12)-G3933)&gt;0,E3933*(1+Utgifter!$E$5/12)-G3933,0)</f>
        <v>0</v>
      </c>
      <c r="F3934" s="26"/>
      <c r="G3934" s="24">
        <f>IF((E3934*(Utgifter!$E$4+Utgifter!$E$5)/12)&gt;$S$4,(E3934*(Utgifter!$E$4+Utgifter!$E$5)/12),IF(E3934&gt; 0,$S$4,0))</f>
        <v>0</v>
      </c>
      <c r="I3934" s="27">
        <f>IF((I3933*(1+Utgifter!$E$5/12)-K3933)&gt;0,I3933*(1+Utgifter!$E$5/12)-K3933,0)</f>
        <v>0</v>
      </c>
      <c r="J3934" s="26"/>
      <c r="K3934" s="24">
        <f>IF((I3934*(Utgifter!$E$4+Utgifter!$E$5)/12)&gt;$S$4,(I3934*(Utgifter!$E$4+Utgifter!$E$5)/12),IF(I3934&gt; 0,$S$4,0))</f>
        <v>0</v>
      </c>
    </row>
    <row r="3935" spans="4:11" x14ac:dyDescent="0.35">
      <c r="D3935" s="28" t="str">
        <f t="shared" si="61"/>
        <v/>
      </c>
      <c r="E3935" s="27">
        <f>IF((E3934*(1+Utgifter!$E$5/12)-G3934)&gt;0,E3934*(1+Utgifter!$E$5/12)-G3934,0)</f>
        <v>0</v>
      </c>
      <c r="F3935" s="26"/>
      <c r="G3935" s="24">
        <f>IF((E3935*(Utgifter!$E$4+Utgifter!$E$5)/12)&gt;$S$4,(E3935*(Utgifter!$E$4+Utgifter!$E$5)/12),IF(E3935&gt; 0,$S$4,0))</f>
        <v>0</v>
      </c>
      <c r="I3935" s="27">
        <f>IF((I3934*(1+Utgifter!$E$5/12)-K3934)&gt;0,I3934*(1+Utgifter!$E$5/12)-K3934,0)</f>
        <v>0</v>
      </c>
      <c r="J3935" s="26"/>
      <c r="K3935" s="24">
        <f>IF((I3935*(Utgifter!$E$4+Utgifter!$E$5)/12)&gt;$S$4,(I3935*(Utgifter!$E$4+Utgifter!$E$5)/12),IF(I3935&gt; 0,$S$4,0))</f>
        <v>0</v>
      </c>
    </row>
    <row r="3936" spans="4:11" x14ac:dyDescent="0.35">
      <c r="D3936" s="28" t="str">
        <f t="shared" si="61"/>
        <v/>
      </c>
      <c r="E3936" s="27">
        <f>IF((E3935*(1+Utgifter!$E$5/12)-G3935)&gt;0,E3935*(1+Utgifter!$E$5/12)-G3935,0)</f>
        <v>0</v>
      </c>
      <c r="F3936" s="26"/>
      <c r="G3936" s="24">
        <f>IF((E3936*(Utgifter!$E$4+Utgifter!$E$5)/12)&gt;$S$4,(E3936*(Utgifter!$E$4+Utgifter!$E$5)/12),IF(E3936&gt; 0,$S$4,0))</f>
        <v>0</v>
      </c>
      <c r="I3936" s="27">
        <f>IF((I3935*(1+Utgifter!$E$5/12)-K3935)&gt;0,I3935*(1+Utgifter!$E$5/12)-K3935,0)</f>
        <v>0</v>
      </c>
      <c r="J3936" s="26"/>
      <c r="K3936" s="24">
        <f>IF((I3936*(Utgifter!$E$4+Utgifter!$E$5)/12)&gt;$S$4,(I3936*(Utgifter!$E$4+Utgifter!$E$5)/12),IF(I3936&gt; 0,$S$4,0))</f>
        <v>0</v>
      </c>
    </row>
    <row r="3937" spans="4:11" x14ac:dyDescent="0.35">
      <c r="D3937" s="28" t="str">
        <f t="shared" si="61"/>
        <v/>
      </c>
      <c r="E3937" s="27">
        <f>IF((E3936*(1+Utgifter!$E$5/12)-G3936)&gt;0,E3936*(1+Utgifter!$E$5/12)-G3936,0)</f>
        <v>0</v>
      </c>
      <c r="F3937" s="26"/>
      <c r="G3937" s="24">
        <f>IF((E3937*(Utgifter!$E$4+Utgifter!$E$5)/12)&gt;$S$4,(E3937*(Utgifter!$E$4+Utgifter!$E$5)/12),IF(E3937&gt; 0,$S$4,0))</f>
        <v>0</v>
      </c>
      <c r="I3937" s="27">
        <f>IF((I3936*(1+Utgifter!$E$5/12)-K3936)&gt;0,I3936*(1+Utgifter!$E$5/12)-K3936,0)</f>
        <v>0</v>
      </c>
      <c r="J3937" s="26"/>
      <c r="K3937" s="24">
        <f>IF((I3937*(Utgifter!$E$4+Utgifter!$E$5)/12)&gt;$S$4,(I3937*(Utgifter!$E$4+Utgifter!$E$5)/12),IF(I3937&gt; 0,$S$4,0))</f>
        <v>0</v>
      </c>
    </row>
    <row r="3938" spans="4:11" x14ac:dyDescent="0.35">
      <c r="D3938" s="28" t="str">
        <f t="shared" si="61"/>
        <v/>
      </c>
      <c r="E3938" s="27">
        <f>IF((E3937*(1+Utgifter!$E$5/12)-G3937)&gt;0,E3937*(1+Utgifter!$E$5/12)-G3937,0)</f>
        <v>0</v>
      </c>
      <c r="F3938" s="26"/>
      <c r="G3938" s="24">
        <f>IF((E3938*(Utgifter!$E$4+Utgifter!$E$5)/12)&gt;$S$4,(E3938*(Utgifter!$E$4+Utgifter!$E$5)/12),IF(E3938&gt; 0,$S$4,0))</f>
        <v>0</v>
      </c>
      <c r="I3938" s="27">
        <f>IF((I3937*(1+Utgifter!$E$5/12)-K3937)&gt;0,I3937*(1+Utgifter!$E$5/12)-K3937,0)</f>
        <v>0</v>
      </c>
      <c r="J3938" s="26"/>
      <c r="K3938" s="24">
        <f>IF((I3938*(Utgifter!$E$4+Utgifter!$E$5)/12)&gt;$S$4,(I3938*(Utgifter!$E$4+Utgifter!$E$5)/12),IF(I3938&gt; 0,$S$4,0))</f>
        <v>0</v>
      </c>
    </row>
    <row r="3939" spans="4:11" x14ac:dyDescent="0.35">
      <c r="D3939" s="28" t="str">
        <f t="shared" si="61"/>
        <v/>
      </c>
      <c r="E3939" s="27">
        <f>IF((E3938*(1+Utgifter!$E$5/12)-G3938)&gt;0,E3938*(1+Utgifter!$E$5/12)-G3938,0)</f>
        <v>0</v>
      </c>
      <c r="F3939" s="26"/>
      <c r="G3939" s="24">
        <f>IF((E3939*(Utgifter!$E$4+Utgifter!$E$5)/12)&gt;$S$4,(E3939*(Utgifter!$E$4+Utgifter!$E$5)/12),IF(E3939&gt; 0,$S$4,0))</f>
        <v>0</v>
      </c>
      <c r="I3939" s="27">
        <f>IF((I3938*(1+Utgifter!$E$5/12)-K3938)&gt;0,I3938*(1+Utgifter!$E$5/12)-K3938,0)</f>
        <v>0</v>
      </c>
      <c r="J3939" s="26"/>
      <c r="K3939" s="24">
        <f>IF((I3939*(Utgifter!$E$4+Utgifter!$E$5)/12)&gt;$S$4,(I3939*(Utgifter!$E$4+Utgifter!$E$5)/12),IF(I3939&gt; 0,$S$4,0))</f>
        <v>0</v>
      </c>
    </row>
    <row r="3940" spans="4:11" x14ac:dyDescent="0.35">
      <c r="D3940" s="28" t="str">
        <f t="shared" si="61"/>
        <v/>
      </c>
      <c r="E3940" s="27">
        <f>IF((E3939*(1+Utgifter!$E$5/12)-G3939)&gt;0,E3939*(1+Utgifter!$E$5/12)-G3939,0)</f>
        <v>0</v>
      </c>
      <c r="F3940" s="26"/>
      <c r="G3940" s="24">
        <f>IF((E3940*(Utgifter!$E$4+Utgifter!$E$5)/12)&gt;$S$4,(E3940*(Utgifter!$E$4+Utgifter!$E$5)/12),IF(E3940&gt; 0,$S$4,0))</f>
        <v>0</v>
      </c>
      <c r="I3940" s="27">
        <f>IF((I3939*(1+Utgifter!$E$5/12)-K3939)&gt;0,I3939*(1+Utgifter!$E$5/12)-K3939,0)</f>
        <v>0</v>
      </c>
      <c r="J3940" s="26"/>
      <c r="K3940" s="24">
        <f>IF((I3940*(Utgifter!$E$4+Utgifter!$E$5)/12)&gt;$S$4,(I3940*(Utgifter!$E$4+Utgifter!$E$5)/12),IF(I3940&gt; 0,$S$4,0))</f>
        <v>0</v>
      </c>
    </row>
    <row r="3941" spans="4:11" x14ac:dyDescent="0.35">
      <c r="D3941" s="28" t="str">
        <f t="shared" si="61"/>
        <v/>
      </c>
      <c r="E3941" s="27">
        <f>IF((E3940*(1+Utgifter!$E$5/12)-G3940)&gt;0,E3940*(1+Utgifter!$E$5/12)-G3940,0)</f>
        <v>0</v>
      </c>
      <c r="F3941" s="26"/>
      <c r="G3941" s="24">
        <f>IF((E3941*(Utgifter!$E$4+Utgifter!$E$5)/12)&gt;$S$4,(E3941*(Utgifter!$E$4+Utgifter!$E$5)/12),IF(E3941&gt; 0,$S$4,0))</f>
        <v>0</v>
      </c>
      <c r="I3941" s="27">
        <f>IF((I3940*(1+Utgifter!$E$5/12)-K3940)&gt;0,I3940*(1+Utgifter!$E$5/12)-K3940,0)</f>
        <v>0</v>
      </c>
      <c r="J3941" s="26"/>
      <c r="K3941" s="24">
        <f>IF((I3941*(Utgifter!$E$4+Utgifter!$E$5)/12)&gt;$S$4,(I3941*(Utgifter!$E$4+Utgifter!$E$5)/12),IF(I3941&gt; 0,$S$4,0))</f>
        <v>0</v>
      </c>
    </row>
    <row r="3942" spans="4:11" x14ac:dyDescent="0.35">
      <c r="D3942" s="28" t="str">
        <f t="shared" si="61"/>
        <v/>
      </c>
      <c r="E3942" s="27">
        <f>IF((E3941*(1+Utgifter!$E$5/12)-G3941)&gt;0,E3941*(1+Utgifter!$E$5/12)-G3941,0)</f>
        <v>0</v>
      </c>
      <c r="F3942" s="26"/>
      <c r="G3942" s="24">
        <f>IF((E3942*(Utgifter!$E$4+Utgifter!$E$5)/12)&gt;$S$4,(E3942*(Utgifter!$E$4+Utgifter!$E$5)/12),IF(E3942&gt; 0,$S$4,0))</f>
        <v>0</v>
      </c>
      <c r="I3942" s="27">
        <f>IF((I3941*(1+Utgifter!$E$5/12)-K3941)&gt;0,I3941*(1+Utgifter!$E$5/12)-K3941,0)</f>
        <v>0</v>
      </c>
      <c r="J3942" s="26"/>
      <c r="K3942" s="24">
        <f>IF((I3942*(Utgifter!$E$4+Utgifter!$E$5)/12)&gt;$S$4,(I3942*(Utgifter!$E$4+Utgifter!$E$5)/12),IF(I3942&gt; 0,$S$4,0))</f>
        <v>0</v>
      </c>
    </row>
    <row r="3943" spans="4:11" x14ac:dyDescent="0.35">
      <c r="D3943" s="28" t="str">
        <f t="shared" si="61"/>
        <v/>
      </c>
      <c r="E3943" s="27">
        <f>IF((E3942*(1+Utgifter!$E$5/12)-G3942)&gt;0,E3942*(1+Utgifter!$E$5/12)-G3942,0)</f>
        <v>0</v>
      </c>
      <c r="F3943" s="26"/>
      <c r="G3943" s="24">
        <f>IF((E3943*(Utgifter!$E$4+Utgifter!$E$5)/12)&gt;$S$4,(E3943*(Utgifter!$E$4+Utgifter!$E$5)/12),IF(E3943&gt; 0,$S$4,0))</f>
        <v>0</v>
      </c>
      <c r="I3943" s="27">
        <f>IF((I3942*(1+Utgifter!$E$5/12)-K3942)&gt;0,I3942*(1+Utgifter!$E$5/12)-K3942,0)</f>
        <v>0</v>
      </c>
      <c r="J3943" s="26"/>
      <c r="K3943" s="24">
        <f>IF((I3943*(Utgifter!$E$4+Utgifter!$E$5)/12)&gt;$S$4,(I3943*(Utgifter!$E$4+Utgifter!$E$5)/12),IF(I3943&gt; 0,$S$4,0))</f>
        <v>0</v>
      </c>
    </row>
    <row r="3944" spans="4:11" x14ac:dyDescent="0.35">
      <c r="D3944" s="28" t="str">
        <f t="shared" si="61"/>
        <v/>
      </c>
      <c r="E3944" s="27">
        <f>IF((E3943*(1+Utgifter!$E$5/12)-G3943)&gt;0,E3943*(1+Utgifter!$E$5/12)-G3943,0)</f>
        <v>0</v>
      </c>
      <c r="F3944" s="26"/>
      <c r="G3944" s="24">
        <f>IF((E3944*(Utgifter!$E$4+Utgifter!$E$5)/12)&gt;$S$4,(E3944*(Utgifter!$E$4+Utgifter!$E$5)/12),IF(E3944&gt; 0,$S$4,0))</f>
        <v>0</v>
      </c>
      <c r="I3944" s="27">
        <f>IF((I3943*(1+Utgifter!$E$5/12)-K3943)&gt;0,I3943*(1+Utgifter!$E$5/12)-K3943,0)</f>
        <v>0</v>
      </c>
      <c r="J3944" s="26"/>
      <c r="K3944" s="24">
        <f>IF((I3944*(Utgifter!$E$4+Utgifter!$E$5)/12)&gt;$S$4,(I3944*(Utgifter!$E$4+Utgifter!$E$5)/12),IF(I3944&gt; 0,$S$4,0))</f>
        <v>0</v>
      </c>
    </row>
    <row r="3945" spans="4:11" x14ac:dyDescent="0.35">
      <c r="D3945" s="28" t="str">
        <f t="shared" si="61"/>
        <v/>
      </c>
      <c r="E3945" s="27">
        <f>IF((E3944*(1+Utgifter!$E$5/12)-G3944)&gt;0,E3944*(1+Utgifter!$E$5/12)-G3944,0)</f>
        <v>0</v>
      </c>
      <c r="F3945" s="26"/>
      <c r="G3945" s="24">
        <f>IF((E3945*(Utgifter!$E$4+Utgifter!$E$5)/12)&gt;$S$4,(E3945*(Utgifter!$E$4+Utgifter!$E$5)/12),IF(E3945&gt; 0,$S$4,0))</f>
        <v>0</v>
      </c>
      <c r="I3945" s="27">
        <f>IF((I3944*(1+Utgifter!$E$5/12)-K3944)&gt;0,I3944*(1+Utgifter!$E$5/12)-K3944,0)</f>
        <v>0</v>
      </c>
      <c r="J3945" s="26"/>
      <c r="K3945" s="24">
        <f>IF((I3945*(Utgifter!$E$4+Utgifter!$E$5)/12)&gt;$S$4,(I3945*(Utgifter!$E$4+Utgifter!$E$5)/12),IF(I3945&gt; 0,$S$4,0))</f>
        <v>0</v>
      </c>
    </row>
    <row r="3946" spans="4:11" x14ac:dyDescent="0.35">
      <c r="D3946" s="28" t="str">
        <f t="shared" si="61"/>
        <v/>
      </c>
      <c r="E3946" s="27">
        <f>IF((E3945*(1+Utgifter!$E$5/12)-G3945)&gt;0,E3945*(1+Utgifter!$E$5/12)-G3945,0)</f>
        <v>0</v>
      </c>
      <c r="F3946" s="26"/>
      <c r="G3946" s="24">
        <f>IF((E3946*(Utgifter!$E$4+Utgifter!$E$5)/12)&gt;$S$4,(E3946*(Utgifter!$E$4+Utgifter!$E$5)/12),IF(E3946&gt; 0,$S$4,0))</f>
        <v>0</v>
      </c>
      <c r="I3946" s="27">
        <f>IF((I3945*(1+Utgifter!$E$5/12)-K3945)&gt;0,I3945*(1+Utgifter!$E$5/12)-K3945,0)</f>
        <v>0</v>
      </c>
      <c r="J3946" s="26"/>
      <c r="K3946" s="24">
        <f>IF((I3946*(Utgifter!$E$4+Utgifter!$E$5)/12)&gt;$S$4,(I3946*(Utgifter!$E$4+Utgifter!$E$5)/12),IF(I3946&gt; 0,$S$4,0))</f>
        <v>0</v>
      </c>
    </row>
    <row r="3947" spans="4:11" x14ac:dyDescent="0.35">
      <c r="D3947" s="28" t="str">
        <f t="shared" si="61"/>
        <v/>
      </c>
      <c r="E3947" s="27">
        <f>IF((E3946*(1+Utgifter!$E$5/12)-G3946)&gt;0,E3946*(1+Utgifter!$E$5/12)-G3946,0)</f>
        <v>0</v>
      </c>
      <c r="F3947" s="26"/>
      <c r="G3947" s="24">
        <f>IF((E3947*(Utgifter!$E$4+Utgifter!$E$5)/12)&gt;$S$4,(E3947*(Utgifter!$E$4+Utgifter!$E$5)/12),IF(E3947&gt; 0,$S$4,0))</f>
        <v>0</v>
      </c>
      <c r="I3947" s="27">
        <f>IF((I3946*(1+Utgifter!$E$5/12)-K3946)&gt;0,I3946*(1+Utgifter!$E$5/12)-K3946,0)</f>
        <v>0</v>
      </c>
      <c r="J3947" s="26"/>
      <c r="K3947" s="24">
        <f>IF((I3947*(Utgifter!$E$4+Utgifter!$E$5)/12)&gt;$S$4,(I3947*(Utgifter!$E$4+Utgifter!$E$5)/12),IF(I3947&gt; 0,$S$4,0))</f>
        <v>0</v>
      </c>
    </row>
    <row r="3948" spans="4:11" x14ac:dyDescent="0.35">
      <c r="D3948" s="28" t="str">
        <f t="shared" si="61"/>
        <v/>
      </c>
      <c r="E3948" s="27">
        <f>IF((E3947*(1+Utgifter!$E$5/12)-G3947)&gt;0,E3947*(1+Utgifter!$E$5/12)-G3947,0)</f>
        <v>0</v>
      </c>
      <c r="F3948" s="26"/>
      <c r="G3948" s="24">
        <f>IF((E3948*(Utgifter!$E$4+Utgifter!$E$5)/12)&gt;$S$4,(E3948*(Utgifter!$E$4+Utgifter!$E$5)/12),IF(E3948&gt; 0,$S$4,0))</f>
        <v>0</v>
      </c>
      <c r="I3948" s="27">
        <f>IF((I3947*(1+Utgifter!$E$5/12)-K3947)&gt;0,I3947*(1+Utgifter!$E$5/12)-K3947,0)</f>
        <v>0</v>
      </c>
      <c r="J3948" s="26"/>
      <c r="K3948" s="24">
        <f>IF((I3948*(Utgifter!$E$4+Utgifter!$E$5)/12)&gt;$S$4,(I3948*(Utgifter!$E$4+Utgifter!$E$5)/12),IF(I3948&gt; 0,$S$4,0))</f>
        <v>0</v>
      </c>
    </row>
    <row r="3949" spans="4:11" x14ac:dyDescent="0.35">
      <c r="D3949" s="28" t="str">
        <f t="shared" si="61"/>
        <v/>
      </c>
      <c r="E3949" s="27">
        <f>IF((E3948*(1+Utgifter!$E$5/12)-G3948)&gt;0,E3948*(1+Utgifter!$E$5/12)-G3948,0)</f>
        <v>0</v>
      </c>
      <c r="F3949" s="26"/>
      <c r="G3949" s="24">
        <f>IF((E3949*(Utgifter!$E$4+Utgifter!$E$5)/12)&gt;$S$4,(E3949*(Utgifter!$E$4+Utgifter!$E$5)/12),IF(E3949&gt; 0,$S$4,0))</f>
        <v>0</v>
      </c>
      <c r="I3949" s="27">
        <f>IF((I3948*(1+Utgifter!$E$5/12)-K3948)&gt;0,I3948*(1+Utgifter!$E$5/12)-K3948,0)</f>
        <v>0</v>
      </c>
      <c r="J3949" s="26"/>
      <c r="K3949" s="24">
        <f>IF((I3949*(Utgifter!$E$4+Utgifter!$E$5)/12)&gt;$S$4,(I3949*(Utgifter!$E$4+Utgifter!$E$5)/12),IF(I3949&gt; 0,$S$4,0))</f>
        <v>0</v>
      </c>
    </row>
    <row r="3950" spans="4:11" x14ac:dyDescent="0.35">
      <c r="D3950" s="28" t="str">
        <f t="shared" si="61"/>
        <v/>
      </c>
      <c r="E3950" s="27">
        <f>IF((E3949*(1+Utgifter!$E$5/12)-G3949)&gt;0,E3949*(1+Utgifter!$E$5/12)-G3949,0)</f>
        <v>0</v>
      </c>
      <c r="F3950" s="26"/>
      <c r="G3950" s="24">
        <f>IF((E3950*(Utgifter!$E$4+Utgifter!$E$5)/12)&gt;$S$4,(E3950*(Utgifter!$E$4+Utgifter!$E$5)/12),IF(E3950&gt; 0,$S$4,0))</f>
        <v>0</v>
      </c>
      <c r="I3950" s="27">
        <f>IF((I3949*(1+Utgifter!$E$5/12)-K3949)&gt;0,I3949*(1+Utgifter!$E$5/12)-K3949,0)</f>
        <v>0</v>
      </c>
      <c r="J3950" s="26"/>
      <c r="K3950" s="24">
        <f>IF((I3950*(Utgifter!$E$4+Utgifter!$E$5)/12)&gt;$S$4,(I3950*(Utgifter!$E$4+Utgifter!$E$5)/12),IF(I3950&gt; 0,$S$4,0))</f>
        <v>0</v>
      </c>
    </row>
    <row r="3951" spans="4:11" x14ac:dyDescent="0.35">
      <c r="D3951" s="28" t="str">
        <f t="shared" si="61"/>
        <v/>
      </c>
      <c r="E3951" s="27">
        <f>IF((E3950*(1+Utgifter!$E$5/12)-G3950)&gt;0,E3950*(1+Utgifter!$E$5/12)-G3950,0)</f>
        <v>0</v>
      </c>
      <c r="F3951" s="26"/>
      <c r="G3951" s="24">
        <f>IF((E3951*(Utgifter!$E$4+Utgifter!$E$5)/12)&gt;$S$4,(E3951*(Utgifter!$E$4+Utgifter!$E$5)/12),IF(E3951&gt; 0,$S$4,0))</f>
        <v>0</v>
      </c>
      <c r="I3951" s="27">
        <f>IF((I3950*(1+Utgifter!$E$5/12)-K3950)&gt;0,I3950*(1+Utgifter!$E$5/12)-K3950,0)</f>
        <v>0</v>
      </c>
      <c r="J3951" s="26"/>
      <c r="K3951" s="24">
        <f>IF((I3951*(Utgifter!$E$4+Utgifter!$E$5)/12)&gt;$S$4,(I3951*(Utgifter!$E$4+Utgifter!$E$5)/12),IF(I3951&gt; 0,$S$4,0))</f>
        <v>0</v>
      </c>
    </row>
    <row r="3952" spans="4:11" x14ac:dyDescent="0.35">
      <c r="D3952" s="28" t="str">
        <f t="shared" si="61"/>
        <v/>
      </c>
      <c r="E3952" s="27">
        <f>IF((E3951*(1+Utgifter!$E$5/12)-G3951)&gt;0,E3951*(1+Utgifter!$E$5/12)-G3951,0)</f>
        <v>0</v>
      </c>
      <c r="F3952" s="26"/>
      <c r="G3952" s="24">
        <f>IF((E3952*(Utgifter!$E$4+Utgifter!$E$5)/12)&gt;$S$4,(E3952*(Utgifter!$E$4+Utgifter!$E$5)/12),IF(E3952&gt; 0,$S$4,0))</f>
        <v>0</v>
      </c>
      <c r="I3952" s="27">
        <f>IF((I3951*(1+Utgifter!$E$5/12)-K3951)&gt;0,I3951*(1+Utgifter!$E$5/12)-K3951,0)</f>
        <v>0</v>
      </c>
      <c r="J3952" s="26"/>
      <c r="K3952" s="24">
        <f>IF((I3952*(Utgifter!$E$4+Utgifter!$E$5)/12)&gt;$S$4,(I3952*(Utgifter!$E$4+Utgifter!$E$5)/12),IF(I3952&gt; 0,$S$4,0))</f>
        <v>0</v>
      </c>
    </row>
    <row r="3953" spans="4:11" x14ac:dyDescent="0.35">
      <c r="D3953" s="28" t="str">
        <f t="shared" si="61"/>
        <v/>
      </c>
      <c r="E3953" s="27">
        <f>IF((E3952*(1+Utgifter!$E$5/12)-G3952)&gt;0,E3952*(1+Utgifter!$E$5/12)-G3952,0)</f>
        <v>0</v>
      </c>
      <c r="F3953" s="26"/>
      <c r="G3953" s="24">
        <f>IF((E3953*(Utgifter!$E$4+Utgifter!$E$5)/12)&gt;$S$4,(E3953*(Utgifter!$E$4+Utgifter!$E$5)/12),IF(E3953&gt; 0,$S$4,0))</f>
        <v>0</v>
      </c>
      <c r="I3953" s="27">
        <f>IF((I3952*(1+Utgifter!$E$5/12)-K3952)&gt;0,I3952*(1+Utgifter!$E$5/12)-K3952,0)</f>
        <v>0</v>
      </c>
      <c r="J3953" s="26"/>
      <c r="K3953" s="24">
        <f>IF((I3953*(Utgifter!$E$4+Utgifter!$E$5)/12)&gt;$S$4,(I3953*(Utgifter!$E$4+Utgifter!$E$5)/12),IF(I3953&gt; 0,$S$4,0))</f>
        <v>0</v>
      </c>
    </row>
    <row r="3954" spans="4:11" x14ac:dyDescent="0.35">
      <c r="D3954" s="28" t="str">
        <f t="shared" si="61"/>
        <v/>
      </c>
      <c r="E3954" s="27">
        <f>IF((E3953*(1+Utgifter!$E$5/12)-G3953)&gt;0,E3953*(1+Utgifter!$E$5/12)-G3953,0)</f>
        <v>0</v>
      </c>
      <c r="F3954" s="26"/>
      <c r="G3954" s="24">
        <f>IF((E3954*(Utgifter!$E$4+Utgifter!$E$5)/12)&gt;$S$4,(E3954*(Utgifter!$E$4+Utgifter!$E$5)/12),IF(E3954&gt; 0,$S$4,0))</f>
        <v>0</v>
      </c>
      <c r="I3954" s="27">
        <f>IF((I3953*(1+Utgifter!$E$5/12)-K3953)&gt;0,I3953*(1+Utgifter!$E$5/12)-K3953,0)</f>
        <v>0</v>
      </c>
      <c r="J3954" s="26"/>
      <c r="K3954" s="24">
        <f>IF((I3954*(Utgifter!$E$4+Utgifter!$E$5)/12)&gt;$S$4,(I3954*(Utgifter!$E$4+Utgifter!$E$5)/12),IF(I3954&gt; 0,$S$4,0))</f>
        <v>0</v>
      </c>
    </row>
    <row r="3955" spans="4:11" x14ac:dyDescent="0.35">
      <c r="D3955" s="28" t="str">
        <f t="shared" si="61"/>
        <v/>
      </c>
      <c r="E3955" s="27">
        <f>IF((E3954*(1+Utgifter!$E$5/12)-G3954)&gt;0,E3954*(1+Utgifter!$E$5/12)-G3954,0)</f>
        <v>0</v>
      </c>
      <c r="F3955" s="26"/>
      <c r="G3955" s="24">
        <f>IF((E3955*(Utgifter!$E$4+Utgifter!$E$5)/12)&gt;$S$4,(E3955*(Utgifter!$E$4+Utgifter!$E$5)/12),IF(E3955&gt; 0,$S$4,0))</f>
        <v>0</v>
      </c>
      <c r="I3955" s="27">
        <f>IF((I3954*(1+Utgifter!$E$5/12)-K3954)&gt;0,I3954*(1+Utgifter!$E$5/12)-K3954,0)</f>
        <v>0</v>
      </c>
      <c r="J3955" s="26"/>
      <c r="K3955" s="24">
        <f>IF((I3955*(Utgifter!$E$4+Utgifter!$E$5)/12)&gt;$S$4,(I3955*(Utgifter!$E$4+Utgifter!$E$5)/12),IF(I3955&gt; 0,$S$4,0))</f>
        <v>0</v>
      </c>
    </row>
    <row r="3956" spans="4:11" x14ac:dyDescent="0.35">
      <c r="D3956" s="28" t="str">
        <f t="shared" si="61"/>
        <v/>
      </c>
      <c r="E3956" s="27">
        <f>IF((E3955*(1+Utgifter!$E$5/12)-G3955)&gt;0,E3955*(1+Utgifter!$E$5/12)-G3955,0)</f>
        <v>0</v>
      </c>
      <c r="F3956" s="26"/>
      <c r="G3956" s="24">
        <f>IF((E3956*(Utgifter!$E$4+Utgifter!$E$5)/12)&gt;$S$4,(E3956*(Utgifter!$E$4+Utgifter!$E$5)/12),IF(E3956&gt; 0,$S$4,0))</f>
        <v>0</v>
      </c>
      <c r="I3956" s="27">
        <f>IF((I3955*(1+Utgifter!$E$5/12)-K3955)&gt;0,I3955*(1+Utgifter!$E$5/12)-K3955,0)</f>
        <v>0</v>
      </c>
      <c r="J3956" s="26"/>
      <c r="K3956" s="24">
        <f>IF((I3956*(Utgifter!$E$4+Utgifter!$E$5)/12)&gt;$S$4,(I3956*(Utgifter!$E$4+Utgifter!$E$5)/12),IF(I3956&gt; 0,$S$4,0))</f>
        <v>0</v>
      </c>
    </row>
    <row r="3957" spans="4:11" x14ac:dyDescent="0.35">
      <c r="D3957" s="28" t="str">
        <f t="shared" si="61"/>
        <v/>
      </c>
      <c r="E3957" s="27">
        <f>IF((E3956*(1+Utgifter!$E$5/12)-G3956)&gt;0,E3956*(1+Utgifter!$E$5/12)-G3956,0)</f>
        <v>0</v>
      </c>
      <c r="F3957" s="26"/>
      <c r="G3957" s="24">
        <f>IF((E3957*(Utgifter!$E$4+Utgifter!$E$5)/12)&gt;$S$4,(E3957*(Utgifter!$E$4+Utgifter!$E$5)/12),IF(E3957&gt; 0,$S$4,0))</f>
        <v>0</v>
      </c>
      <c r="I3957" s="27">
        <f>IF((I3956*(1+Utgifter!$E$5/12)-K3956)&gt;0,I3956*(1+Utgifter!$E$5/12)-K3956,0)</f>
        <v>0</v>
      </c>
      <c r="J3957" s="26"/>
      <c r="K3957" s="24">
        <f>IF((I3957*(Utgifter!$E$4+Utgifter!$E$5)/12)&gt;$S$4,(I3957*(Utgifter!$E$4+Utgifter!$E$5)/12),IF(I3957&gt; 0,$S$4,0))</f>
        <v>0</v>
      </c>
    </row>
    <row r="3958" spans="4:11" x14ac:dyDescent="0.35">
      <c r="D3958" s="28" t="str">
        <f t="shared" si="61"/>
        <v/>
      </c>
      <c r="E3958" s="27">
        <f>IF((E3957*(1+Utgifter!$E$5/12)-G3957)&gt;0,E3957*(1+Utgifter!$E$5/12)-G3957,0)</f>
        <v>0</v>
      </c>
      <c r="F3958" s="26"/>
      <c r="G3958" s="24">
        <f>IF((E3958*(Utgifter!$E$4+Utgifter!$E$5)/12)&gt;$S$4,(E3958*(Utgifter!$E$4+Utgifter!$E$5)/12),IF(E3958&gt; 0,$S$4,0))</f>
        <v>0</v>
      </c>
      <c r="I3958" s="27">
        <f>IF((I3957*(1+Utgifter!$E$5/12)-K3957)&gt;0,I3957*(1+Utgifter!$E$5/12)-K3957,0)</f>
        <v>0</v>
      </c>
      <c r="J3958" s="26"/>
      <c r="K3958" s="24">
        <f>IF((I3958*(Utgifter!$E$4+Utgifter!$E$5)/12)&gt;$S$4,(I3958*(Utgifter!$E$4+Utgifter!$E$5)/12),IF(I3958&gt; 0,$S$4,0))</f>
        <v>0</v>
      </c>
    </row>
    <row r="3959" spans="4:11" x14ac:dyDescent="0.35">
      <c r="D3959" s="28" t="str">
        <f t="shared" si="61"/>
        <v/>
      </c>
      <c r="E3959" s="27">
        <f>IF((E3958*(1+Utgifter!$E$5/12)-G3958)&gt;0,E3958*(1+Utgifter!$E$5/12)-G3958,0)</f>
        <v>0</v>
      </c>
      <c r="F3959" s="26"/>
      <c r="G3959" s="24">
        <f>IF((E3959*(Utgifter!$E$4+Utgifter!$E$5)/12)&gt;$S$4,(E3959*(Utgifter!$E$4+Utgifter!$E$5)/12),IF(E3959&gt; 0,$S$4,0))</f>
        <v>0</v>
      </c>
      <c r="I3959" s="27">
        <f>IF((I3958*(1+Utgifter!$E$5/12)-K3958)&gt;0,I3958*(1+Utgifter!$E$5/12)-K3958,0)</f>
        <v>0</v>
      </c>
      <c r="J3959" s="26"/>
      <c r="K3959" s="24">
        <f>IF((I3959*(Utgifter!$E$4+Utgifter!$E$5)/12)&gt;$S$4,(I3959*(Utgifter!$E$4+Utgifter!$E$5)/12),IF(I3959&gt; 0,$S$4,0))</f>
        <v>0</v>
      </c>
    </row>
    <row r="3960" spans="4:11" x14ac:dyDescent="0.35">
      <c r="D3960" s="28" t="str">
        <f t="shared" si="61"/>
        <v/>
      </c>
      <c r="E3960" s="27">
        <f>IF((E3959*(1+Utgifter!$E$5/12)-G3959)&gt;0,E3959*(1+Utgifter!$E$5/12)-G3959,0)</f>
        <v>0</v>
      </c>
      <c r="F3960" s="26"/>
      <c r="G3960" s="24">
        <f>IF((E3960*(Utgifter!$E$4+Utgifter!$E$5)/12)&gt;$S$4,(E3960*(Utgifter!$E$4+Utgifter!$E$5)/12),IF(E3960&gt; 0,$S$4,0))</f>
        <v>0</v>
      </c>
      <c r="I3960" s="27">
        <f>IF((I3959*(1+Utgifter!$E$5/12)-K3959)&gt;0,I3959*(1+Utgifter!$E$5/12)-K3959,0)</f>
        <v>0</v>
      </c>
      <c r="J3960" s="26"/>
      <c r="K3960" s="24">
        <f>IF((I3960*(Utgifter!$E$4+Utgifter!$E$5)/12)&gt;$S$4,(I3960*(Utgifter!$E$4+Utgifter!$E$5)/12),IF(I3960&gt; 0,$S$4,0))</f>
        <v>0</v>
      </c>
    </row>
    <row r="3961" spans="4:11" x14ac:dyDescent="0.35">
      <c r="D3961" s="28" t="str">
        <f t="shared" si="61"/>
        <v/>
      </c>
      <c r="E3961" s="27">
        <f>IF((E3960*(1+Utgifter!$E$5/12)-G3960)&gt;0,E3960*(1+Utgifter!$E$5/12)-G3960,0)</f>
        <v>0</v>
      </c>
      <c r="F3961" s="26"/>
      <c r="G3961" s="24">
        <f>IF((E3961*(Utgifter!$E$4+Utgifter!$E$5)/12)&gt;$S$4,(E3961*(Utgifter!$E$4+Utgifter!$E$5)/12),IF(E3961&gt; 0,$S$4,0))</f>
        <v>0</v>
      </c>
      <c r="I3961" s="27">
        <f>IF((I3960*(1+Utgifter!$E$5/12)-K3960)&gt;0,I3960*(1+Utgifter!$E$5/12)-K3960,0)</f>
        <v>0</v>
      </c>
      <c r="J3961" s="26"/>
      <c r="K3961" s="24">
        <f>IF((I3961*(Utgifter!$E$4+Utgifter!$E$5)/12)&gt;$S$4,(I3961*(Utgifter!$E$4+Utgifter!$E$5)/12),IF(I3961&gt; 0,$S$4,0))</f>
        <v>0</v>
      </c>
    </row>
    <row r="3962" spans="4:11" x14ac:dyDescent="0.35">
      <c r="D3962" s="28" t="str">
        <f t="shared" si="61"/>
        <v/>
      </c>
      <c r="E3962" s="27">
        <f>IF((E3961*(1+Utgifter!$E$5/12)-G3961)&gt;0,E3961*(1+Utgifter!$E$5/12)-G3961,0)</f>
        <v>0</v>
      </c>
      <c r="F3962" s="26"/>
      <c r="G3962" s="24">
        <f>IF((E3962*(Utgifter!$E$4+Utgifter!$E$5)/12)&gt;$S$4,(E3962*(Utgifter!$E$4+Utgifter!$E$5)/12),IF(E3962&gt; 0,$S$4,0))</f>
        <v>0</v>
      </c>
      <c r="I3962" s="27">
        <f>IF((I3961*(1+Utgifter!$E$5/12)-K3961)&gt;0,I3961*(1+Utgifter!$E$5/12)-K3961,0)</f>
        <v>0</v>
      </c>
      <c r="J3962" s="26"/>
      <c r="K3962" s="24">
        <f>IF((I3962*(Utgifter!$E$4+Utgifter!$E$5)/12)&gt;$S$4,(I3962*(Utgifter!$E$4+Utgifter!$E$5)/12),IF(I3962&gt; 0,$S$4,0))</f>
        <v>0</v>
      </c>
    </row>
    <row r="3963" spans="4:11" x14ac:dyDescent="0.35">
      <c r="D3963" s="28" t="str">
        <f t="shared" si="61"/>
        <v/>
      </c>
      <c r="E3963" s="27">
        <f>IF((E3962*(1+Utgifter!$E$5/12)-G3962)&gt;0,E3962*(1+Utgifter!$E$5/12)-G3962,0)</f>
        <v>0</v>
      </c>
      <c r="F3963" s="26"/>
      <c r="G3963" s="24">
        <f>IF((E3963*(Utgifter!$E$4+Utgifter!$E$5)/12)&gt;$S$4,(E3963*(Utgifter!$E$4+Utgifter!$E$5)/12),IF(E3963&gt; 0,$S$4,0))</f>
        <v>0</v>
      </c>
      <c r="I3963" s="27">
        <f>IF((I3962*(1+Utgifter!$E$5/12)-K3962)&gt;0,I3962*(1+Utgifter!$E$5/12)-K3962,0)</f>
        <v>0</v>
      </c>
      <c r="J3963" s="26"/>
      <c r="K3963" s="24">
        <f>IF((I3963*(Utgifter!$E$4+Utgifter!$E$5)/12)&gt;$S$4,(I3963*(Utgifter!$E$4+Utgifter!$E$5)/12),IF(I3963&gt; 0,$S$4,0))</f>
        <v>0</v>
      </c>
    </row>
    <row r="3964" spans="4:11" x14ac:dyDescent="0.35">
      <c r="D3964" s="28" t="str">
        <f t="shared" si="61"/>
        <v/>
      </c>
      <c r="E3964" s="27">
        <f>IF((E3963*(1+Utgifter!$E$5/12)-G3963)&gt;0,E3963*(1+Utgifter!$E$5/12)-G3963,0)</f>
        <v>0</v>
      </c>
      <c r="F3964" s="26"/>
      <c r="G3964" s="24">
        <f>IF((E3964*(Utgifter!$E$4+Utgifter!$E$5)/12)&gt;$S$4,(E3964*(Utgifter!$E$4+Utgifter!$E$5)/12),IF(E3964&gt; 0,$S$4,0))</f>
        <v>0</v>
      </c>
      <c r="I3964" s="27">
        <f>IF((I3963*(1+Utgifter!$E$5/12)-K3963)&gt;0,I3963*(1+Utgifter!$E$5/12)-K3963,0)</f>
        <v>0</v>
      </c>
      <c r="J3964" s="26"/>
      <c r="K3964" s="24">
        <f>IF((I3964*(Utgifter!$E$4+Utgifter!$E$5)/12)&gt;$S$4,(I3964*(Utgifter!$E$4+Utgifter!$E$5)/12),IF(I3964&gt; 0,$S$4,0))</f>
        <v>0</v>
      </c>
    </row>
    <row r="3965" spans="4:11" x14ac:dyDescent="0.35">
      <c r="D3965" s="28" t="str">
        <f t="shared" si="61"/>
        <v/>
      </c>
      <c r="E3965" s="27">
        <f>IF((E3964*(1+Utgifter!$E$5/12)-G3964)&gt;0,E3964*(1+Utgifter!$E$5/12)-G3964,0)</f>
        <v>0</v>
      </c>
      <c r="F3965" s="26"/>
      <c r="G3965" s="24">
        <f>IF((E3965*(Utgifter!$E$4+Utgifter!$E$5)/12)&gt;$S$4,(E3965*(Utgifter!$E$4+Utgifter!$E$5)/12),IF(E3965&gt; 0,$S$4,0))</f>
        <v>0</v>
      </c>
      <c r="I3965" s="27">
        <f>IF((I3964*(1+Utgifter!$E$5/12)-K3964)&gt;0,I3964*(1+Utgifter!$E$5/12)-K3964,0)</f>
        <v>0</v>
      </c>
      <c r="J3965" s="26"/>
      <c r="K3965" s="24">
        <f>IF((I3965*(Utgifter!$E$4+Utgifter!$E$5)/12)&gt;$S$4,(I3965*(Utgifter!$E$4+Utgifter!$E$5)/12),IF(I3965&gt; 0,$S$4,0))</f>
        <v>0</v>
      </c>
    </row>
    <row r="3966" spans="4:11" x14ac:dyDescent="0.35">
      <c r="D3966" s="28" t="str">
        <f t="shared" si="61"/>
        <v/>
      </c>
      <c r="E3966" s="27">
        <f>IF((E3965*(1+Utgifter!$E$5/12)-G3965)&gt;0,E3965*(1+Utgifter!$E$5/12)-G3965,0)</f>
        <v>0</v>
      </c>
      <c r="F3966" s="26"/>
      <c r="G3966" s="24">
        <f>IF((E3966*(Utgifter!$E$4+Utgifter!$E$5)/12)&gt;$S$4,(E3966*(Utgifter!$E$4+Utgifter!$E$5)/12),IF(E3966&gt; 0,$S$4,0))</f>
        <v>0</v>
      </c>
      <c r="I3966" s="27">
        <f>IF((I3965*(1+Utgifter!$E$5/12)-K3965)&gt;0,I3965*(1+Utgifter!$E$5/12)-K3965,0)</f>
        <v>0</v>
      </c>
      <c r="J3966" s="26"/>
      <c r="K3966" s="24">
        <f>IF((I3966*(Utgifter!$E$4+Utgifter!$E$5)/12)&gt;$S$4,(I3966*(Utgifter!$E$4+Utgifter!$E$5)/12),IF(I3966&gt; 0,$S$4,0))</f>
        <v>0</v>
      </c>
    </row>
    <row r="3967" spans="4:11" x14ac:dyDescent="0.35">
      <c r="D3967" s="28" t="str">
        <f t="shared" si="61"/>
        <v/>
      </c>
      <c r="E3967" s="27">
        <f>IF((E3966*(1+Utgifter!$E$5/12)-G3966)&gt;0,E3966*(1+Utgifter!$E$5/12)-G3966,0)</f>
        <v>0</v>
      </c>
      <c r="F3967" s="26"/>
      <c r="G3967" s="24">
        <f>IF((E3967*(Utgifter!$E$4+Utgifter!$E$5)/12)&gt;$S$4,(E3967*(Utgifter!$E$4+Utgifter!$E$5)/12),IF(E3967&gt; 0,$S$4,0))</f>
        <v>0</v>
      </c>
      <c r="I3967" s="27">
        <f>IF((I3966*(1+Utgifter!$E$5/12)-K3966)&gt;0,I3966*(1+Utgifter!$E$5/12)-K3966,0)</f>
        <v>0</v>
      </c>
      <c r="J3967" s="26"/>
      <c r="K3967" s="24">
        <f>IF((I3967*(Utgifter!$E$4+Utgifter!$E$5)/12)&gt;$S$4,(I3967*(Utgifter!$E$4+Utgifter!$E$5)/12),IF(I3967&gt; 0,$S$4,0))</f>
        <v>0</v>
      </c>
    </row>
    <row r="3968" spans="4:11" x14ac:dyDescent="0.35">
      <c r="D3968" s="28" t="str">
        <f t="shared" si="61"/>
        <v/>
      </c>
      <c r="E3968" s="27">
        <f>IF((E3967*(1+Utgifter!$E$5/12)-G3967)&gt;0,E3967*(1+Utgifter!$E$5/12)-G3967,0)</f>
        <v>0</v>
      </c>
      <c r="F3968" s="26"/>
      <c r="G3968" s="24">
        <f>IF((E3968*(Utgifter!$E$4+Utgifter!$E$5)/12)&gt;$S$4,(E3968*(Utgifter!$E$4+Utgifter!$E$5)/12),IF(E3968&gt; 0,$S$4,0))</f>
        <v>0</v>
      </c>
      <c r="I3968" s="27">
        <f>IF((I3967*(1+Utgifter!$E$5/12)-K3967)&gt;0,I3967*(1+Utgifter!$E$5/12)-K3967,0)</f>
        <v>0</v>
      </c>
      <c r="J3968" s="26"/>
      <c r="K3968" s="24">
        <f>IF((I3968*(Utgifter!$E$4+Utgifter!$E$5)/12)&gt;$S$4,(I3968*(Utgifter!$E$4+Utgifter!$E$5)/12),IF(I3968&gt; 0,$S$4,0))</f>
        <v>0</v>
      </c>
    </row>
    <row r="3969" spans="4:11" x14ac:dyDescent="0.35">
      <c r="D3969" s="28" t="str">
        <f t="shared" si="61"/>
        <v/>
      </c>
      <c r="E3969" s="27">
        <f>IF((E3968*(1+Utgifter!$E$5/12)-G3968)&gt;0,E3968*(1+Utgifter!$E$5/12)-G3968,0)</f>
        <v>0</v>
      </c>
      <c r="F3969" s="26"/>
      <c r="G3969" s="24">
        <f>IF((E3969*(Utgifter!$E$4+Utgifter!$E$5)/12)&gt;$S$4,(E3969*(Utgifter!$E$4+Utgifter!$E$5)/12),IF(E3969&gt; 0,$S$4,0))</f>
        <v>0</v>
      </c>
      <c r="I3969" s="27">
        <f>IF((I3968*(1+Utgifter!$E$5/12)-K3968)&gt;0,I3968*(1+Utgifter!$E$5/12)-K3968,0)</f>
        <v>0</v>
      </c>
      <c r="J3969" s="26"/>
      <c r="K3969" s="24">
        <f>IF((I3969*(Utgifter!$E$4+Utgifter!$E$5)/12)&gt;$S$4,(I3969*(Utgifter!$E$4+Utgifter!$E$5)/12),IF(I3969&gt; 0,$S$4,0))</f>
        <v>0</v>
      </c>
    </row>
    <row r="3970" spans="4:11" x14ac:dyDescent="0.35">
      <c r="D3970" s="28" t="str">
        <f t="shared" si="61"/>
        <v/>
      </c>
      <c r="E3970" s="27">
        <f>IF((E3969*(1+Utgifter!$E$5/12)-G3969)&gt;0,E3969*(1+Utgifter!$E$5/12)-G3969,0)</f>
        <v>0</v>
      </c>
      <c r="F3970" s="26"/>
      <c r="G3970" s="24">
        <f>IF((E3970*(Utgifter!$E$4+Utgifter!$E$5)/12)&gt;$S$4,(E3970*(Utgifter!$E$4+Utgifter!$E$5)/12),IF(E3970&gt; 0,$S$4,0))</f>
        <v>0</v>
      </c>
      <c r="I3970" s="27">
        <f>IF((I3969*(1+Utgifter!$E$5/12)-K3969)&gt;0,I3969*(1+Utgifter!$E$5/12)-K3969,0)</f>
        <v>0</v>
      </c>
      <c r="J3970" s="26"/>
      <c r="K3970" s="24">
        <f>IF((I3970*(Utgifter!$E$4+Utgifter!$E$5)/12)&gt;$S$4,(I3970*(Utgifter!$E$4+Utgifter!$E$5)/12),IF(I3970&gt; 0,$S$4,0))</f>
        <v>0</v>
      </c>
    </row>
    <row r="3971" spans="4:11" x14ac:dyDescent="0.35">
      <c r="D3971" s="28" t="str">
        <f t="shared" si="61"/>
        <v/>
      </c>
      <c r="E3971" s="27">
        <f>IF((E3970*(1+Utgifter!$E$5/12)-G3970)&gt;0,E3970*(1+Utgifter!$E$5/12)-G3970,0)</f>
        <v>0</v>
      </c>
      <c r="F3971" s="26"/>
      <c r="G3971" s="24">
        <f>IF((E3971*(Utgifter!$E$4+Utgifter!$E$5)/12)&gt;$S$4,(E3971*(Utgifter!$E$4+Utgifter!$E$5)/12),IF(E3971&gt; 0,$S$4,0))</f>
        <v>0</v>
      </c>
      <c r="I3971" s="27">
        <f>IF((I3970*(1+Utgifter!$E$5/12)-K3970)&gt;0,I3970*(1+Utgifter!$E$5/12)-K3970,0)</f>
        <v>0</v>
      </c>
      <c r="J3971" s="26"/>
      <c r="K3971" s="24">
        <f>IF((I3971*(Utgifter!$E$4+Utgifter!$E$5)/12)&gt;$S$4,(I3971*(Utgifter!$E$4+Utgifter!$E$5)/12),IF(I3971&gt; 0,$S$4,0))</f>
        <v>0</v>
      </c>
    </row>
    <row r="3972" spans="4:11" x14ac:dyDescent="0.35">
      <c r="D3972" s="28" t="str">
        <f t="shared" si="61"/>
        <v/>
      </c>
      <c r="E3972" s="27">
        <f>IF((E3971*(1+Utgifter!$E$5/12)-G3971)&gt;0,E3971*(1+Utgifter!$E$5/12)-G3971,0)</f>
        <v>0</v>
      </c>
      <c r="F3972" s="26"/>
      <c r="G3972" s="24">
        <f>IF((E3972*(Utgifter!$E$4+Utgifter!$E$5)/12)&gt;$S$4,(E3972*(Utgifter!$E$4+Utgifter!$E$5)/12),IF(E3972&gt; 0,$S$4,0))</f>
        <v>0</v>
      </c>
      <c r="I3972" s="27">
        <f>IF((I3971*(1+Utgifter!$E$5/12)-K3971)&gt;0,I3971*(1+Utgifter!$E$5/12)-K3971,0)</f>
        <v>0</v>
      </c>
      <c r="J3972" s="26"/>
      <c r="K3972" s="24">
        <f>IF((I3972*(Utgifter!$E$4+Utgifter!$E$5)/12)&gt;$S$4,(I3972*(Utgifter!$E$4+Utgifter!$E$5)/12),IF(I3972&gt; 0,$S$4,0))</f>
        <v>0</v>
      </c>
    </row>
    <row r="3973" spans="4:11" x14ac:dyDescent="0.35">
      <c r="D3973" s="28" t="str">
        <f t="shared" si="61"/>
        <v/>
      </c>
      <c r="E3973" s="27">
        <f>IF((E3972*(1+Utgifter!$E$5/12)-G3972)&gt;0,E3972*(1+Utgifter!$E$5/12)-G3972,0)</f>
        <v>0</v>
      </c>
      <c r="F3973" s="26"/>
      <c r="G3973" s="24">
        <f>IF((E3973*(Utgifter!$E$4+Utgifter!$E$5)/12)&gt;$S$4,(E3973*(Utgifter!$E$4+Utgifter!$E$5)/12),IF(E3973&gt; 0,$S$4,0))</f>
        <v>0</v>
      </c>
      <c r="I3973" s="27">
        <f>IF((I3972*(1+Utgifter!$E$5/12)-K3972)&gt;0,I3972*(1+Utgifter!$E$5/12)-K3972,0)</f>
        <v>0</v>
      </c>
      <c r="J3973" s="26"/>
      <c r="K3973" s="24">
        <f>IF((I3973*(Utgifter!$E$4+Utgifter!$E$5)/12)&gt;$S$4,(I3973*(Utgifter!$E$4+Utgifter!$E$5)/12),IF(I3973&gt; 0,$S$4,0))</f>
        <v>0</v>
      </c>
    </row>
    <row r="3974" spans="4:11" x14ac:dyDescent="0.35">
      <c r="D3974" s="28" t="str">
        <f t="shared" si="61"/>
        <v/>
      </c>
      <c r="E3974" s="27">
        <f>IF((E3973*(1+Utgifter!$E$5/12)-G3973)&gt;0,E3973*(1+Utgifter!$E$5/12)-G3973,0)</f>
        <v>0</v>
      </c>
      <c r="F3974" s="26"/>
      <c r="G3974" s="24">
        <f>IF((E3974*(Utgifter!$E$4+Utgifter!$E$5)/12)&gt;$S$4,(E3974*(Utgifter!$E$4+Utgifter!$E$5)/12),IF(E3974&gt; 0,$S$4,0))</f>
        <v>0</v>
      </c>
      <c r="I3974" s="27">
        <f>IF((I3973*(1+Utgifter!$E$5/12)-K3973)&gt;0,I3973*(1+Utgifter!$E$5/12)-K3973,0)</f>
        <v>0</v>
      </c>
      <c r="J3974" s="26"/>
      <c r="K3974" s="24">
        <f>IF((I3974*(Utgifter!$E$4+Utgifter!$E$5)/12)&gt;$S$4,(I3974*(Utgifter!$E$4+Utgifter!$E$5)/12),IF(I3974&gt; 0,$S$4,0))</f>
        <v>0</v>
      </c>
    </row>
    <row r="3975" spans="4:11" x14ac:dyDescent="0.35">
      <c r="D3975" s="28" t="str">
        <f t="shared" ref="D3975:D4038" si="62">IF(OR(E3975&gt;0, I3975&gt;0),D3974+1,"")</f>
        <v/>
      </c>
      <c r="E3975" s="27">
        <f>IF((E3974*(1+Utgifter!$E$5/12)-G3974)&gt;0,E3974*(1+Utgifter!$E$5/12)-G3974,0)</f>
        <v>0</v>
      </c>
      <c r="F3975" s="26"/>
      <c r="G3975" s="24">
        <f>IF((E3975*(Utgifter!$E$4+Utgifter!$E$5)/12)&gt;$S$4,(E3975*(Utgifter!$E$4+Utgifter!$E$5)/12),IF(E3975&gt; 0,$S$4,0))</f>
        <v>0</v>
      </c>
      <c r="I3975" s="27">
        <f>IF((I3974*(1+Utgifter!$E$5/12)-K3974)&gt;0,I3974*(1+Utgifter!$E$5/12)-K3974,0)</f>
        <v>0</v>
      </c>
      <c r="J3975" s="26"/>
      <c r="K3975" s="24">
        <f>IF((I3975*(Utgifter!$E$4+Utgifter!$E$5)/12)&gt;$S$4,(I3975*(Utgifter!$E$4+Utgifter!$E$5)/12),IF(I3975&gt; 0,$S$4,0))</f>
        <v>0</v>
      </c>
    </row>
    <row r="3976" spans="4:11" x14ac:dyDescent="0.35">
      <c r="D3976" s="28" t="str">
        <f t="shared" si="62"/>
        <v/>
      </c>
      <c r="E3976" s="27">
        <f>IF((E3975*(1+Utgifter!$E$5/12)-G3975)&gt;0,E3975*(1+Utgifter!$E$5/12)-G3975,0)</f>
        <v>0</v>
      </c>
      <c r="F3976" s="26"/>
      <c r="G3976" s="24">
        <f>IF((E3976*(Utgifter!$E$4+Utgifter!$E$5)/12)&gt;$S$4,(E3976*(Utgifter!$E$4+Utgifter!$E$5)/12),IF(E3976&gt; 0,$S$4,0))</f>
        <v>0</v>
      </c>
      <c r="I3976" s="27">
        <f>IF((I3975*(1+Utgifter!$E$5/12)-K3975)&gt;0,I3975*(1+Utgifter!$E$5/12)-K3975,0)</f>
        <v>0</v>
      </c>
      <c r="J3976" s="26"/>
      <c r="K3976" s="24">
        <f>IF((I3976*(Utgifter!$E$4+Utgifter!$E$5)/12)&gt;$S$4,(I3976*(Utgifter!$E$4+Utgifter!$E$5)/12),IF(I3976&gt; 0,$S$4,0))</f>
        <v>0</v>
      </c>
    </row>
    <row r="3977" spans="4:11" x14ac:dyDescent="0.35">
      <c r="D3977" s="28" t="str">
        <f t="shared" si="62"/>
        <v/>
      </c>
      <c r="E3977" s="27">
        <f>IF((E3976*(1+Utgifter!$E$5/12)-G3976)&gt;0,E3976*(1+Utgifter!$E$5/12)-G3976,0)</f>
        <v>0</v>
      </c>
      <c r="F3977" s="26"/>
      <c r="G3977" s="24">
        <f>IF((E3977*(Utgifter!$E$4+Utgifter!$E$5)/12)&gt;$S$4,(E3977*(Utgifter!$E$4+Utgifter!$E$5)/12),IF(E3977&gt; 0,$S$4,0))</f>
        <v>0</v>
      </c>
      <c r="I3977" s="27">
        <f>IF((I3976*(1+Utgifter!$E$5/12)-K3976)&gt;0,I3976*(1+Utgifter!$E$5/12)-K3976,0)</f>
        <v>0</v>
      </c>
      <c r="J3977" s="26"/>
      <c r="K3977" s="24">
        <f>IF((I3977*(Utgifter!$E$4+Utgifter!$E$5)/12)&gt;$S$4,(I3977*(Utgifter!$E$4+Utgifter!$E$5)/12),IF(I3977&gt; 0,$S$4,0))</f>
        <v>0</v>
      </c>
    </row>
    <row r="3978" spans="4:11" x14ac:dyDescent="0.35">
      <c r="D3978" s="28" t="str">
        <f t="shared" si="62"/>
        <v/>
      </c>
      <c r="E3978" s="27">
        <f>IF((E3977*(1+Utgifter!$E$5/12)-G3977)&gt;0,E3977*(1+Utgifter!$E$5/12)-G3977,0)</f>
        <v>0</v>
      </c>
      <c r="F3978" s="26"/>
      <c r="G3978" s="24">
        <f>IF((E3978*(Utgifter!$E$4+Utgifter!$E$5)/12)&gt;$S$4,(E3978*(Utgifter!$E$4+Utgifter!$E$5)/12),IF(E3978&gt; 0,$S$4,0))</f>
        <v>0</v>
      </c>
      <c r="I3978" s="27">
        <f>IF((I3977*(1+Utgifter!$E$5/12)-K3977)&gt;0,I3977*(1+Utgifter!$E$5/12)-K3977,0)</f>
        <v>0</v>
      </c>
      <c r="J3978" s="26"/>
      <c r="K3978" s="24">
        <f>IF((I3978*(Utgifter!$E$4+Utgifter!$E$5)/12)&gt;$S$4,(I3978*(Utgifter!$E$4+Utgifter!$E$5)/12),IF(I3978&gt; 0,$S$4,0))</f>
        <v>0</v>
      </c>
    </row>
    <row r="3979" spans="4:11" x14ac:dyDescent="0.35">
      <c r="D3979" s="28" t="str">
        <f t="shared" si="62"/>
        <v/>
      </c>
      <c r="E3979" s="27">
        <f>IF((E3978*(1+Utgifter!$E$5/12)-G3978)&gt;0,E3978*(1+Utgifter!$E$5/12)-G3978,0)</f>
        <v>0</v>
      </c>
      <c r="F3979" s="26"/>
      <c r="G3979" s="24">
        <f>IF((E3979*(Utgifter!$E$4+Utgifter!$E$5)/12)&gt;$S$4,(E3979*(Utgifter!$E$4+Utgifter!$E$5)/12),IF(E3979&gt; 0,$S$4,0))</f>
        <v>0</v>
      </c>
      <c r="I3979" s="27">
        <f>IF((I3978*(1+Utgifter!$E$5/12)-K3978)&gt;0,I3978*(1+Utgifter!$E$5/12)-K3978,0)</f>
        <v>0</v>
      </c>
      <c r="J3979" s="26"/>
      <c r="K3979" s="24">
        <f>IF((I3979*(Utgifter!$E$4+Utgifter!$E$5)/12)&gt;$S$4,(I3979*(Utgifter!$E$4+Utgifter!$E$5)/12),IF(I3979&gt; 0,$S$4,0))</f>
        <v>0</v>
      </c>
    </row>
    <row r="3980" spans="4:11" x14ac:dyDescent="0.35">
      <c r="D3980" s="28" t="str">
        <f t="shared" si="62"/>
        <v/>
      </c>
      <c r="E3980" s="27">
        <f>IF((E3979*(1+Utgifter!$E$5/12)-G3979)&gt;0,E3979*(1+Utgifter!$E$5/12)-G3979,0)</f>
        <v>0</v>
      </c>
      <c r="F3980" s="26"/>
      <c r="G3980" s="24">
        <f>IF((E3980*(Utgifter!$E$4+Utgifter!$E$5)/12)&gt;$S$4,(E3980*(Utgifter!$E$4+Utgifter!$E$5)/12),IF(E3980&gt; 0,$S$4,0))</f>
        <v>0</v>
      </c>
      <c r="I3980" s="27">
        <f>IF((I3979*(1+Utgifter!$E$5/12)-K3979)&gt;0,I3979*(1+Utgifter!$E$5/12)-K3979,0)</f>
        <v>0</v>
      </c>
      <c r="J3980" s="26"/>
      <c r="K3980" s="24">
        <f>IF((I3980*(Utgifter!$E$4+Utgifter!$E$5)/12)&gt;$S$4,(I3980*(Utgifter!$E$4+Utgifter!$E$5)/12),IF(I3980&gt; 0,$S$4,0))</f>
        <v>0</v>
      </c>
    </row>
    <row r="3981" spans="4:11" x14ac:dyDescent="0.35">
      <c r="D3981" s="28" t="str">
        <f t="shared" si="62"/>
        <v/>
      </c>
      <c r="E3981" s="27">
        <f>IF((E3980*(1+Utgifter!$E$5/12)-G3980)&gt;0,E3980*(1+Utgifter!$E$5/12)-G3980,0)</f>
        <v>0</v>
      </c>
      <c r="F3981" s="26"/>
      <c r="G3981" s="24">
        <f>IF((E3981*(Utgifter!$E$4+Utgifter!$E$5)/12)&gt;$S$4,(E3981*(Utgifter!$E$4+Utgifter!$E$5)/12),IF(E3981&gt; 0,$S$4,0))</f>
        <v>0</v>
      </c>
      <c r="I3981" s="27">
        <f>IF((I3980*(1+Utgifter!$E$5/12)-K3980)&gt;0,I3980*(1+Utgifter!$E$5/12)-K3980,0)</f>
        <v>0</v>
      </c>
      <c r="J3981" s="26"/>
      <c r="K3981" s="24">
        <f>IF((I3981*(Utgifter!$E$4+Utgifter!$E$5)/12)&gt;$S$4,(I3981*(Utgifter!$E$4+Utgifter!$E$5)/12),IF(I3981&gt; 0,$S$4,0))</f>
        <v>0</v>
      </c>
    </row>
    <row r="3982" spans="4:11" x14ac:dyDescent="0.35">
      <c r="D3982" s="28" t="str">
        <f t="shared" si="62"/>
        <v/>
      </c>
      <c r="E3982" s="27">
        <f>IF((E3981*(1+Utgifter!$E$5/12)-G3981)&gt;0,E3981*(1+Utgifter!$E$5/12)-G3981,0)</f>
        <v>0</v>
      </c>
      <c r="F3982" s="26"/>
      <c r="G3982" s="24">
        <f>IF((E3982*(Utgifter!$E$4+Utgifter!$E$5)/12)&gt;$S$4,(E3982*(Utgifter!$E$4+Utgifter!$E$5)/12),IF(E3982&gt; 0,$S$4,0))</f>
        <v>0</v>
      </c>
      <c r="I3982" s="27">
        <f>IF((I3981*(1+Utgifter!$E$5/12)-K3981)&gt;0,I3981*(1+Utgifter!$E$5/12)-K3981,0)</f>
        <v>0</v>
      </c>
      <c r="J3982" s="26"/>
      <c r="K3982" s="24">
        <f>IF((I3982*(Utgifter!$E$4+Utgifter!$E$5)/12)&gt;$S$4,(I3982*(Utgifter!$E$4+Utgifter!$E$5)/12),IF(I3982&gt; 0,$S$4,0))</f>
        <v>0</v>
      </c>
    </row>
    <row r="3983" spans="4:11" x14ac:dyDescent="0.35">
      <c r="D3983" s="28" t="str">
        <f t="shared" si="62"/>
        <v/>
      </c>
      <c r="E3983" s="27">
        <f>IF((E3982*(1+Utgifter!$E$5/12)-G3982)&gt;0,E3982*(1+Utgifter!$E$5/12)-G3982,0)</f>
        <v>0</v>
      </c>
      <c r="F3983" s="26"/>
      <c r="G3983" s="24">
        <f>IF((E3983*(Utgifter!$E$4+Utgifter!$E$5)/12)&gt;$S$4,(E3983*(Utgifter!$E$4+Utgifter!$E$5)/12),IF(E3983&gt; 0,$S$4,0))</f>
        <v>0</v>
      </c>
      <c r="I3983" s="27">
        <f>IF((I3982*(1+Utgifter!$E$5/12)-K3982)&gt;0,I3982*(1+Utgifter!$E$5/12)-K3982,0)</f>
        <v>0</v>
      </c>
      <c r="J3983" s="26"/>
      <c r="K3983" s="24">
        <f>IF((I3983*(Utgifter!$E$4+Utgifter!$E$5)/12)&gt;$S$4,(I3983*(Utgifter!$E$4+Utgifter!$E$5)/12),IF(I3983&gt; 0,$S$4,0))</f>
        <v>0</v>
      </c>
    </row>
    <row r="3984" spans="4:11" x14ac:dyDescent="0.35">
      <c r="D3984" s="28" t="str">
        <f t="shared" si="62"/>
        <v/>
      </c>
      <c r="E3984" s="27">
        <f>IF((E3983*(1+Utgifter!$E$5/12)-G3983)&gt;0,E3983*(1+Utgifter!$E$5/12)-G3983,0)</f>
        <v>0</v>
      </c>
      <c r="F3984" s="26"/>
      <c r="G3984" s="24">
        <f>IF((E3984*(Utgifter!$E$4+Utgifter!$E$5)/12)&gt;$S$4,(E3984*(Utgifter!$E$4+Utgifter!$E$5)/12),IF(E3984&gt; 0,$S$4,0))</f>
        <v>0</v>
      </c>
      <c r="I3984" s="27">
        <f>IF((I3983*(1+Utgifter!$E$5/12)-K3983)&gt;0,I3983*(1+Utgifter!$E$5/12)-K3983,0)</f>
        <v>0</v>
      </c>
      <c r="J3984" s="26"/>
      <c r="K3984" s="24">
        <f>IF((I3984*(Utgifter!$E$4+Utgifter!$E$5)/12)&gt;$S$4,(I3984*(Utgifter!$E$4+Utgifter!$E$5)/12),IF(I3984&gt; 0,$S$4,0))</f>
        <v>0</v>
      </c>
    </row>
    <row r="3985" spans="4:11" x14ac:dyDescent="0.35">
      <c r="D3985" s="28" t="str">
        <f t="shared" si="62"/>
        <v/>
      </c>
      <c r="E3985" s="27">
        <f>IF((E3984*(1+Utgifter!$E$5/12)-G3984)&gt;0,E3984*(1+Utgifter!$E$5/12)-G3984,0)</f>
        <v>0</v>
      </c>
      <c r="F3985" s="26"/>
      <c r="G3985" s="24">
        <f>IF((E3985*(Utgifter!$E$4+Utgifter!$E$5)/12)&gt;$S$4,(E3985*(Utgifter!$E$4+Utgifter!$E$5)/12),IF(E3985&gt; 0,$S$4,0))</f>
        <v>0</v>
      </c>
      <c r="I3985" s="27">
        <f>IF((I3984*(1+Utgifter!$E$5/12)-K3984)&gt;0,I3984*(1+Utgifter!$E$5/12)-K3984,0)</f>
        <v>0</v>
      </c>
      <c r="J3985" s="26"/>
      <c r="K3985" s="24">
        <f>IF((I3985*(Utgifter!$E$4+Utgifter!$E$5)/12)&gt;$S$4,(I3985*(Utgifter!$E$4+Utgifter!$E$5)/12),IF(I3985&gt; 0,$S$4,0))</f>
        <v>0</v>
      </c>
    </row>
    <row r="3986" spans="4:11" x14ac:dyDescent="0.35">
      <c r="D3986" s="28" t="str">
        <f t="shared" si="62"/>
        <v/>
      </c>
      <c r="E3986" s="27">
        <f>IF((E3985*(1+Utgifter!$E$5/12)-G3985)&gt;0,E3985*(1+Utgifter!$E$5/12)-G3985,0)</f>
        <v>0</v>
      </c>
      <c r="F3986" s="26"/>
      <c r="G3986" s="24">
        <f>IF((E3986*(Utgifter!$E$4+Utgifter!$E$5)/12)&gt;$S$4,(E3986*(Utgifter!$E$4+Utgifter!$E$5)/12),IF(E3986&gt; 0,$S$4,0))</f>
        <v>0</v>
      </c>
      <c r="I3986" s="27">
        <f>IF((I3985*(1+Utgifter!$E$5/12)-K3985)&gt;0,I3985*(1+Utgifter!$E$5/12)-K3985,0)</f>
        <v>0</v>
      </c>
      <c r="J3986" s="26"/>
      <c r="K3986" s="24">
        <f>IF((I3986*(Utgifter!$E$4+Utgifter!$E$5)/12)&gt;$S$4,(I3986*(Utgifter!$E$4+Utgifter!$E$5)/12),IF(I3986&gt; 0,$S$4,0))</f>
        <v>0</v>
      </c>
    </row>
    <row r="3987" spans="4:11" x14ac:dyDescent="0.35">
      <c r="D3987" s="28" t="str">
        <f t="shared" si="62"/>
        <v/>
      </c>
      <c r="E3987" s="27">
        <f>IF((E3986*(1+Utgifter!$E$5/12)-G3986)&gt;0,E3986*(1+Utgifter!$E$5/12)-G3986,0)</f>
        <v>0</v>
      </c>
      <c r="F3987" s="26"/>
      <c r="G3987" s="24">
        <f>IF((E3987*(Utgifter!$E$4+Utgifter!$E$5)/12)&gt;$S$4,(E3987*(Utgifter!$E$4+Utgifter!$E$5)/12),IF(E3987&gt; 0,$S$4,0))</f>
        <v>0</v>
      </c>
      <c r="I3987" s="27">
        <f>IF((I3986*(1+Utgifter!$E$5/12)-K3986)&gt;0,I3986*(1+Utgifter!$E$5/12)-K3986,0)</f>
        <v>0</v>
      </c>
      <c r="J3987" s="26"/>
      <c r="K3987" s="24">
        <f>IF((I3987*(Utgifter!$E$4+Utgifter!$E$5)/12)&gt;$S$4,(I3987*(Utgifter!$E$4+Utgifter!$E$5)/12),IF(I3987&gt; 0,$S$4,0))</f>
        <v>0</v>
      </c>
    </row>
    <row r="3988" spans="4:11" x14ac:dyDescent="0.35">
      <c r="D3988" s="28" t="str">
        <f t="shared" si="62"/>
        <v/>
      </c>
      <c r="E3988" s="27">
        <f>IF((E3987*(1+Utgifter!$E$5/12)-G3987)&gt;0,E3987*(1+Utgifter!$E$5/12)-G3987,0)</f>
        <v>0</v>
      </c>
      <c r="F3988" s="26"/>
      <c r="G3988" s="24">
        <f>IF((E3988*(Utgifter!$E$4+Utgifter!$E$5)/12)&gt;$S$4,(E3988*(Utgifter!$E$4+Utgifter!$E$5)/12),IF(E3988&gt; 0,$S$4,0))</f>
        <v>0</v>
      </c>
      <c r="I3988" s="27">
        <f>IF((I3987*(1+Utgifter!$E$5/12)-K3987)&gt;0,I3987*(1+Utgifter!$E$5/12)-K3987,0)</f>
        <v>0</v>
      </c>
      <c r="J3988" s="26"/>
      <c r="K3988" s="24">
        <f>IF((I3988*(Utgifter!$E$4+Utgifter!$E$5)/12)&gt;$S$4,(I3988*(Utgifter!$E$4+Utgifter!$E$5)/12),IF(I3988&gt; 0,$S$4,0))</f>
        <v>0</v>
      </c>
    </row>
    <row r="3989" spans="4:11" x14ac:dyDescent="0.35">
      <c r="D3989" s="28" t="str">
        <f t="shared" si="62"/>
        <v/>
      </c>
      <c r="E3989" s="27">
        <f>IF((E3988*(1+Utgifter!$E$5/12)-G3988)&gt;0,E3988*(1+Utgifter!$E$5/12)-G3988,0)</f>
        <v>0</v>
      </c>
      <c r="F3989" s="26"/>
      <c r="G3989" s="24">
        <f>IF((E3989*(Utgifter!$E$4+Utgifter!$E$5)/12)&gt;$S$4,(E3989*(Utgifter!$E$4+Utgifter!$E$5)/12),IF(E3989&gt; 0,$S$4,0))</f>
        <v>0</v>
      </c>
      <c r="I3989" s="27">
        <f>IF((I3988*(1+Utgifter!$E$5/12)-K3988)&gt;0,I3988*(1+Utgifter!$E$5/12)-K3988,0)</f>
        <v>0</v>
      </c>
      <c r="J3989" s="26"/>
      <c r="K3989" s="24">
        <f>IF((I3989*(Utgifter!$E$4+Utgifter!$E$5)/12)&gt;$S$4,(I3989*(Utgifter!$E$4+Utgifter!$E$5)/12),IF(I3989&gt; 0,$S$4,0))</f>
        <v>0</v>
      </c>
    </row>
    <row r="3990" spans="4:11" x14ac:dyDescent="0.35">
      <c r="D3990" s="28" t="str">
        <f t="shared" si="62"/>
        <v/>
      </c>
      <c r="E3990" s="27">
        <f>IF((E3989*(1+Utgifter!$E$5/12)-G3989)&gt;0,E3989*(1+Utgifter!$E$5/12)-G3989,0)</f>
        <v>0</v>
      </c>
      <c r="F3990" s="26"/>
      <c r="G3990" s="24">
        <f>IF((E3990*(Utgifter!$E$4+Utgifter!$E$5)/12)&gt;$S$4,(E3990*(Utgifter!$E$4+Utgifter!$E$5)/12),IF(E3990&gt; 0,$S$4,0))</f>
        <v>0</v>
      </c>
      <c r="I3990" s="27">
        <f>IF((I3989*(1+Utgifter!$E$5/12)-K3989)&gt;0,I3989*(1+Utgifter!$E$5/12)-K3989,0)</f>
        <v>0</v>
      </c>
      <c r="J3990" s="26"/>
      <c r="K3990" s="24">
        <f>IF((I3990*(Utgifter!$E$4+Utgifter!$E$5)/12)&gt;$S$4,(I3990*(Utgifter!$E$4+Utgifter!$E$5)/12),IF(I3990&gt; 0,$S$4,0))</f>
        <v>0</v>
      </c>
    </row>
    <row r="3991" spans="4:11" x14ac:dyDescent="0.35">
      <c r="D3991" s="28" t="str">
        <f t="shared" si="62"/>
        <v/>
      </c>
      <c r="E3991" s="27">
        <f>IF((E3990*(1+Utgifter!$E$5/12)-G3990)&gt;0,E3990*(1+Utgifter!$E$5/12)-G3990,0)</f>
        <v>0</v>
      </c>
      <c r="F3991" s="26"/>
      <c r="G3991" s="24">
        <f>IF((E3991*(Utgifter!$E$4+Utgifter!$E$5)/12)&gt;$S$4,(E3991*(Utgifter!$E$4+Utgifter!$E$5)/12),IF(E3991&gt; 0,$S$4,0))</f>
        <v>0</v>
      </c>
      <c r="I3991" s="27">
        <f>IF((I3990*(1+Utgifter!$E$5/12)-K3990)&gt;0,I3990*(1+Utgifter!$E$5/12)-K3990,0)</f>
        <v>0</v>
      </c>
      <c r="J3991" s="26"/>
      <c r="K3991" s="24">
        <f>IF((I3991*(Utgifter!$E$4+Utgifter!$E$5)/12)&gt;$S$4,(I3991*(Utgifter!$E$4+Utgifter!$E$5)/12),IF(I3991&gt; 0,$S$4,0))</f>
        <v>0</v>
      </c>
    </row>
    <row r="3992" spans="4:11" x14ac:dyDescent="0.35">
      <c r="D3992" s="28" t="str">
        <f t="shared" si="62"/>
        <v/>
      </c>
      <c r="E3992" s="27">
        <f>IF((E3991*(1+Utgifter!$E$5/12)-G3991)&gt;0,E3991*(1+Utgifter!$E$5/12)-G3991,0)</f>
        <v>0</v>
      </c>
      <c r="F3992" s="26"/>
      <c r="G3992" s="24">
        <f>IF((E3992*(Utgifter!$E$4+Utgifter!$E$5)/12)&gt;$S$4,(E3992*(Utgifter!$E$4+Utgifter!$E$5)/12),IF(E3992&gt; 0,$S$4,0))</f>
        <v>0</v>
      </c>
      <c r="I3992" s="27">
        <f>IF((I3991*(1+Utgifter!$E$5/12)-K3991)&gt;0,I3991*(1+Utgifter!$E$5/12)-K3991,0)</f>
        <v>0</v>
      </c>
      <c r="J3992" s="26"/>
      <c r="K3992" s="24">
        <f>IF((I3992*(Utgifter!$E$4+Utgifter!$E$5)/12)&gt;$S$4,(I3992*(Utgifter!$E$4+Utgifter!$E$5)/12),IF(I3992&gt; 0,$S$4,0))</f>
        <v>0</v>
      </c>
    </row>
    <row r="3993" spans="4:11" x14ac:dyDescent="0.35">
      <c r="D3993" s="28" t="str">
        <f t="shared" si="62"/>
        <v/>
      </c>
      <c r="E3993" s="27">
        <f>IF((E3992*(1+Utgifter!$E$5/12)-G3992)&gt;0,E3992*(1+Utgifter!$E$5/12)-G3992,0)</f>
        <v>0</v>
      </c>
      <c r="F3993" s="26"/>
      <c r="G3993" s="24">
        <f>IF((E3993*(Utgifter!$E$4+Utgifter!$E$5)/12)&gt;$S$4,(E3993*(Utgifter!$E$4+Utgifter!$E$5)/12),IF(E3993&gt; 0,$S$4,0))</f>
        <v>0</v>
      </c>
      <c r="I3993" s="27">
        <f>IF((I3992*(1+Utgifter!$E$5/12)-K3992)&gt;0,I3992*(1+Utgifter!$E$5/12)-K3992,0)</f>
        <v>0</v>
      </c>
      <c r="J3993" s="26"/>
      <c r="K3993" s="24">
        <f>IF((I3993*(Utgifter!$E$4+Utgifter!$E$5)/12)&gt;$S$4,(I3993*(Utgifter!$E$4+Utgifter!$E$5)/12),IF(I3993&gt; 0,$S$4,0))</f>
        <v>0</v>
      </c>
    </row>
    <row r="3994" spans="4:11" x14ac:dyDescent="0.35">
      <c r="D3994" s="28" t="str">
        <f t="shared" si="62"/>
        <v/>
      </c>
      <c r="E3994" s="27">
        <f>IF((E3993*(1+Utgifter!$E$5/12)-G3993)&gt;0,E3993*(1+Utgifter!$E$5/12)-G3993,0)</f>
        <v>0</v>
      </c>
      <c r="F3994" s="26"/>
      <c r="G3994" s="24">
        <f>IF((E3994*(Utgifter!$E$4+Utgifter!$E$5)/12)&gt;$S$4,(E3994*(Utgifter!$E$4+Utgifter!$E$5)/12),IF(E3994&gt; 0,$S$4,0))</f>
        <v>0</v>
      </c>
      <c r="I3994" s="27">
        <f>IF((I3993*(1+Utgifter!$E$5/12)-K3993)&gt;0,I3993*(1+Utgifter!$E$5/12)-K3993,0)</f>
        <v>0</v>
      </c>
      <c r="J3994" s="26"/>
      <c r="K3994" s="24">
        <f>IF((I3994*(Utgifter!$E$4+Utgifter!$E$5)/12)&gt;$S$4,(I3994*(Utgifter!$E$4+Utgifter!$E$5)/12),IF(I3994&gt; 0,$S$4,0))</f>
        <v>0</v>
      </c>
    </row>
    <row r="3995" spans="4:11" x14ac:dyDescent="0.35">
      <c r="D3995" s="28" t="str">
        <f t="shared" si="62"/>
        <v/>
      </c>
      <c r="E3995" s="27">
        <f>IF((E3994*(1+Utgifter!$E$5/12)-G3994)&gt;0,E3994*(1+Utgifter!$E$5/12)-G3994,0)</f>
        <v>0</v>
      </c>
      <c r="F3995" s="26"/>
      <c r="G3995" s="24">
        <f>IF((E3995*(Utgifter!$E$4+Utgifter!$E$5)/12)&gt;$S$4,(E3995*(Utgifter!$E$4+Utgifter!$E$5)/12),IF(E3995&gt; 0,$S$4,0))</f>
        <v>0</v>
      </c>
      <c r="I3995" s="27">
        <f>IF((I3994*(1+Utgifter!$E$5/12)-K3994)&gt;0,I3994*(1+Utgifter!$E$5/12)-K3994,0)</f>
        <v>0</v>
      </c>
      <c r="J3995" s="26"/>
      <c r="K3995" s="24">
        <f>IF((I3995*(Utgifter!$E$4+Utgifter!$E$5)/12)&gt;$S$4,(I3995*(Utgifter!$E$4+Utgifter!$E$5)/12),IF(I3995&gt; 0,$S$4,0))</f>
        <v>0</v>
      </c>
    </row>
    <row r="3996" spans="4:11" x14ac:dyDescent="0.35">
      <c r="D3996" s="28" t="str">
        <f t="shared" si="62"/>
        <v/>
      </c>
      <c r="E3996" s="27">
        <f>IF((E3995*(1+Utgifter!$E$5/12)-G3995)&gt;0,E3995*(1+Utgifter!$E$5/12)-G3995,0)</f>
        <v>0</v>
      </c>
      <c r="F3996" s="26"/>
      <c r="G3996" s="24">
        <f>IF((E3996*(Utgifter!$E$4+Utgifter!$E$5)/12)&gt;$S$4,(E3996*(Utgifter!$E$4+Utgifter!$E$5)/12),IF(E3996&gt; 0,$S$4,0))</f>
        <v>0</v>
      </c>
      <c r="I3996" s="27">
        <f>IF((I3995*(1+Utgifter!$E$5/12)-K3995)&gt;0,I3995*(1+Utgifter!$E$5/12)-K3995,0)</f>
        <v>0</v>
      </c>
      <c r="J3996" s="26"/>
      <c r="K3996" s="24">
        <f>IF((I3996*(Utgifter!$E$4+Utgifter!$E$5)/12)&gt;$S$4,(I3996*(Utgifter!$E$4+Utgifter!$E$5)/12),IF(I3996&gt; 0,$S$4,0))</f>
        <v>0</v>
      </c>
    </row>
    <row r="3997" spans="4:11" x14ac:dyDescent="0.35">
      <c r="D3997" s="28" t="str">
        <f t="shared" si="62"/>
        <v/>
      </c>
      <c r="E3997" s="27">
        <f>IF((E3996*(1+Utgifter!$E$5/12)-G3996)&gt;0,E3996*(1+Utgifter!$E$5/12)-G3996,0)</f>
        <v>0</v>
      </c>
      <c r="F3997" s="26"/>
      <c r="G3997" s="24">
        <f>IF((E3997*(Utgifter!$E$4+Utgifter!$E$5)/12)&gt;$S$4,(E3997*(Utgifter!$E$4+Utgifter!$E$5)/12),IF(E3997&gt; 0,$S$4,0))</f>
        <v>0</v>
      </c>
      <c r="I3997" s="27">
        <f>IF((I3996*(1+Utgifter!$E$5/12)-K3996)&gt;0,I3996*(1+Utgifter!$E$5/12)-K3996,0)</f>
        <v>0</v>
      </c>
      <c r="J3997" s="26"/>
      <c r="K3997" s="24">
        <f>IF((I3997*(Utgifter!$E$4+Utgifter!$E$5)/12)&gt;$S$4,(I3997*(Utgifter!$E$4+Utgifter!$E$5)/12),IF(I3997&gt; 0,$S$4,0))</f>
        <v>0</v>
      </c>
    </row>
    <row r="3998" spans="4:11" x14ac:dyDescent="0.35">
      <c r="D3998" s="28" t="str">
        <f t="shared" si="62"/>
        <v/>
      </c>
      <c r="E3998" s="27">
        <f>IF((E3997*(1+Utgifter!$E$5/12)-G3997)&gt;0,E3997*(1+Utgifter!$E$5/12)-G3997,0)</f>
        <v>0</v>
      </c>
      <c r="F3998" s="26"/>
      <c r="G3998" s="24">
        <f>IF((E3998*(Utgifter!$E$4+Utgifter!$E$5)/12)&gt;$S$4,(E3998*(Utgifter!$E$4+Utgifter!$E$5)/12),IF(E3998&gt; 0,$S$4,0))</f>
        <v>0</v>
      </c>
      <c r="I3998" s="27">
        <f>IF((I3997*(1+Utgifter!$E$5/12)-K3997)&gt;0,I3997*(1+Utgifter!$E$5/12)-K3997,0)</f>
        <v>0</v>
      </c>
      <c r="J3998" s="26"/>
      <c r="K3998" s="24">
        <f>IF((I3998*(Utgifter!$E$4+Utgifter!$E$5)/12)&gt;$S$4,(I3998*(Utgifter!$E$4+Utgifter!$E$5)/12),IF(I3998&gt; 0,$S$4,0))</f>
        <v>0</v>
      </c>
    </row>
    <row r="3999" spans="4:11" x14ac:dyDescent="0.35">
      <c r="D3999" s="28" t="str">
        <f t="shared" si="62"/>
        <v/>
      </c>
      <c r="E3999" s="27">
        <f>IF((E3998*(1+Utgifter!$E$5/12)-G3998)&gt;0,E3998*(1+Utgifter!$E$5/12)-G3998,0)</f>
        <v>0</v>
      </c>
      <c r="F3999" s="26"/>
      <c r="G3999" s="24">
        <f>IF((E3999*(Utgifter!$E$4+Utgifter!$E$5)/12)&gt;$S$4,(E3999*(Utgifter!$E$4+Utgifter!$E$5)/12),IF(E3999&gt; 0,$S$4,0))</f>
        <v>0</v>
      </c>
      <c r="I3999" s="27">
        <f>IF((I3998*(1+Utgifter!$E$5/12)-K3998)&gt;0,I3998*(1+Utgifter!$E$5/12)-K3998,0)</f>
        <v>0</v>
      </c>
      <c r="J3999" s="26"/>
      <c r="K3999" s="24">
        <f>IF((I3999*(Utgifter!$E$4+Utgifter!$E$5)/12)&gt;$S$4,(I3999*(Utgifter!$E$4+Utgifter!$E$5)/12),IF(I3999&gt; 0,$S$4,0))</f>
        <v>0</v>
      </c>
    </row>
    <row r="4000" spans="4:11" x14ac:dyDescent="0.35">
      <c r="D4000" s="28" t="str">
        <f t="shared" si="62"/>
        <v/>
      </c>
      <c r="E4000" s="27">
        <f>IF((E3999*(1+Utgifter!$E$5/12)-G3999)&gt;0,E3999*(1+Utgifter!$E$5/12)-G3999,0)</f>
        <v>0</v>
      </c>
      <c r="F4000" s="26"/>
      <c r="G4000" s="24">
        <f>IF((E4000*(Utgifter!$E$4+Utgifter!$E$5)/12)&gt;$S$4,(E4000*(Utgifter!$E$4+Utgifter!$E$5)/12),IF(E4000&gt; 0,$S$4,0))</f>
        <v>0</v>
      </c>
      <c r="I4000" s="27">
        <f>IF((I3999*(1+Utgifter!$E$5/12)-K3999)&gt;0,I3999*(1+Utgifter!$E$5/12)-K3999,0)</f>
        <v>0</v>
      </c>
      <c r="J4000" s="26"/>
      <c r="K4000" s="24">
        <f>IF((I4000*(Utgifter!$E$4+Utgifter!$E$5)/12)&gt;$S$4,(I4000*(Utgifter!$E$4+Utgifter!$E$5)/12),IF(I4000&gt; 0,$S$4,0))</f>
        <v>0</v>
      </c>
    </row>
    <row r="4001" spans="4:11" x14ac:dyDescent="0.35">
      <c r="D4001" s="28" t="str">
        <f t="shared" si="62"/>
        <v/>
      </c>
      <c r="E4001" s="27">
        <f>IF((E4000*(1+Utgifter!$E$5/12)-G4000)&gt;0,E4000*(1+Utgifter!$E$5/12)-G4000,0)</f>
        <v>0</v>
      </c>
      <c r="F4001" s="26"/>
      <c r="G4001" s="24">
        <f>IF((E4001*(Utgifter!$E$4+Utgifter!$E$5)/12)&gt;$S$4,(E4001*(Utgifter!$E$4+Utgifter!$E$5)/12),IF(E4001&gt; 0,$S$4,0))</f>
        <v>0</v>
      </c>
      <c r="I4001" s="27">
        <f>IF((I4000*(1+Utgifter!$E$5/12)-K4000)&gt;0,I4000*(1+Utgifter!$E$5/12)-K4000,0)</f>
        <v>0</v>
      </c>
      <c r="J4001" s="26"/>
      <c r="K4001" s="24">
        <f>IF((I4001*(Utgifter!$E$4+Utgifter!$E$5)/12)&gt;$S$4,(I4001*(Utgifter!$E$4+Utgifter!$E$5)/12),IF(I4001&gt; 0,$S$4,0))</f>
        <v>0</v>
      </c>
    </row>
    <row r="4002" spans="4:11" x14ac:dyDescent="0.35">
      <c r="D4002" s="28" t="str">
        <f t="shared" si="62"/>
        <v/>
      </c>
      <c r="E4002" s="27">
        <f>IF((E4001*(1+Utgifter!$E$5/12)-G4001)&gt;0,E4001*(1+Utgifter!$E$5/12)-G4001,0)</f>
        <v>0</v>
      </c>
      <c r="F4002" s="26"/>
      <c r="G4002" s="24">
        <f>IF((E4002*(Utgifter!$E$4+Utgifter!$E$5)/12)&gt;$S$4,(E4002*(Utgifter!$E$4+Utgifter!$E$5)/12),IF(E4002&gt; 0,$S$4,0))</f>
        <v>0</v>
      </c>
      <c r="I4002" s="27">
        <f>IF((I4001*(1+Utgifter!$E$5/12)-K4001)&gt;0,I4001*(1+Utgifter!$E$5/12)-K4001,0)</f>
        <v>0</v>
      </c>
      <c r="J4002" s="26"/>
      <c r="K4002" s="24">
        <f>IF((I4002*(Utgifter!$E$4+Utgifter!$E$5)/12)&gt;$S$4,(I4002*(Utgifter!$E$4+Utgifter!$E$5)/12),IF(I4002&gt; 0,$S$4,0))</f>
        <v>0</v>
      </c>
    </row>
    <row r="4003" spans="4:11" x14ac:dyDescent="0.35">
      <c r="D4003" s="28" t="str">
        <f t="shared" si="62"/>
        <v/>
      </c>
      <c r="E4003" s="27">
        <f>IF((E4002*(1+Utgifter!$E$5/12)-G4002)&gt;0,E4002*(1+Utgifter!$E$5/12)-G4002,0)</f>
        <v>0</v>
      </c>
      <c r="F4003" s="26"/>
      <c r="G4003" s="24">
        <f>IF((E4003*(Utgifter!$E$4+Utgifter!$E$5)/12)&gt;$S$4,(E4003*(Utgifter!$E$4+Utgifter!$E$5)/12),IF(E4003&gt; 0,$S$4,0))</f>
        <v>0</v>
      </c>
      <c r="I4003" s="27">
        <f>IF((I4002*(1+Utgifter!$E$5/12)-K4002)&gt;0,I4002*(1+Utgifter!$E$5/12)-K4002,0)</f>
        <v>0</v>
      </c>
      <c r="J4003" s="26"/>
      <c r="K4003" s="24">
        <f>IF((I4003*(Utgifter!$E$4+Utgifter!$E$5)/12)&gt;$S$4,(I4003*(Utgifter!$E$4+Utgifter!$E$5)/12),IF(I4003&gt; 0,$S$4,0))</f>
        <v>0</v>
      </c>
    </row>
    <row r="4004" spans="4:11" x14ac:dyDescent="0.35">
      <c r="D4004" s="28" t="str">
        <f t="shared" si="62"/>
        <v/>
      </c>
      <c r="E4004" s="27">
        <f>IF((E4003*(1+Utgifter!$E$5/12)-G4003)&gt;0,E4003*(1+Utgifter!$E$5/12)-G4003,0)</f>
        <v>0</v>
      </c>
      <c r="F4004" s="26"/>
      <c r="G4004" s="24">
        <f>IF((E4004*(Utgifter!$E$4+Utgifter!$E$5)/12)&gt;$S$4,(E4004*(Utgifter!$E$4+Utgifter!$E$5)/12),IF(E4004&gt; 0,$S$4,0))</f>
        <v>0</v>
      </c>
      <c r="I4004" s="27">
        <f>IF((I4003*(1+Utgifter!$E$5/12)-K4003)&gt;0,I4003*(1+Utgifter!$E$5/12)-K4003,0)</f>
        <v>0</v>
      </c>
      <c r="J4004" s="26"/>
      <c r="K4004" s="24">
        <f>IF((I4004*(Utgifter!$E$4+Utgifter!$E$5)/12)&gt;$S$4,(I4004*(Utgifter!$E$4+Utgifter!$E$5)/12),IF(I4004&gt; 0,$S$4,0))</f>
        <v>0</v>
      </c>
    </row>
    <row r="4005" spans="4:11" x14ac:dyDescent="0.35">
      <c r="D4005" s="28" t="str">
        <f t="shared" si="62"/>
        <v/>
      </c>
      <c r="E4005" s="27">
        <f>IF((E4004*(1+Utgifter!$E$5/12)-G4004)&gt;0,E4004*(1+Utgifter!$E$5/12)-G4004,0)</f>
        <v>0</v>
      </c>
      <c r="F4005" s="26"/>
      <c r="G4005" s="24">
        <f>IF((E4005*(Utgifter!$E$4+Utgifter!$E$5)/12)&gt;$S$4,(E4005*(Utgifter!$E$4+Utgifter!$E$5)/12),IF(E4005&gt; 0,$S$4,0))</f>
        <v>0</v>
      </c>
      <c r="I4005" s="27">
        <f>IF((I4004*(1+Utgifter!$E$5/12)-K4004)&gt;0,I4004*(1+Utgifter!$E$5/12)-K4004,0)</f>
        <v>0</v>
      </c>
      <c r="J4005" s="26"/>
      <c r="K4005" s="24">
        <f>IF((I4005*(Utgifter!$E$4+Utgifter!$E$5)/12)&gt;$S$4,(I4005*(Utgifter!$E$4+Utgifter!$E$5)/12),IF(I4005&gt; 0,$S$4,0))</f>
        <v>0</v>
      </c>
    </row>
    <row r="4006" spans="4:11" x14ac:dyDescent="0.35">
      <c r="D4006" s="28" t="str">
        <f t="shared" si="62"/>
        <v/>
      </c>
      <c r="E4006" s="27">
        <f>IF((E4005*(1+Utgifter!$E$5/12)-G4005)&gt;0,E4005*(1+Utgifter!$E$5/12)-G4005,0)</f>
        <v>0</v>
      </c>
      <c r="F4006" s="26"/>
      <c r="G4006" s="24">
        <f>IF((E4006*(Utgifter!$E$4+Utgifter!$E$5)/12)&gt;$S$4,(E4006*(Utgifter!$E$4+Utgifter!$E$5)/12),IF(E4006&gt; 0,$S$4,0))</f>
        <v>0</v>
      </c>
      <c r="I4006" s="27">
        <f>IF((I4005*(1+Utgifter!$E$5/12)-K4005)&gt;0,I4005*(1+Utgifter!$E$5/12)-K4005,0)</f>
        <v>0</v>
      </c>
      <c r="J4006" s="26"/>
      <c r="K4006" s="24">
        <f>IF((I4006*(Utgifter!$E$4+Utgifter!$E$5)/12)&gt;$S$4,(I4006*(Utgifter!$E$4+Utgifter!$E$5)/12),IF(I4006&gt; 0,$S$4,0))</f>
        <v>0</v>
      </c>
    </row>
    <row r="4007" spans="4:11" x14ac:dyDescent="0.35">
      <c r="D4007" s="28" t="str">
        <f t="shared" si="62"/>
        <v/>
      </c>
      <c r="E4007" s="27">
        <f>IF((E4006*(1+Utgifter!$E$5/12)-G4006)&gt;0,E4006*(1+Utgifter!$E$5/12)-G4006,0)</f>
        <v>0</v>
      </c>
      <c r="F4007" s="26"/>
      <c r="G4007" s="24">
        <f>IF((E4007*(Utgifter!$E$4+Utgifter!$E$5)/12)&gt;$S$4,(E4007*(Utgifter!$E$4+Utgifter!$E$5)/12),IF(E4007&gt; 0,$S$4,0))</f>
        <v>0</v>
      </c>
      <c r="I4007" s="27">
        <f>IF((I4006*(1+Utgifter!$E$5/12)-K4006)&gt;0,I4006*(1+Utgifter!$E$5/12)-K4006,0)</f>
        <v>0</v>
      </c>
      <c r="J4007" s="26"/>
      <c r="K4007" s="24">
        <f>IF((I4007*(Utgifter!$E$4+Utgifter!$E$5)/12)&gt;$S$4,(I4007*(Utgifter!$E$4+Utgifter!$E$5)/12),IF(I4007&gt; 0,$S$4,0))</f>
        <v>0</v>
      </c>
    </row>
    <row r="4008" spans="4:11" x14ac:dyDescent="0.35">
      <c r="D4008" s="28" t="str">
        <f t="shared" si="62"/>
        <v/>
      </c>
      <c r="E4008" s="27">
        <f>IF((E4007*(1+Utgifter!$E$5/12)-G4007)&gt;0,E4007*(1+Utgifter!$E$5/12)-G4007,0)</f>
        <v>0</v>
      </c>
      <c r="F4008" s="26"/>
      <c r="G4008" s="24">
        <f>IF((E4008*(Utgifter!$E$4+Utgifter!$E$5)/12)&gt;$S$4,(E4008*(Utgifter!$E$4+Utgifter!$E$5)/12),IF(E4008&gt; 0,$S$4,0))</f>
        <v>0</v>
      </c>
      <c r="I4008" s="27">
        <f>IF((I4007*(1+Utgifter!$E$5/12)-K4007)&gt;0,I4007*(1+Utgifter!$E$5/12)-K4007,0)</f>
        <v>0</v>
      </c>
      <c r="J4008" s="26"/>
      <c r="K4008" s="24">
        <f>IF((I4008*(Utgifter!$E$4+Utgifter!$E$5)/12)&gt;$S$4,(I4008*(Utgifter!$E$4+Utgifter!$E$5)/12),IF(I4008&gt; 0,$S$4,0))</f>
        <v>0</v>
      </c>
    </row>
    <row r="4009" spans="4:11" x14ac:dyDescent="0.35">
      <c r="D4009" s="28" t="str">
        <f t="shared" si="62"/>
        <v/>
      </c>
      <c r="E4009" s="27">
        <f>IF((E4008*(1+Utgifter!$E$5/12)-G4008)&gt;0,E4008*(1+Utgifter!$E$5/12)-G4008,0)</f>
        <v>0</v>
      </c>
      <c r="F4009" s="26"/>
      <c r="G4009" s="24">
        <f>IF((E4009*(Utgifter!$E$4+Utgifter!$E$5)/12)&gt;$S$4,(E4009*(Utgifter!$E$4+Utgifter!$E$5)/12),IF(E4009&gt; 0,$S$4,0))</f>
        <v>0</v>
      </c>
      <c r="I4009" s="27">
        <f>IF((I4008*(1+Utgifter!$E$5/12)-K4008)&gt;0,I4008*(1+Utgifter!$E$5/12)-K4008,0)</f>
        <v>0</v>
      </c>
      <c r="J4009" s="26"/>
      <c r="K4009" s="24">
        <f>IF((I4009*(Utgifter!$E$4+Utgifter!$E$5)/12)&gt;$S$4,(I4009*(Utgifter!$E$4+Utgifter!$E$5)/12),IF(I4009&gt; 0,$S$4,0))</f>
        <v>0</v>
      </c>
    </row>
    <row r="4010" spans="4:11" x14ac:dyDescent="0.35">
      <c r="D4010" s="28" t="str">
        <f t="shared" si="62"/>
        <v/>
      </c>
      <c r="E4010" s="27">
        <f>IF((E4009*(1+Utgifter!$E$5/12)-G4009)&gt;0,E4009*(1+Utgifter!$E$5/12)-G4009,0)</f>
        <v>0</v>
      </c>
      <c r="F4010" s="26"/>
      <c r="G4010" s="24">
        <f>IF((E4010*(Utgifter!$E$4+Utgifter!$E$5)/12)&gt;$S$4,(E4010*(Utgifter!$E$4+Utgifter!$E$5)/12),IF(E4010&gt; 0,$S$4,0))</f>
        <v>0</v>
      </c>
      <c r="I4010" s="27">
        <f>IF((I4009*(1+Utgifter!$E$5/12)-K4009)&gt;0,I4009*(1+Utgifter!$E$5/12)-K4009,0)</f>
        <v>0</v>
      </c>
      <c r="J4010" s="26"/>
      <c r="K4010" s="24">
        <f>IF((I4010*(Utgifter!$E$4+Utgifter!$E$5)/12)&gt;$S$4,(I4010*(Utgifter!$E$4+Utgifter!$E$5)/12),IF(I4010&gt; 0,$S$4,0))</f>
        <v>0</v>
      </c>
    </row>
    <row r="4011" spans="4:11" x14ac:dyDescent="0.35">
      <c r="D4011" s="28" t="str">
        <f t="shared" si="62"/>
        <v/>
      </c>
      <c r="E4011" s="27">
        <f>IF((E4010*(1+Utgifter!$E$5/12)-G4010)&gt;0,E4010*(1+Utgifter!$E$5/12)-G4010,0)</f>
        <v>0</v>
      </c>
      <c r="F4011" s="26"/>
      <c r="G4011" s="24">
        <f>IF((E4011*(Utgifter!$E$4+Utgifter!$E$5)/12)&gt;$S$4,(E4011*(Utgifter!$E$4+Utgifter!$E$5)/12),IF(E4011&gt; 0,$S$4,0))</f>
        <v>0</v>
      </c>
      <c r="I4011" s="27">
        <f>IF((I4010*(1+Utgifter!$E$5/12)-K4010)&gt;0,I4010*(1+Utgifter!$E$5/12)-K4010,0)</f>
        <v>0</v>
      </c>
      <c r="J4011" s="26"/>
      <c r="K4011" s="24">
        <f>IF((I4011*(Utgifter!$E$4+Utgifter!$E$5)/12)&gt;$S$4,(I4011*(Utgifter!$E$4+Utgifter!$E$5)/12),IF(I4011&gt; 0,$S$4,0))</f>
        <v>0</v>
      </c>
    </row>
    <row r="4012" spans="4:11" x14ac:dyDescent="0.35">
      <c r="D4012" s="28" t="str">
        <f t="shared" si="62"/>
        <v/>
      </c>
      <c r="E4012" s="27">
        <f>IF((E4011*(1+Utgifter!$E$5/12)-G4011)&gt;0,E4011*(1+Utgifter!$E$5/12)-G4011,0)</f>
        <v>0</v>
      </c>
      <c r="F4012" s="26"/>
      <c r="G4012" s="24">
        <f>IF((E4012*(Utgifter!$E$4+Utgifter!$E$5)/12)&gt;$S$4,(E4012*(Utgifter!$E$4+Utgifter!$E$5)/12),IF(E4012&gt; 0,$S$4,0))</f>
        <v>0</v>
      </c>
      <c r="I4012" s="27">
        <f>IF((I4011*(1+Utgifter!$E$5/12)-K4011)&gt;0,I4011*(1+Utgifter!$E$5/12)-K4011,0)</f>
        <v>0</v>
      </c>
      <c r="J4012" s="26"/>
      <c r="K4012" s="24">
        <f>IF((I4012*(Utgifter!$E$4+Utgifter!$E$5)/12)&gt;$S$4,(I4012*(Utgifter!$E$4+Utgifter!$E$5)/12),IF(I4012&gt; 0,$S$4,0))</f>
        <v>0</v>
      </c>
    </row>
    <row r="4013" spans="4:11" x14ac:dyDescent="0.35">
      <c r="D4013" s="28" t="str">
        <f t="shared" si="62"/>
        <v/>
      </c>
      <c r="E4013" s="27">
        <f>IF((E4012*(1+Utgifter!$E$5/12)-G4012)&gt;0,E4012*(1+Utgifter!$E$5/12)-G4012,0)</f>
        <v>0</v>
      </c>
      <c r="F4013" s="26"/>
      <c r="G4013" s="24">
        <f>IF((E4013*(Utgifter!$E$4+Utgifter!$E$5)/12)&gt;$S$4,(E4013*(Utgifter!$E$4+Utgifter!$E$5)/12),IF(E4013&gt; 0,$S$4,0))</f>
        <v>0</v>
      </c>
      <c r="I4013" s="27">
        <f>IF((I4012*(1+Utgifter!$E$5/12)-K4012)&gt;0,I4012*(1+Utgifter!$E$5/12)-K4012,0)</f>
        <v>0</v>
      </c>
      <c r="J4013" s="26"/>
      <c r="K4013" s="24">
        <f>IF((I4013*(Utgifter!$E$4+Utgifter!$E$5)/12)&gt;$S$4,(I4013*(Utgifter!$E$4+Utgifter!$E$5)/12),IF(I4013&gt; 0,$S$4,0))</f>
        <v>0</v>
      </c>
    </row>
    <row r="4014" spans="4:11" x14ac:dyDescent="0.35">
      <c r="D4014" s="28" t="str">
        <f t="shared" si="62"/>
        <v/>
      </c>
      <c r="E4014" s="27">
        <f>IF((E4013*(1+Utgifter!$E$5/12)-G4013)&gt;0,E4013*(1+Utgifter!$E$5/12)-G4013,0)</f>
        <v>0</v>
      </c>
      <c r="F4014" s="26"/>
      <c r="G4014" s="24">
        <f>IF((E4014*(Utgifter!$E$4+Utgifter!$E$5)/12)&gt;$S$4,(E4014*(Utgifter!$E$4+Utgifter!$E$5)/12),IF(E4014&gt; 0,$S$4,0))</f>
        <v>0</v>
      </c>
      <c r="I4014" s="27">
        <f>IF((I4013*(1+Utgifter!$E$5/12)-K4013)&gt;0,I4013*(1+Utgifter!$E$5/12)-K4013,0)</f>
        <v>0</v>
      </c>
      <c r="J4014" s="26"/>
      <c r="K4014" s="24">
        <f>IF((I4014*(Utgifter!$E$4+Utgifter!$E$5)/12)&gt;$S$4,(I4014*(Utgifter!$E$4+Utgifter!$E$5)/12),IF(I4014&gt; 0,$S$4,0))</f>
        <v>0</v>
      </c>
    </row>
    <row r="4015" spans="4:11" x14ac:dyDescent="0.35">
      <c r="D4015" s="28" t="str">
        <f t="shared" si="62"/>
        <v/>
      </c>
      <c r="E4015" s="27">
        <f>IF((E4014*(1+Utgifter!$E$5/12)-G4014)&gt;0,E4014*(1+Utgifter!$E$5/12)-G4014,0)</f>
        <v>0</v>
      </c>
      <c r="F4015" s="26"/>
      <c r="G4015" s="24">
        <f>IF((E4015*(Utgifter!$E$4+Utgifter!$E$5)/12)&gt;$S$4,(E4015*(Utgifter!$E$4+Utgifter!$E$5)/12),IF(E4015&gt; 0,$S$4,0))</f>
        <v>0</v>
      </c>
      <c r="I4015" s="27">
        <f>IF((I4014*(1+Utgifter!$E$5/12)-K4014)&gt;0,I4014*(1+Utgifter!$E$5/12)-K4014,0)</f>
        <v>0</v>
      </c>
      <c r="J4015" s="26"/>
      <c r="K4015" s="24">
        <f>IF((I4015*(Utgifter!$E$4+Utgifter!$E$5)/12)&gt;$S$4,(I4015*(Utgifter!$E$4+Utgifter!$E$5)/12),IF(I4015&gt; 0,$S$4,0))</f>
        <v>0</v>
      </c>
    </row>
    <row r="4016" spans="4:11" x14ac:dyDescent="0.35">
      <c r="D4016" s="28" t="str">
        <f t="shared" si="62"/>
        <v/>
      </c>
      <c r="E4016" s="27">
        <f>IF((E4015*(1+Utgifter!$E$5/12)-G4015)&gt;0,E4015*(1+Utgifter!$E$5/12)-G4015,0)</f>
        <v>0</v>
      </c>
      <c r="F4016" s="26"/>
      <c r="G4016" s="24">
        <f>IF((E4016*(Utgifter!$E$4+Utgifter!$E$5)/12)&gt;$S$4,(E4016*(Utgifter!$E$4+Utgifter!$E$5)/12),IF(E4016&gt; 0,$S$4,0))</f>
        <v>0</v>
      </c>
      <c r="I4016" s="27">
        <f>IF((I4015*(1+Utgifter!$E$5/12)-K4015)&gt;0,I4015*(1+Utgifter!$E$5/12)-K4015,0)</f>
        <v>0</v>
      </c>
      <c r="J4016" s="26"/>
      <c r="K4016" s="24">
        <f>IF((I4016*(Utgifter!$E$4+Utgifter!$E$5)/12)&gt;$S$4,(I4016*(Utgifter!$E$4+Utgifter!$E$5)/12),IF(I4016&gt; 0,$S$4,0))</f>
        <v>0</v>
      </c>
    </row>
    <row r="4017" spans="4:11" x14ac:dyDescent="0.35">
      <c r="D4017" s="28" t="str">
        <f t="shared" si="62"/>
        <v/>
      </c>
      <c r="E4017" s="27">
        <f>IF((E4016*(1+Utgifter!$E$5/12)-G4016)&gt;0,E4016*(1+Utgifter!$E$5/12)-G4016,0)</f>
        <v>0</v>
      </c>
      <c r="F4017" s="26"/>
      <c r="G4017" s="24">
        <f>IF((E4017*(Utgifter!$E$4+Utgifter!$E$5)/12)&gt;$S$4,(E4017*(Utgifter!$E$4+Utgifter!$E$5)/12),IF(E4017&gt; 0,$S$4,0))</f>
        <v>0</v>
      </c>
      <c r="I4017" s="27">
        <f>IF((I4016*(1+Utgifter!$E$5/12)-K4016)&gt;0,I4016*(1+Utgifter!$E$5/12)-K4016,0)</f>
        <v>0</v>
      </c>
      <c r="J4017" s="26"/>
      <c r="K4017" s="24">
        <f>IF((I4017*(Utgifter!$E$4+Utgifter!$E$5)/12)&gt;$S$4,(I4017*(Utgifter!$E$4+Utgifter!$E$5)/12),IF(I4017&gt; 0,$S$4,0))</f>
        <v>0</v>
      </c>
    </row>
    <row r="4018" spans="4:11" x14ac:dyDescent="0.35">
      <c r="D4018" s="28" t="str">
        <f t="shared" si="62"/>
        <v/>
      </c>
      <c r="E4018" s="27">
        <f>IF((E4017*(1+Utgifter!$E$5/12)-G4017)&gt;0,E4017*(1+Utgifter!$E$5/12)-G4017,0)</f>
        <v>0</v>
      </c>
      <c r="F4018" s="26"/>
      <c r="G4018" s="24">
        <f>IF((E4018*(Utgifter!$E$4+Utgifter!$E$5)/12)&gt;$S$4,(E4018*(Utgifter!$E$4+Utgifter!$E$5)/12),IF(E4018&gt; 0,$S$4,0))</f>
        <v>0</v>
      </c>
      <c r="I4018" s="27">
        <f>IF((I4017*(1+Utgifter!$E$5/12)-K4017)&gt;0,I4017*(1+Utgifter!$E$5/12)-K4017,0)</f>
        <v>0</v>
      </c>
      <c r="J4018" s="26"/>
      <c r="K4018" s="24">
        <f>IF((I4018*(Utgifter!$E$4+Utgifter!$E$5)/12)&gt;$S$4,(I4018*(Utgifter!$E$4+Utgifter!$E$5)/12),IF(I4018&gt; 0,$S$4,0))</f>
        <v>0</v>
      </c>
    </row>
    <row r="4019" spans="4:11" x14ac:dyDescent="0.35">
      <c r="D4019" s="28" t="str">
        <f t="shared" si="62"/>
        <v/>
      </c>
      <c r="E4019" s="27">
        <f>IF((E4018*(1+Utgifter!$E$5/12)-G4018)&gt;0,E4018*(1+Utgifter!$E$5/12)-G4018,0)</f>
        <v>0</v>
      </c>
      <c r="F4019" s="26"/>
      <c r="G4019" s="24">
        <f>IF((E4019*(Utgifter!$E$4+Utgifter!$E$5)/12)&gt;$S$4,(E4019*(Utgifter!$E$4+Utgifter!$E$5)/12),IF(E4019&gt; 0,$S$4,0))</f>
        <v>0</v>
      </c>
      <c r="I4019" s="27">
        <f>IF((I4018*(1+Utgifter!$E$5/12)-K4018)&gt;0,I4018*(1+Utgifter!$E$5/12)-K4018,0)</f>
        <v>0</v>
      </c>
      <c r="J4019" s="26"/>
      <c r="K4019" s="24">
        <f>IF((I4019*(Utgifter!$E$4+Utgifter!$E$5)/12)&gt;$S$4,(I4019*(Utgifter!$E$4+Utgifter!$E$5)/12),IF(I4019&gt; 0,$S$4,0))</f>
        <v>0</v>
      </c>
    </row>
    <row r="4020" spans="4:11" x14ac:dyDescent="0.35">
      <c r="D4020" s="28" t="str">
        <f t="shared" si="62"/>
        <v/>
      </c>
      <c r="E4020" s="27">
        <f>IF((E4019*(1+Utgifter!$E$5/12)-G4019)&gt;0,E4019*(1+Utgifter!$E$5/12)-G4019,0)</f>
        <v>0</v>
      </c>
      <c r="F4020" s="26"/>
      <c r="G4020" s="24">
        <f>IF((E4020*(Utgifter!$E$4+Utgifter!$E$5)/12)&gt;$S$4,(E4020*(Utgifter!$E$4+Utgifter!$E$5)/12),IF(E4020&gt; 0,$S$4,0))</f>
        <v>0</v>
      </c>
      <c r="I4020" s="27">
        <f>IF((I4019*(1+Utgifter!$E$5/12)-K4019)&gt;0,I4019*(1+Utgifter!$E$5/12)-K4019,0)</f>
        <v>0</v>
      </c>
      <c r="J4020" s="26"/>
      <c r="K4020" s="24">
        <f>IF((I4020*(Utgifter!$E$4+Utgifter!$E$5)/12)&gt;$S$4,(I4020*(Utgifter!$E$4+Utgifter!$E$5)/12),IF(I4020&gt; 0,$S$4,0))</f>
        <v>0</v>
      </c>
    </row>
    <row r="4021" spans="4:11" x14ac:dyDescent="0.35">
      <c r="D4021" s="28" t="str">
        <f t="shared" si="62"/>
        <v/>
      </c>
      <c r="E4021" s="27">
        <f>IF((E4020*(1+Utgifter!$E$5/12)-G4020)&gt;0,E4020*(1+Utgifter!$E$5/12)-G4020,0)</f>
        <v>0</v>
      </c>
      <c r="F4021" s="26"/>
      <c r="G4021" s="24">
        <f>IF((E4021*(Utgifter!$E$4+Utgifter!$E$5)/12)&gt;$S$4,(E4021*(Utgifter!$E$4+Utgifter!$E$5)/12),IF(E4021&gt; 0,$S$4,0))</f>
        <v>0</v>
      </c>
      <c r="I4021" s="27">
        <f>IF((I4020*(1+Utgifter!$E$5/12)-K4020)&gt;0,I4020*(1+Utgifter!$E$5/12)-K4020,0)</f>
        <v>0</v>
      </c>
      <c r="J4021" s="26"/>
      <c r="K4021" s="24">
        <f>IF((I4021*(Utgifter!$E$4+Utgifter!$E$5)/12)&gt;$S$4,(I4021*(Utgifter!$E$4+Utgifter!$E$5)/12),IF(I4021&gt; 0,$S$4,0))</f>
        <v>0</v>
      </c>
    </row>
    <row r="4022" spans="4:11" x14ac:dyDescent="0.35">
      <c r="D4022" s="28" t="str">
        <f t="shared" si="62"/>
        <v/>
      </c>
      <c r="E4022" s="27">
        <f>IF((E4021*(1+Utgifter!$E$5/12)-G4021)&gt;0,E4021*(1+Utgifter!$E$5/12)-G4021,0)</f>
        <v>0</v>
      </c>
      <c r="F4022" s="26"/>
      <c r="G4022" s="24">
        <f>IF((E4022*(Utgifter!$E$4+Utgifter!$E$5)/12)&gt;$S$4,(E4022*(Utgifter!$E$4+Utgifter!$E$5)/12),IF(E4022&gt; 0,$S$4,0))</f>
        <v>0</v>
      </c>
      <c r="I4022" s="27">
        <f>IF((I4021*(1+Utgifter!$E$5/12)-K4021)&gt;0,I4021*(1+Utgifter!$E$5/12)-K4021,0)</f>
        <v>0</v>
      </c>
      <c r="J4022" s="26"/>
      <c r="K4022" s="24">
        <f>IF((I4022*(Utgifter!$E$4+Utgifter!$E$5)/12)&gt;$S$4,(I4022*(Utgifter!$E$4+Utgifter!$E$5)/12),IF(I4022&gt; 0,$S$4,0))</f>
        <v>0</v>
      </c>
    </row>
    <row r="4023" spans="4:11" x14ac:dyDescent="0.35">
      <c r="D4023" s="28" t="str">
        <f t="shared" si="62"/>
        <v/>
      </c>
      <c r="E4023" s="27">
        <f>IF((E4022*(1+Utgifter!$E$5/12)-G4022)&gt;0,E4022*(1+Utgifter!$E$5/12)-G4022,0)</f>
        <v>0</v>
      </c>
      <c r="F4023" s="26"/>
      <c r="G4023" s="24">
        <f>IF((E4023*(Utgifter!$E$4+Utgifter!$E$5)/12)&gt;$S$4,(E4023*(Utgifter!$E$4+Utgifter!$E$5)/12),IF(E4023&gt; 0,$S$4,0))</f>
        <v>0</v>
      </c>
      <c r="I4023" s="27">
        <f>IF((I4022*(1+Utgifter!$E$5/12)-K4022)&gt;0,I4022*(1+Utgifter!$E$5/12)-K4022,0)</f>
        <v>0</v>
      </c>
      <c r="J4023" s="26"/>
      <c r="K4023" s="24">
        <f>IF((I4023*(Utgifter!$E$4+Utgifter!$E$5)/12)&gt;$S$4,(I4023*(Utgifter!$E$4+Utgifter!$E$5)/12),IF(I4023&gt; 0,$S$4,0))</f>
        <v>0</v>
      </c>
    </row>
    <row r="4024" spans="4:11" x14ac:dyDescent="0.35">
      <c r="D4024" s="28" t="str">
        <f t="shared" si="62"/>
        <v/>
      </c>
      <c r="E4024" s="27">
        <f>IF((E4023*(1+Utgifter!$E$5/12)-G4023)&gt;0,E4023*(1+Utgifter!$E$5/12)-G4023,0)</f>
        <v>0</v>
      </c>
      <c r="F4024" s="26"/>
      <c r="G4024" s="24">
        <f>IF((E4024*(Utgifter!$E$4+Utgifter!$E$5)/12)&gt;$S$4,(E4024*(Utgifter!$E$4+Utgifter!$E$5)/12),IF(E4024&gt; 0,$S$4,0))</f>
        <v>0</v>
      </c>
      <c r="I4024" s="27">
        <f>IF((I4023*(1+Utgifter!$E$5/12)-K4023)&gt;0,I4023*(1+Utgifter!$E$5/12)-K4023,0)</f>
        <v>0</v>
      </c>
      <c r="J4024" s="26"/>
      <c r="K4024" s="24">
        <f>IF((I4024*(Utgifter!$E$4+Utgifter!$E$5)/12)&gt;$S$4,(I4024*(Utgifter!$E$4+Utgifter!$E$5)/12),IF(I4024&gt; 0,$S$4,0))</f>
        <v>0</v>
      </c>
    </row>
    <row r="4025" spans="4:11" x14ac:dyDescent="0.35">
      <c r="D4025" s="28" t="str">
        <f t="shared" si="62"/>
        <v/>
      </c>
      <c r="E4025" s="27">
        <f>IF((E4024*(1+Utgifter!$E$5/12)-G4024)&gt;0,E4024*(1+Utgifter!$E$5/12)-G4024,0)</f>
        <v>0</v>
      </c>
      <c r="F4025" s="26"/>
      <c r="G4025" s="24">
        <f>IF((E4025*(Utgifter!$E$4+Utgifter!$E$5)/12)&gt;$S$4,(E4025*(Utgifter!$E$4+Utgifter!$E$5)/12),IF(E4025&gt; 0,$S$4,0))</f>
        <v>0</v>
      </c>
      <c r="I4025" s="27">
        <f>IF((I4024*(1+Utgifter!$E$5/12)-K4024)&gt;0,I4024*(1+Utgifter!$E$5/12)-K4024,0)</f>
        <v>0</v>
      </c>
      <c r="J4025" s="26"/>
      <c r="K4025" s="24">
        <f>IF((I4025*(Utgifter!$E$4+Utgifter!$E$5)/12)&gt;$S$4,(I4025*(Utgifter!$E$4+Utgifter!$E$5)/12),IF(I4025&gt; 0,$S$4,0))</f>
        <v>0</v>
      </c>
    </row>
    <row r="4026" spans="4:11" x14ac:dyDescent="0.35">
      <c r="D4026" s="28" t="str">
        <f t="shared" si="62"/>
        <v/>
      </c>
      <c r="E4026" s="27">
        <f>IF((E4025*(1+Utgifter!$E$5/12)-G4025)&gt;0,E4025*(1+Utgifter!$E$5/12)-G4025,0)</f>
        <v>0</v>
      </c>
      <c r="F4026" s="26"/>
      <c r="G4026" s="24">
        <f>IF((E4026*(Utgifter!$E$4+Utgifter!$E$5)/12)&gt;$S$4,(E4026*(Utgifter!$E$4+Utgifter!$E$5)/12),IF(E4026&gt; 0,$S$4,0))</f>
        <v>0</v>
      </c>
      <c r="I4026" s="27">
        <f>IF((I4025*(1+Utgifter!$E$5/12)-K4025)&gt;0,I4025*(1+Utgifter!$E$5/12)-K4025,0)</f>
        <v>0</v>
      </c>
      <c r="J4026" s="26"/>
      <c r="K4026" s="24">
        <f>IF((I4026*(Utgifter!$E$4+Utgifter!$E$5)/12)&gt;$S$4,(I4026*(Utgifter!$E$4+Utgifter!$E$5)/12),IF(I4026&gt; 0,$S$4,0))</f>
        <v>0</v>
      </c>
    </row>
    <row r="4027" spans="4:11" x14ac:dyDescent="0.35">
      <c r="D4027" s="28" t="str">
        <f t="shared" si="62"/>
        <v/>
      </c>
      <c r="E4027" s="27">
        <f>IF((E4026*(1+Utgifter!$E$5/12)-G4026)&gt;0,E4026*(1+Utgifter!$E$5/12)-G4026,0)</f>
        <v>0</v>
      </c>
      <c r="F4027" s="26"/>
      <c r="G4027" s="24">
        <f>IF((E4027*(Utgifter!$E$4+Utgifter!$E$5)/12)&gt;$S$4,(E4027*(Utgifter!$E$4+Utgifter!$E$5)/12),IF(E4027&gt; 0,$S$4,0))</f>
        <v>0</v>
      </c>
      <c r="I4027" s="27">
        <f>IF((I4026*(1+Utgifter!$E$5/12)-K4026)&gt;0,I4026*(1+Utgifter!$E$5/12)-K4026,0)</f>
        <v>0</v>
      </c>
      <c r="J4027" s="26"/>
      <c r="K4027" s="24">
        <f>IF((I4027*(Utgifter!$E$4+Utgifter!$E$5)/12)&gt;$S$4,(I4027*(Utgifter!$E$4+Utgifter!$E$5)/12),IF(I4027&gt; 0,$S$4,0))</f>
        <v>0</v>
      </c>
    </row>
    <row r="4028" spans="4:11" x14ac:dyDescent="0.35">
      <c r="D4028" s="28" t="str">
        <f t="shared" si="62"/>
        <v/>
      </c>
      <c r="E4028" s="27">
        <f>IF((E4027*(1+Utgifter!$E$5/12)-G4027)&gt;0,E4027*(1+Utgifter!$E$5/12)-G4027,0)</f>
        <v>0</v>
      </c>
      <c r="F4028" s="26"/>
      <c r="G4028" s="24">
        <f>IF((E4028*(Utgifter!$E$4+Utgifter!$E$5)/12)&gt;$S$4,(E4028*(Utgifter!$E$4+Utgifter!$E$5)/12),IF(E4028&gt; 0,$S$4,0))</f>
        <v>0</v>
      </c>
      <c r="I4028" s="27">
        <f>IF((I4027*(1+Utgifter!$E$5/12)-K4027)&gt;0,I4027*(1+Utgifter!$E$5/12)-K4027,0)</f>
        <v>0</v>
      </c>
      <c r="J4028" s="26"/>
      <c r="K4028" s="24">
        <f>IF((I4028*(Utgifter!$E$4+Utgifter!$E$5)/12)&gt;$S$4,(I4028*(Utgifter!$E$4+Utgifter!$E$5)/12),IF(I4028&gt; 0,$S$4,0))</f>
        <v>0</v>
      </c>
    </row>
    <row r="4029" spans="4:11" x14ac:dyDescent="0.35">
      <c r="D4029" s="28" t="str">
        <f t="shared" si="62"/>
        <v/>
      </c>
      <c r="E4029" s="27">
        <f>IF((E4028*(1+Utgifter!$E$5/12)-G4028)&gt;0,E4028*(1+Utgifter!$E$5/12)-G4028,0)</f>
        <v>0</v>
      </c>
      <c r="F4029" s="26"/>
      <c r="G4029" s="24">
        <f>IF((E4029*(Utgifter!$E$4+Utgifter!$E$5)/12)&gt;$S$4,(E4029*(Utgifter!$E$4+Utgifter!$E$5)/12),IF(E4029&gt; 0,$S$4,0))</f>
        <v>0</v>
      </c>
      <c r="I4029" s="27">
        <f>IF((I4028*(1+Utgifter!$E$5/12)-K4028)&gt;0,I4028*(1+Utgifter!$E$5/12)-K4028,0)</f>
        <v>0</v>
      </c>
      <c r="J4029" s="26"/>
      <c r="K4029" s="24">
        <f>IF((I4029*(Utgifter!$E$4+Utgifter!$E$5)/12)&gt;$S$4,(I4029*(Utgifter!$E$4+Utgifter!$E$5)/12),IF(I4029&gt; 0,$S$4,0))</f>
        <v>0</v>
      </c>
    </row>
    <row r="4030" spans="4:11" x14ac:dyDescent="0.35">
      <c r="D4030" s="28" t="str">
        <f t="shared" si="62"/>
        <v/>
      </c>
      <c r="E4030" s="27">
        <f>IF((E4029*(1+Utgifter!$E$5/12)-G4029)&gt;0,E4029*(1+Utgifter!$E$5/12)-G4029,0)</f>
        <v>0</v>
      </c>
      <c r="F4030" s="26"/>
      <c r="G4030" s="24">
        <f>IF((E4030*(Utgifter!$E$4+Utgifter!$E$5)/12)&gt;$S$4,(E4030*(Utgifter!$E$4+Utgifter!$E$5)/12),IF(E4030&gt; 0,$S$4,0))</f>
        <v>0</v>
      </c>
      <c r="I4030" s="27">
        <f>IF((I4029*(1+Utgifter!$E$5/12)-K4029)&gt;0,I4029*(1+Utgifter!$E$5/12)-K4029,0)</f>
        <v>0</v>
      </c>
      <c r="J4030" s="26"/>
      <c r="K4030" s="24">
        <f>IF((I4030*(Utgifter!$E$4+Utgifter!$E$5)/12)&gt;$S$4,(I4030*(Utgifter!$E$4+Utgifter!$E$5)/12),IF(I4030&gt; 0,$S$4,0))</f>
        <v>0</v>
      </c>
    </row>
    <row r="4031" spans="4:11" x14ac:dyDescent="0.35">
      <c r="D4031" s="28" t="str">
        <f t="shared" si="62"/>
        <v/>
      </c>
      <c r="E4031" s="27">
        <f>IF((E4030*(1+Utgifter!$E$5/12)-G4030)&gt;0,E4030*(1+Utgifter!$E$5/12)-G4030,0)</f>
        <v>0</v>
      </c>
      <c r="F4031" s="26"/>
      <c r="G4031" s="24">
        <f>IF((E4031*(Utgifter!$E$4+Utgifter!$E$5)/12)&gt;$S$4,(E4031*(Utgifter!$E$4+Utgifter!$E$5)/12),IF(E4031&gt; 0,$S$4,0))</f>
        <v>0</v>
      </c>
      <c r="I4031" s="27">
        <f>IF((I4030*(1+Utgifter!$E$5/12)-K4030)&gt;0,I4030*(1+Utgifter!$E$5/12)-K4030,0)</f>
        <v>0</v>
      </c>
      <c r="J4031" s="26"/>
      <c r="K4031" s="24">
        <f>IF((I4031*(Utgifter!$E$4+Utgifter!$E$5)/12)&gt;$S$4,(I4031*(Utgifter!$E$4+Utgifter!$E$5)/12),IF(I4031&gt; 0,$S$4,0))</f>
        <v>0</v>
      </c>
    </row>
    <row r="4032" spans="4:11" x14ac:dyDescent="0.35">
      <c r="D4032" s="28" t="str">
        <f t="shared" si="62"/>
        <v/>
      </c>
      <c r="E4032" s="27">
        <f>IF((E4031*(1+Utgifter!$E$5/12)-G4031)&gt;0,E4031*(1+Utgifter!$E$5/12)-G4031,0)</f>
        <v>0</v>
      </c>
      <c r="F4032" s="26"/>
      <c r="G4032" s="24">
        <f>IF((E4032*(Utgifter!$E$4+Utgifter!$E$5)/12)&gt;$S$4,(E4032*(Utgifter!$E$4+Utgifter!$E$5)/12),IF(E4032&gt; 0,$S$4,0))</f>
        <v>0</v>
      </c>
      <c r="I4032" s="27">
        <f>IF((I4031*(1+Utgifter!$E$5/12)-K4031)&gt;0,I4031*(1+Utgifter!$E$5/12)-K4031,0)</f>
        <v>0</v>
      </c>
      <c r="J4032" s="26"/>
      <c r="K4032" s="24">
        <f>IF((I4032*(Utgifter!$E$4+Utgifter!$E$5)/12)&gt;$S$4,(I4032*(Utgifter!$E$4+Utgifter!$E$5)/12),IF(I4032&gt; 0,$S$4,0))</f>
        <v>0</v>
      </c>
    </row>
    <row r="4033" spans="4:11" x14ac:dyDescent="0.35">
      <c r="D4033" s="28" t="str">
        <f t="shared" si="62"/>
        <v/>
      </c>
      <c r="E4033" s="27">
        <f>IF((E4032*(1+Utgifter!$E$5/12)-G4032)&gt;0,E4032*(1+Utgifter!$E$5/12)-G4032,0)</f>
        <v>0</v>
      </c>
      <c r="F4033" s="26"/>
      <c r="G4033" s="24">
        <f>IF((E4033*(Utgifter!$E$4+Utgifter!$E$5)/12)&gt;$S$4,(E4033*(Utgifter!$E$4+Utgifter!$E$5)/12),IF(E4033&gt; 0,$S$4,0))</f>
        <v>0</v>
      </c>
      <c r="I4033" s="27">
        <f>IF((I4032*(1+Utgifter!$E$5/12)-K4032)&gt;0,I4032*(1+Utgifter!$E$5/12)-K4032,0)</f>
        <v>0</v>
      </c>
      <c r="J4033" s="26"/>
      <c r="K4033" s="24">
        <f>IF((I4033*(Utgifter!$E$4+Utgifter!$E$5)/12)&gt;$S$4,(I4033*(Utgifter!$E$4+Utgifter!$E$5)/12),IF(I4033&gt; 0,$S$4,0))</f>
        <v>0</v>
      </c>
    </row>
    <row r="4034" spans="4:11" x14ac:dyDescent="0.35">
      <c r="D4034" s="28" t="str">
        <f t="shared" si="62"/>
        <v/>
      </c>
      <c r="E4034" s="27">
        <f>IF((E4033*(1+Utgifter!$E$5/12)-G4033)&gt;0,E4033*(1+Utgifter!$E$5/12)-G4033,0)</f>
        <v>0</v>
      </c>
      <c r="F4034" s="26"/>
      <c r="G4034" s="24">
        <f>IF((E4034*(Utgifter!$E$4+Utgifter!$E$5)/12)&gt;$S$4,(E4034*(Utgifter!$E$4+Utgifter!$E$5)/12),IF(E4034&gt; 0,$S$4,0))</f>
        <v>0</v>
      </c>
      <c r="I4034" s="27">
        <f>IF((I4033*(1+Utgifter!$E$5/12)-K4033)&gt;0,I4033*(1+Utgifter!$E$5/12)-K4033,0)</f>
        <v>0</v>
      </c>
      <c r="J4034" s="26"/>
      <c r="K4034" s="24">
        <f>IF((I4034*(Utgifter!$E$4+Utgifter!$E$5)/12)&gt;$S$4,(I4034*(Utgifter!$E$4+Utgifter!$E$5)/12),IF(I4034&gt; 0,$S$4,0))</f>
        <v>0</v>
      </c>
    </row>
    <row r="4035" spans="4:11" x14ac:dyDescent="0.35">
      <c r="D4035" s="28" t="str">
        <f t="shared" si="62"/>
        <v/>
      </c>
      <c r="E4035" s="27">
        <f>IF((E4034*(1+Utgifter!$E$5/12)-G4034)&gt;0,E4034*(1+Utgifter!$E$5/12)-G4034,0)</f>
        <v>0</v>
      </c>
      <c r="F4035" s="26"/>
      <c r="G4035" s="24">
        <f>IF((E4035*(Utgifter!$E$4+Utgifter!$E$5)/12)&gt;$S$4,(E4035*(Utgifter!$E$4+Utgifter!$E$5)/12),IF(E4035&gt; 0,$S$4,0))</f>
        <v>0</v>
      </c>
      <c r="I4035" s="27">
        <f>IF((I4034*(1+Utgifter!$E$5/12)-K4034)&gt;0,I4034*(1+Utgifter!$E$5/12)-K4034,0)</f>
        <v>0</v>
      </c>
      <c r="J4035" s="26"/>
      <c r="K4035" s="24">
        <f>IF((I4035*(Utgifter!$E$4+Utgifter!$E$5)/12)&gt;$S$4,(I4035*(Utgifter!$E$4+Utgifter!$E$5)/12),IF(I4035&gt; 0,$S$4,0))</f>
        <v>0</v>
      </c>
    </row>
    <row r="4036" spans="4:11" x14ac:dyDescent="0.35">
      <c r="D4036" s="28" t="str">
        <f t="shared" si="62"/>
        <v/>
      </c>
      <c r="E4036" s="27">
        <f>IF((E4035*(1+Utgifter!$E$5/12)-G4035)&gt;0,E4035*(1+Utgifter!$E$5/12)-G4035,0)</f>
        <v>0</v>
      </c>
      <c r="F4036" s="26"/>
      <c r="G4036" s="24">
        <f>IF((E4036*(Utgifter!$E$4+Utgifter!$E$5)/12)&gt;$S$4,(E4036*(Utgifter!$E$4+Utgifter!$E$5)/12),IF(E4036&gt; 0,$S$4,0))</f>
        <v>0</v>
      </c>
      <c r="I4036" s="27">
        <f>IF((I4035*(1+Utgifter!$E$5/12)-K4035)&gt;0,I4035*(1+Utgifter!$E$5/12)-K4035,0)</f>
        <v>0</v>
      </c>
      <c r="J4036" s="26"/>
      <c r="K4036" s="24">
        <f>IF((I4036*(Utgifter!$E$4+Utgifter!$E$5)/12)&gt;$S$4,(I4036*(Utgifter!$E$4+Utgifter!$E$5)/12),IF(I4036&gt; 0,$S$4,0))</f>
        <v>0</v>
      </c>
    </row>
    <row r="4037" spans="4:11" x14ac:dyDescent="0.35">
      <c r="D4037" s="28" t="str">
        <f t="shared" si="62"/>
        <v/>
      </c>
      <c r="E4037" s="27">
        <f>IF((E4036*(1+Utgifter!$E$5/12)-G4036)&gt;0,E4036*(1+Utgifter!$E$5/12)-G4036,0)</f>
        <v>0</v>
      </c>
      <c r="F4037" s="26"/>
      <c r="G4037" s="24">
        <f>IF((E4037*(Utgifter!$E$4+Utgifter!$E$5)/12)&gt;$S$4,(E4037*(Utgifter!$E$4+Utgifter!$E$5)/12),IF(E4037&gt; 0,$S$4,0))</f>
        <v>0</v>
      </c>
      <c r="I4037" s="27">
        <f>IF((I4036*(1+Utgifter!$E$5/12)-K4036)&gt;0,I4036*(1+Utgifter!$E$5/12)-K4036,0)</f>
        <v>0</v>
      </c>
      <c r="J4037" s="26"/>
      <c r="K4037" s="24">
        <f>IF((I4037*(Utgifter!$E$4+Utgifter!$E$5)/12)&gt;$S$4,(I4037*(Utgifter!$E$4+Utgifter!$E$5)/12),IF(I4037&gt; 0,$S$4,0))</f>
        <v>0</v>
      </c>
    </row>
    <row r="4038" spans="4:11" x14ac:dyDescent="0.35">
      <c r="D4038" s="28" t="str">
        <f t="shared" si="62"/>
        <v/>
      </c>
      <c r="E4038" s="27">
        <f>IF((E4037*(1+Utgifter!$E$5/12)-G4037)&gt;0,E4037*(1+Utgifter!$E$5/12)-G4037,0)</f>
        <v>0</v>
      </c>
      <c r="F4038" s="26"/>
      <c r="G4038" s="24">
        <f>IF((E4038*(Utgifter!$E$4+Utgifter!$E$5)/12)&gt;$S$4,(E4038*(Utgifter!$E$4+Utgifter!$E$5)/12),IF(E4038&gt; 0,$S$4,0))</f>
        <v>0</v>
      </c>
      <c r="I4038" s="27">
        <f>IF((I4037*(1+Utgifter!$E$5/12)-K4037)&gt;0,I4037*(1+Utgifter!$E$5/12)-K4037,0)</f>
        <v>0</v>
      </c>
      <c r="J4038" s="26"/>
      <c r="K4038" s="24">
        <f>IF((I4038*(Utgifter!$E$4+Utgifter!$E$5)/12)&gt;$S$4,(I4038*(Utgifter!$E$4+Utgifter!$E$5)/12),IF(I4038&gt; 0,$S$4,0))</f>
        <v>0</v>
      </c>
    </row>
    <row r="4039" spans="4:11" x14ac:dyDescent="0.35">
      <c r="D4039" s="28" t="str">
        <f t="shared" ref="D4039:D4102" si="63">IF(OR(E4039&gt;0, I4039&gt;0),D4038+1,"")</f>
        <v/>
      </c>
      <c r="E4039" s="27">
        <f>IF((E4038*(1+Utgifter!$E$5/12)-G4038)&gt;0,E4038*(1+Utgifter!$E$5/12)-G4038,0)</f>
        <v>0</v>
      </c>
      <c r="F4039" s="26"/>
      <c r="G4039" s="24">
        <f>IF((E4039*(Utgifter!$E$4+Utgifter!$E$5)/12)&gt;$S$4,(E4039*(Utgifter!$E$4+Utgifter!$E$5)/12),IF(E4039&gt; 0,$S$4,0))</f>
        <v>0</v>
      </c>
      <c r="I4039" s="27">
        <f>IF((I4038*(1+Utgifter!$E$5/12)-K4038)&gt;0,I4038*(1+Utgifter!$E$5/12)-K4038,0)</f>
        <v>0</v>
      </c>
      <c r="J4039" s="26"/>
      <c r="K4039" s="24">
        <f>IF((I4039*(Utgifter!$E$4+Utgifter!$E$5)/12)&gt;$S$4,(I4039*(Utgifter!$E$4+Utgifter!$E$5)/12),IF(I4039&gt; 0,$S$4,0))</f>
        <v>0</v>
      </c>
    </row>
    <row r="4040" spans="4:11" x14ac:dyDescent="0.35">
      <c r="D4040" s="28" t="str">
        <f t="shared" si="63"/>
        <v/>
      </c>
      <c r="E4040" s="27">
        <f>IF((E4039*(1+Utgifter!$E$5/12)-G4039)&gt;0,E4039*(1+Utgifter!$E$5/12)-G4039,0)</f>
        <v>0</v>
      </c>
      <c r="F4040" s="26"/>
      <c r="G4040" s="24">
        <f>IF((E4040*(Utgifter!$E$4+Utgifter!$E$5)/12)&gt;$S$4,(E4040*(Utgifter!$E$4+Utgifter!$E$5)/12),IF(E4040&gt; 0,$S$4,0))</f>
        <v>0</v>
      </c>
      <c r="I4040" s="27">
        <f>IF((I4039*(1+Utgifter!$E$5/12)-K4039)&gt;0,I4039*(1+Utgifter!$E$5/12)-K4039,0)</f>
        <v>0</v>
      </c>
      <c r="J4040" s="26"/>
      <c r="K4040" s="24">
        <f>IF((I4040*(Utgifter!$E$4+Utgifter!$E$5)/12)&gt;$S$4,(I4040*(Utgifter!$E$4+Utgifter!$E$5)/12),IF(I4040&gt; 0,$S$4,0))</f>
        <v>0</v>
      </c>
    </row>
    <row r="4041" spans="4:11" x14ac:dyDescent="0.35">
      <c r="D4041" s="28" t="str">
        <f t="shared" si="63"/>
        <v/>
      </c>
      <c r="E4041" s="27">
        <f>IF((E4040*(1+Utgifter!$E$5/12)-G4040)&gt;0,E4040*(1+Utgifter!$E$5/12)-G4040,0)</f>
        <v>0</v>
      </c>
      <c r="F4041" s="26"/>
      <c r="G4041" s="24">
        <f>IF((E4041*(Utgifter!$E$4+Utgifter!$E$5)/12)&gt;$S$4,(E4041*(Utgifter!$E$4+Utgifter!$E$5)/12),IF(E4041&gt; 0,$S$4,0))</f>
        <v>0</v>
      </c>
      <c r="I4041" s="27">
        <f>IF((I4040*(1+Utgifter!$E$5/12)-K4040)&gt;0,I4040*(1+Utgifter!$E$5/12)-K4040,0)</f>
        <v>0</v>
      </c>
      <c r="J4041" s="26"/>
      <c r="K4041" s="24">
        <f>IF((I4041*(Utgifter!$E$4+Utgifter!$E$5)/12)&gt;$S$4,(I4041*(Utgifter!$E$4+Utgifter!$E$5)/12),IF(I4041&gt; 0,$S$4,0))</f>
        <v>0</v>
      </c>
    </row>
    <row r="4042" spans="4:11" x14ac:dyDescent="0.35">
      <c r="D4042" s="28" t="str">
        <f t="shared" si="63"/>
        <v/>
      </c>
      <c r="E4042" s="27">
        <f>IF((E4041*(1+Utgifter!$E$5/12)-G4041)&gt;0,E4041*(1+Utgifter!$E$5/12)-G4041,0)</f>
        <v>0</v>
      </c>
      <c r="F4042" s="26"/>
      <c r="G4042" s="24">
        <f>IF((E4042*(Utgifter!$E$4+Utgifter!$E$5)/12)&gt;$S$4,(E4042*(Utgifter!$E$4+Utgifter!$E$5)/12),IF(E4042&gt; 0,$S$4,0))</f>
        <v>0</v>
      </c>
      <c r="I4042" s="27">
        <f>IF((I4041*(1+Utgifter!$E$5/12)-K4041)&gt;0,I4041*(1+Utgifter!$E$5/12)-K4041,0)</f>
        <v>0</v>
      </c>
      <c r="J4042" s="26"/>
      <c r="K4042" s="24">
        <f>IF((I4042*(Utgifter!$E$4+Utgifter!$E$5)/12)&gt;$S$4,(I4042*(Utgifter!$E$4+Utgifter!$E$5)/12),IF(I4042&gt; 0,$S$4,0))</f>
        <v>0</v>
      </c>
    </row>
    <row r="4043" spans="4:11" x14ac:dyDescent="0.35">
      <c r="D4043" s="28" t="str">
        <f t="shared" si="63"/>
        <v/>
      </c>
      <c r="E4043" s="27">
        <f>IF((E4042*(1+Utgifter!$E$5/12)-G4042)&gt;0,E4042*(1+Utgifter!$E$5/12)-G4042,0)</f>
        <v>0</v>
      </c>
      <c r="F4043" s="26"/>
      <c r="G4043" s="24">
        <f>IF((E4043*(Utgifter!$E$4+Utgifter!$E$5)/12)&gt;$S$4,(E4043*(Utgifter!$E$4+Utgifter!$E$5)/12),IF(E4043&gt; 0,$S$4,0))</f>
        <v>0</v>
      </c>
      <c r="I4043" s="27">
        <f>IF((I4042*(1+Utgifter!$E$5/12)-K4042)&gt;0,I4042*(1+Utgifter!$E$5/12)-K4042,0)</f>
        <v>0</v>
      </c>
      <c r="J4043" s="26"/>
      <c r="K4043" s="24">
        <f>IF((I4043*(Utgifter!$E$4+Utgifter!$E$5)/12)&gt;$S$4,(I4043*(Utgifter!$E$4+Utgifter!$E$5)/12),IF(I4043&gt; 0,$S$4,0))</f>
        <v>0</v>
      </c>
    </row>
    <row r="4044" spans="4:11" x14ac:dyDescent="0.35">
      <c r="D4044" s="28" t="str">
        <f t="shared" si="63"/>
        <v/>
      </c>
      <c r="E4044" s="27">
        <f>IF((E4043*(1+Utgifter!$E$5/12)-G4043)&gt;0,E4043*(1+Utgifter!$E$5/12)-G4043,0)</f>
        <v>0</v>
      </c>
      <c r="F4044" s="26"/>
      <c r="G4044" s="24">
        <f>IF((E4044*(Utgifter!$E$4+Utgifter!$E$5)/12)&gt;$S$4,(E4044*(Utgifter!$E$4+Utgifter!$E$5)/12),IF(E4044&gt; 0,$S$4,0))</f>
        <v>0</v>
      </c>
      <c r="I4044" s="27">
        <f>IF((I4043*(1+Utgifter!$E$5/12)-K4043)&gt;0,I4043*(1+Utgifter!$E$5/12)-K4043,0)</f>
        <v>0</v>
      </c>
      <c r="J4044" s="26"/>
      <c r="K4044" s="24">
        <f>IF((I4044*(Utgifter!$E$4+Utgifter!$E$5)/12)&gt;$S$4,(I4044*(Utgifter!$E$4+Utgifter!$E$5)/12),IF(I4044&gt; 0,$S$4,0))</f>
        <v>0</v>
      </c>
    </row>
    <row r="4045" spans="4:11" x14ac:dyDescent="0.35">
      <c r="D4045" s="28" t="str">
        <f t="shared" si="63"/>
        <v/>
      </c>
      <c r="E4045" s="27">
        <f>IF((E4044*(1+Utgifter!$E$5/12)-G4044)&gt;0,E4044*(1+Utgifter!$E$5/12)-G4044,0)</f>
        <v>0</v>
      </c>
      <c r="F4045" s="26"/>
      <c r="G4045" s="24">
        <f>IF((E4045*(Utgifter!$E$4+Utgifter!$E$5)/12)&gt;$S$4,(E4045*(Utgifter!$E$4+Utgifter!$E$5)/12),IF(E4045&gt; 0,$S$4,0))</f>
        <v>0</v>
      </c>
      <c r="I4045" s="27">
        <f>IF((I4044*(1+Utgifter!$E$5/12)-K4044)&gt;0,I4044*(1+Utgifter!$E$5/12)-K4044,0)</f>
        <v>0</v>
      </c>
      <c r="J4045" s="26"/>
      <c r="K4045" s="24">
        <f>IF((I4045*(Utgifter!$E$4+Utgifter!$E$5)/12)&gt;$S$4,(I4045*(Utgifter!$E$4+Utgifter!$E$5)/12),IF(I4045&gt; 0,$S$4,0))</f>
        <v>0</v>
      </c>
    </row>
    <row r="4046" spans="4:11" x14ac:dyDescent="0.35">
      <c r="D4046" s="28" t="str">
        <f t="shared" si="63"/>
        <v/>
      </c>
      <c r="E4046" s="27">
        <f>IF((E4045*(1+Utgifter!$E$5/12)-G4045)&gt;0,E4045*(1+Utgifter!$E$5/12)-G4045,0)</f>
        <v>0</v>
      </c>
      <c r="F4046" s="26"/>
      <c r="G4046" s="24">
        <f>IF((E4046*(Utgifter!$E$4+Utgifter!$E$5)/12)&gt;$S$4,(E4046*(Utgifter!$E$4+Utgifter!$E$5)/12),IF(E4046&gt; 0,$S$4,0))</f>
        <v>0</v>
      </c>
      <c r="I4046" s="27">
        <f>IF((I4045*(1+Utgifter!$E$5/12)-K4045)&gt;0,I4045*(1+Utgifter!$E$5/12)-K4045,0)</f>
        <v>0</v>
      </c>
      <c r="J4046" s="26"/>
      <c r="K4046" s="24">
        <f>IF((I4046*(Utgifter!$E$4+Utgifter!$E$5)/12)&gt;$S$4,(I4046*(Utgifter!$E$4+Utgifter!$E$5)/12),IF(I4046&gt; 0,$S$4,0))</f>
        <v>0</v>
      </c>
    </row>
    <row r="4047" spans="4:11" x14ac:dyDescent="0.35">
      <c r="D4047" s="28" t="str">
        <f t="shared" si="63"/>
        <v/>
      </c>
      <c r="E4047" s="27">
        <f>IF((E4046*(1+Utgifter!$E$5/12)-G4046)&gt;0,E4046*(1+Utgifter!$E$5/12)-G4046,0)</f>
        <v>0</v>
      </c>
      <c r="F4047" s="26"/>
      <c r="G4047" s="24">
        <f>IF((E4047*(Utgifter!$E$4+Utgifter!$E$5)/12)&gt;$S$4,(E4047*(Utgifter!$E$4+Utgifter!$E$5)/12),IF(E4047&gt; 0,$S$4,0))</f>
        <v>0</v>
      </c>
      <c r="I4047" s="27">
        <f>IF((I4046*(1+Utgifter!$E$5/12)-K4046)&gt;0,I4046*(1+Utgifter!$E$5/12)-K4046,0)</f>
        <v>0</v>
      </c>
      <c r="J4047" s="26"/>
      <c r="K4047" s="24">
        <f>IF((I4047*(Utgifter!$E$4+Utgifter!$E$5)/12)&gt;$S$4,(I4047*(Utgifter!$E$4+Utgifter!$E$5)/12),IF(I4047&gt; 0,$S$4,0))</f>
        <v>0</v>
      </c>
    </row>
    <row r="4048" spans="4:11" x14ac:dyDescent="0.35">
      <c r="D4048" s="28" t="str">
        <f t="shared" si="63"/>
        <v/>
      </c>
      <c r="E4048" s="27">
        <f>IF((E4047*(1+Utgifter!$E$5/12)-G4047)&gt;0,E4047*(1+Utgifter!$E$5/12)-G4047,0)</f>
        <v>0</v>
      </c>
      <c r="F4048" s="26"/>
      <c r="G4048" s="24">
        <f>IF((E4048*(Utgifter!$E$4+Utgifter!$E$5)/12)&gt;$S$4,(E4048*(Utgifter!$E$4+Utgifter!$E$5)/12),IF(E4048&gt; 0,$S$4,0))</f>
        <v>0</v>
      </c>
      <c r="I4048" s="27">
        <f>IF((I4047*(1+Utgifter!$E$5/12)-K4047)&gt;0,I4047*(1+Utgifter!$E$5/12)-K4047,0)</f>
        <v>0</v>
      </c>
      <c r="J4048" s="26"/>
      <c r="K4048" s="24">
        <f>IF((I4048*(Utgifter!$E$4+Utgifter!$E$5)/12)&gt;$S$4,(I4048*(Utgifter!$E$4+Utgifter!$E$5)/12),IF(I4048&gt; 0,$S$4,0))</f>
        <v>0</v>
      </c>
    </row>
    <row r="4049" spans="4:11" x14ac:dyDescent="0.35">
      <c r="D4049" s="28" t="str">
        <f t="shared" si="63"/>
        <v/>
      </c>
      <c r="E4049" s="27">
        <f>IF((E4048*(1+Utgifter!$E$5/12)-G4048)&gt;0,E4048*(1+Utgifter!$E$5/12)-G4048,0)</f>
        <v>0</v>
      </c>
      <c r="F4049" s="26"/>
      <c r="G4049" s="24">
        <f>IF((E4049*(Utgifter!$E$4+Utgifter!$E$5)/12)&gt;$S$4,(E4049*(Utgifter!$E$4+Utgifter!$E$5)/12),IF(E4049&gt; 0,$S$4,0))</f>
        <v>0</v>
      </c>
      <c r="I4049" s="27">
        <f>IF((I4048*(1+Utgifter!$E$5/12)-K4048)&gt;0,I4048*(1+Utgifter!$E$5/12)-K4048,0)</f>
        <v>0</v>
      </c>
      <c r="J4049" s="26"/>
      <c r="K4049" s="24">
        <f>IF((I4049*(Utgifter!$E$4+Utgifter!$E$5)/12)&gt;$S$4,(I4049*(Utgifter!$E$4+Utgifter!$E$5)/12),IF(I4049&gt; 0,$S$4,0))</f>
        <v>0</v>
      </c>
    </row>
    <row r="4050" spans="4:11" x14ac:dyDescent="0.35">
      <c r="D4050" s="28" t="str">
        <f t="shared" si="63"/>
        <v/>
      </c>
      <c r="E4050" s="27">
        <f>IF((E4049*(1+Utgifter!$E$5/12)-G4049)&gt;0,E4049*(1+Utgifter!$E$5/12)-G4049,0)</f>
        <v>0</v>
      </c>
      <c r="F4050" s="26"/>
      <c r="G4050" s="24">
        <f>IF((E4050*(Utgifter!$E$4+Utgifter!$E$5)/12)&gt;$S$4,(E4050*(Utgifter!$E$4+Utgifter!$E$5)/12),IF(E4050&gt; 0,$S$4,0))</f>
        <v>0</v>
      </c>
      <c r="I4050" s="27">
        <f>IF((I4049*(1+Utgifter!$E$5/12)-K4049)&gt;0,I4049*(1+Utgifter!$E$5/12)-K4049,0)</f>
        <v>0</v>
      </c>
      <c r="J4050" s="26"/>
      <c r="K4050" s="24">
        <f>IF((I4050*(Utgifter!$E$4+Utgifter!$E$5)/12)&gt;$S$4,(I4050*(Utgifter!$E$4+Utgifter!$E$5)/12),IF(I4050&gt; 0,$S$4,0))</f>
        <v>0</v>
      </c>
    </row>
    <row r="4051" spans="4:11" x14ac:dyDescent="0.35">
      <c r="D4051" s="28" t="str">
        <f t="shared" si="63"/>
        <v/>
      </c>
      <c r="E4051" s="27">
        <f>IF((E4050*(1+Utgifter!$E$5/12)-G4050)&gt;0,E4050*(1+Utgifter!$E$5/12)-G4050,0)</f>
        <v>0</v>
      </c>
      <c r="F4051" s="26"/>
      <c r="G4051" s="24">
        <f>IF((E4051*(Utgifter!$E$4+Utgifter!$E$5)/12)&gt;$S$4,(E4051*(Utgifter!$E$4+Utgifter!$E$5)/12),IF(E4051&gt; 0,$S$4,0))</f>
        <v>0</v>
      </c>
      <c r="I4051" s="27">
        <f>IF((I4050*(1+Utgifter!$E$5/12)-K4050)&gt;0,I4050*(1+Utgifter!$E$5/12)-K4050,0)</f>
        <v>0</v>
      </c>
      <c r="J4051" s="26"/>
      <c r="K4051" s="24">
        <f>IF((I4051*(Utgifter!$E$4+Utgifter!$E$5)/12)&gt;$S$4,(I4051*(Utgifter!$E$4+Utgifter!$E$5)/12),IF(I4051&gt; 0,$S$4,0))</f>
        <v>0</v>
      </c>
    </row>
    <row r="4052" spans="4:11" x14ac:dyDescent="0.35">
      <c r="D4052" s="28" t="str">
        <f t="shared" si="63"/>
        <v/>
      </c>
      <c r="E4052" s="27">
        <f>IF((E4051*(1+Utgifter!$E$5/12)-G4051)&gt;0,E4051*(1+Utgifter!$E$5/12)-G4051,0)</f>
        <v>0</v>
      </c>
      <c r="F4052" s="26"/>
      <c r="G4052" s="24">
        <f>IF((E4052*(Utgifter!$E$4+Utgifter!$E$5)/12)&gt;$S$4,(E4052*(Utgifter!$E$4+Utgifter!$E$5)/12),IF(E4052&gt; 0,$S$4,0))</f>
        <v>0</v>
      </c>
      <c r="I4052" s="27">
        <f>IF((I4051*(1+Utgifter!$E$5/12)-K4051)&gt;0,I4051*(1+Utgifter!$E$5/12)-K4051,0)</f>
        <v>0</v>
      </c>
      <c r="J4052" s="26"/>
      <c r="K4052" s="24">
        <f>IF((I4052*(Utgifter!$E$4+Utgifter!$E$5)/12)&gt;$S$4,(I4052*(Utgifter!$E$4+Utgifter!$E$5)/12),IF(I4052&gt; 0,$S$4,0))</f>
        <v>0</v>
      </c>
    </row>
    <row r="4053" spans="4:11" x14ac:dyDescent="0.35">
      <c r="D4053" s="28" t="str">
        <f t="shared" si="63"/>
        <v/>
      </c>
      <c r="E4053" s="27">
        <f>IF((E4052*(1+Utgifter!$E$5/12)-G4052)&gt;0,E4052*(1+Utgifter!$E$5/12)-G4052,0)</f>
        <v>0</v>
      </c>
      <c r="F4053" s="26"/>
      <c r="G4053" s="24">
        <f>IF((E4053*(Utgifter!$E$4+Utgifter!$E$5)/12)&gt;$S$4,(E4053*(Utgifter!$E$4+Utgifter!$E$5)/12),IF(E4053&gt; 0,$S$4,0))</f>
        <v>0</v>
      </c>
      <c r="I4053" s="27">
        <f>IF((I4052*(1+Utgifter!$E$5/12)-K4052)&gt;0,I4052*(1+Utgifter!$E$5/12)-K4052,0)</f>
        <v>0</v>
      </c>
      <c r="J4053" s="26"/>
      <c r="K4053" s="24">
        <f>IF((I4053*(Utgifter!$E$4+Utgifter!$E$5)/12)&gt;$S$4,(I4053*(Utgifter!$E$4+Utgifter!$E$5)/12),IF(I4053&gt; 0,$S$4,0))</f>
        <v>0</v>
      </c>
    </row>
    <row r="4054" spans="4:11" x14ac:dyDescent="0.35">
      <c r="D4054" s="28" t="str">
        <f t="shared" si="63"/>
        <v/>
      </c>
      <c r="E4054" s="27">
        <f>IF((E4053*(1+Utgifter!$E$5/12)-G4053)&gt;0,E4053*(1+Utgifter!$E$5/12)-G4053,0)</f>
        <v>0</v>
      </c>
      <c r="F4054" s="26"/>
      <c r="G4054" s="24">
        <f>IF((E4054*(Utgifter!$E$4+Utgifter!$E$5)/12)&gt;$S$4,(E4054*(Utgifter!$E$4+Utgifter!$E$5)/12),IF(E4054&gt; 0,$S$4,0))</f>
        <v>0</v>
      </c>
      <c r="I4054" s="27">
        <f>IF((I4053*(1+Utgifter!$E$5/12)-K4053)&gt;0,I4053*(1+Utgifter!$E$5/12)-K4053,0)</f>
        <v>0</v>
      </c>
      <c r="J4054" s="26"/>
      <c r="K4054" s="24">
        <f>IF((I4054*(Utgifter!$E$4+Utgifter!$E$5)/12)&gt;$S$4,(I4054*(Utgifter!$E$4+Utgifter!$E$5)/12),IF(I4054&gt; 0,$S$4,0))</f>
        <v>0</v>
      </c>
    </row>
    <row r="4055" spans="4:11" x14ac:dyDescent="0.35">
      <c r="D4055" s="28" t="str">
        <f t="shared" si="63"/>
        <v/>
      </c>
      <c r="E4055" s="27">
        <f>IF((E4054*(1+Utgifter!$E$5/12)-G4054)&gt;0,E4054*(1+Utgifter!$E$5/12)-G4054,0)</f>
        <v>0</v>
      </c>
      <c r="F4055" s="26"/>
      <c r="G4055" s="24">
        <f>IF((E4055*(Utgifter!$E$4+Utgifter!$E$5)/12)&gt;$S$4,(E4055*(Utgifter!$E$4+Utgifter!$E$5)/12),IF(E4055&gt; 0,$S$4,0))</f>
        <v>0</v>
      </c>
      <c r="I4055" s="27">
        <f>IF((I4054*(1+Utgifter!$E$5/12)-K4054)&gt;0,I4054*(1+Utgifter!$E$5/12)-K4054,0)</f>
        <v>0</v>
      </c>
      <c r="J4055" s="26"/>
      <c r="K4055" s="24">
        <f>IF((I4055*(Utgifter!$E$4+Utgifter!$E$5)/12)&gt;$S$4,(I4055*(Utgifter!$E$4+Utgifter!$E$5)/12),IF(I4055&gt; 0,$S$4,0))</f>
        <v>0</v>
      </c>
    </row>
    <row r="4056" spans="4:11" x14ac:dyDescent="0.35">
      <c r="D4056" s="28" t="str">
        <f t="shared" si="63"/>
        <v/>
      </c>
      <c r="E4056" s="27">
        <f>IF((E4055*(1+Utgifter!$E$5/12)-G4055)&gt;0,E4055*(1+Utgifter!$E$5/12)-G4055,0)</f>
        <v>0</v>
      </c>
      <c r="F4056" s="26"/>
      <c r="G4056" s="24">
        <f>IF((E4056*(Utgifter!$E$4+Utgifter!$E$5)/12)&gt;$S$4,(E4056*(Utgifter!$E$4+Utgifter!$E$5)/12),IF(E4056&gt; 0,$S$4,0))</f>
        <v>0</v>
      </c>
      <c r="I4056" s="27">
        <f>IF((I4055*(1+Utgifter!$E$5/12)-K4055)&gt;0,I4055*(1+Utgifter!$E$5/12)-K4055,0)</f>
        <v>0</v>
      </c>
      <c r="J4056" s="26"/>
      <c r="K4056" s="24">
        <f>IF((I4056*(Utgifter!$E$4+Utgifter!$E$5)/12)&gt;$S$4,(I4056*(Utgifter!$E$4+Utgifter!$E$5)/12),IF(I4056&gt; 0,$S$4,0))</f>
        <v>0</v>
      </c>
    </row>
    <row r="4057" spans="4:11" x14ac:dyDescent="0.35">
      <c r="D4057" s="28" t="str">
        <f t="shared" si="63"/>
        <v/>
      </c>
      <c r="E4057" s="27">
        <f>IF((E4056*(1+Utgifter!$E$5/12)-G4056)&gt;0,E4056*(1+Utgifter!$E$5/12)-G4056,0)</f>
        <v>0</v>
      </c>
      <c r="F4057" s="26"/>
      <c r="G4057" s="24">
        <f>IF((E4057*(Utgifter!$E$4+Utgifter!$E$5)/12)&gt;$S$4,(E4057*(Utgifter!$E$4+Utgifter!$E$5)/12),IF(E4057&gt; 0,$S$4,0))</f>
        <v>0</v>
      </c>
      <c r="I4057" s="27">
        <f>IF((I4056*(1+Utgifter!$E$5/12)-K4056)&gt;0,I4056*(1+Utgifter!$E$5/12)-K4056,0)</f>
        <v>0</v>
      </c>
      <c r="J4057" s="26"/>
      <c r="K4057" s="24">
        <f>IF((I4057*(Utgifter!$E$4+Utgifter!$E$5)/12)&gt;$S$4,(I4057*(Utgifter!$E$4+Utgifter!$E$5)/12),IF(I4057&gt; 0,$S$4,0))</f>
        <v>0</v>
      </c>
    </row>
    <row r="4058" spans="4:11" x14ac:dyDescent="0.35">
      <c r="D4058" s="28" t="str">
        <f t="shared" si="63"/>
        <v/>
      </c>
      <c r="E4058" s="27">
        <f>IF((E4057*(1+Utgifter!$E$5/12)-G4057)&gt;0,E4057*(1+Utgifter!$E$5/12)-G4057,0)</f>
        <v>0</v>
      </c>
      <c r="F4058" s="26"/>
      <c r="G4058" s="24">
        <f>IF((E4058*(Utgifter!$E$4+Utgifter!$E$5)/12)&gt;$S$4,(E4058*(Utgifter!$E$4+Utgifter!$E$5)/12),IF(E4058&gt; 0,$S$4,0))</f>
        <v>0</v>
      </c>
      <c r="I4058" s="27">
        <f>IF((I4057*(1+Utgifter!$E$5/12)-K4057)&gt;0,I4057*(1+Utgifter!$E$5/12)-K4057,0)</f>
        <v>0</v>
      </c>
      <c r="J4058" s="26"/>
      <c r="K4058" s="24">
        <f>IF((I4058*(Utgifter!$E$4+Utgifter!$E$5)/12)&gt;$S$4,(I4058*(Utgifter!$E$4+Utgifter!$E$5)/12),IF(I4058&gt; 0,$S$4,0))</f>
        <v>0</v>
      </c>
    </row>
    <row r="4059" spans="4:11" x14ac:dyDescent="0.35">
      <c r="D4059" s="28" t="str">
        <f t="shared" si="63"/>
        <v/>
      </c>
      <c r="E4059" s="27">
        <f>IF((E4058*(1+Utgifter!$E$5/12)-G4058)&gt;0,E4058*(1+Utgifter!$E$5/12)-G4058,0)</f>
        <v>0</v>
      </c>
      <c r="F4059" s="26"/>
      <c r="G4059" s="24">
        <f>IF((E4059*(Utgifter!$E$4+Utgifter!$E$5)/12)&gt;$S$4,(E4059*(Utgifter!$E$4+Utgifter!$E$5)/12),IF(E4059&gt; 0,$S$4,0))</f>
        <v>0</v>
      </c>
      <c r="I4059" s="27">
        <f>IF((I4058*(1+Utgifter!$E$5/12)-K4058)&gt;0,I4058*(1+Utgifter!$E$5/12)-K4058,0)</f>
        <v>0</v>
      </c>
      <c r="J4059" s="26"/>
      <c r="K4059" s="24">
        <f>IF((I4059*(Utgifter!$E$4+Utgifter!$E$5)/12)&gt;$S$4,(I4059*(Utgifter!$E$4+Utgifter!$E$5)/12),IF(I4059&gt; 0,$S$4,0))</f>
        <v>0</v>
      </c>
    </row>
    <row r="4060" spans="4:11" x14ac:dyDescent="0.35">
      <c r="D4060" s="28" t="str">
        <f t="shared" si="63"/>
        <v/>
      </c>
      <c r="E4060" s="27">
        <f>IF((E4059*(1+Utgifter!$E$5/12)-G4059)&gt;0,E4059*(1+Utgifter!$E$5/12)-G4059,0)</f>
        <v>0</v>
      </c>
      <c r="F4060" s="26"/>
      <c r="G4060" s="24">
        <f>IF((E4060*(Utgifter!$E$4+Utgifter!$E$5)/12)&gt;$S$4,(E4060*(Utgifter!$E$4+Utgifter!$E$5)/12),IF(E4060&gt; 0,$S$4,0))</f>
        <v>0</v>
      </c>
      <c r="I4060" s="27">
        <f>IF((I4059*(1+Utgifter!$E$5/12)-K4059)&gt;0,I4059*(1+Utgifter!$E$5/12)-K4059,0)</f>
        <v>0</v>
      </c>
      <c r="J4060" s="26"/>
      <c r="K4060" s="24">
        <f>IF((I4060*(Utgifter!$E$4+Utgifter!$E$5)/12)&gt;$S$4,(I4060*(Utgifter!$E$4+Utgifter!$E$5)/12),IF(I4060&gt; 0,$S$4,0))</f>
        <v>0</v>
      </c>
    </row>
    <row r="4061" spans="4:11" x14ac:dyDescent="0.35">
      <c r="D4061" s="28" t="str">
        <f t="shared" si="63"/>
        <v/>
      </c>
      <c r="E4061" s="27">
        <f>IF((E4060*(1+Utgifter!$E$5/12)-G4060)&gt;0,E4060*(1+Utgifter!$E$5/12)-G4060,0)</f>
        <v>0</v>
      </c>
      <c r="F4061" s="26"/>
      <c r="G4061" s="24">
        <f>IF((E4061*(Utgifter!$E$4+Utgifter!$E$5)/12)&gt;$S$4,(E4061*(Utgifter!$E$4+Utgifter!$E$5)/12),IF(E4061&gt; 0,$S$4,0))</f>
        <v>0</v>
      </c>
      <c r="I4061" s="27">
        <f>IF((I4060*(1+Utgifter!$E$5/12)-K4060)&gt;0,I4060*(1+Utgifter!$E$5/12)-K4060,0)</f>
        <v>0</v>
      </c>
      <c r="J4061" s="26"/>
      <c r="K4061" s="24">
        <f>IF((I4061*(Utgifter!$E$4+Utgifter!$E$5)/12)&gt;$S$4,(I4061*(Utgifter!$E$4+Utgifter!$E$5)/12),IF(I4061&gt; 0,$S$4,0))</f>
        <v>0</v>
      </c>
    </row>
    <row r="4062" spans="4:11" x14ac:dyDescent="0.35">
      <c r="D4062" s="28" t="str">
        <f t="shared" si="63"/>
        <v/>
      </c>
      <c r="E4062" s="27">
        <f>IF((E4061*(1+Utgifter!$E$5/12)-G4061)&gt;0,E4061*(1+Utgifter!$E$5/12)-G4061,0)</f>
        <v>0</v>
      </c>
      <c r="F4062" s="26"/>
      <c r="G4062" s="24">
        <f>IF((E4062*(Utgifter!$E$4+Utgifter!$E$5)/12)&gt;$S$4,(E4062*(Utgifter!$E$4+Utgifter!$E$5)/12),IF(E4062&gt; 0,$S$4,0))</f>
        <v>0</v>
      </c>
      <c r="I4062" s="27">
        <f>IF((I4061*(1+Utgifter!$E$5/12)-K4061)&gt;0,I4061*(1+Utgifter!$E$5/12)-K4061,0)</f>
        <v>0</v>
      </c>
      <c r="J4062" s="26"/>
      <c r="K4062" s="24">
        <f>IF((I4062*(Utgifter!$E$4+Utgifter!$E$5)/12)&gt;$S$4,(I4062*(Utgifter!$E$4+Utgifter!$E$5)/12),IF(I4062&gt; 0,$S$4,0))</f>
        <v>0</v>
      </c>
    </row>
    <row r="4063" spans="4:11" x14ac:dyDescent="0.35">
      <c r="D4063" s="28" t="str">
        <f t="shared" si="63"/>
        <v/>
      </c>
      <c r="E4063" s="27">
        <f>IF((E4062*(1+Utgifter!$E$5/12)-G4062)&gt;0,E4062*(1+Utgifter!$E$5/12)-G4062,0)</f>
        <v>0</v>
      </c>
      <c r="F4063" s="26"/>
      <c r="G4063" s="24">
        <f>IF((E4063*(Utgifter!$E$4+Utgifter!$E$5)/12)&gt;$S$4,(E4063*(Utgifter!$E$4+Utgifter!$E$5)/12),IF(E4063&gt; 0,$S$4,0))</f>
        <v>0</v>
      </c>
      <c r="I4063" s="27">
        <f>IF((I4062*(1+Utgifter!$E$5/12)-K4062)&gt;0,I4062*(1+Utgifter!$E$5/12)-K4062,0)</f>
        <v>0</v>
      </c>
      <c r="J4063" s="26"/>
      <c r="K4063" s="24">
        <f>IF((I4063*(Utgifter!$E$4+Utgifter!$E$5)/12)&gt;$S$4,(I4063*(Utgifter!$E$4+Utgifter!$E$5)/12),IF(I4063&gt; 0,$S$4,0))</f>
        <v>0</v>
      </c>
    </row>
    <row r="4064" spans="4:11" x14ac:dyDescent="0.35">
      <c r="D4064" s="28" t="str">
        <f t="shared" si="63"/>
        <v/>
      </c>
      <c r="E4064" s="27">
        <f>IF((E4063*(1+Utgifter!$E$5/12)-G4063)&gt;0,E4063*(1+Utgifter!$E$5/12)-G4063,0)</f>
        <v>0</v>
      </c>
      <c r="F4064" s="26"/>
      <c r="G4064" s="24">
        <f>IF((E4064*(Utgifter!$E$4+Utgifter!$E$5)/12)&gt;$S$4,(E4064*(Utgifter!$E$4+Utgifter!$E$5)/12),IF(E4064&gt; 0,$S$4,0))</f>
        <v>0</v>
      </c>
      <c r="I4064" s="27">
        <f>IF((I4063*(1+Utgifter!$E$5/12)-K4063)&gt;0,I4063*(1+Utgifter!$E$5/12)-K4063,0)</f>
        <v>0</v>
      </c>
      <c r="J4064" s="26"/>
      <c r="K4064" s="24">
        <f>IF((I4064*(Utgifter!$E$4+Utgifter!$E$5)/12)&gt;$S$4,(I4064*(Utgifter!$E$4+Utgifter!$E$5)/12),IF(I4064&gt; 0,$S$4,0))</f>
        <v>0</v>
      </c>
    </row>
    <row r="4065" spans="4:11" x14ac:dyDescent="0.35">
      <c r="D4065" s="28" t="str">
        <f t="shared" si="63"/>
        <v/>
      </c>
      <c r="E4065" s="27">
        <f>IF((E4064*(1+Utgifter!$E$5/12)-G4064)&gt;0,E4064*(1+Utgifter!$E$5/12)-G4064,0)</f>
        <v>0</v>
      </c>
      <c r="F4065" s="26"/>
      <c r="G4065" s="24">
        <f>IF((E4065*(Utgifter!$E$4+Utgifter!$E$5)/12)&gt;$S$4,(E4065*(Utgifter!$E$4+Utgifter!$E$5)/12),IF(E4065&gt; 0,$S$4,0))</f>
        <v>0</v>
      </c>
      <c r="I4065" s="27">
        <f>IF((I4064*(1+Utgifter!$E$5/12)-K4064)&gt;0,I4064*(1+Utgifter!$E$5/12)-K4064,0)</f>
        <v>0</v>
      </c>
      <c r="J4065" s="26"/>
      <c r="K4065" s="24">
        <f>IF((I4065*(Utgifter!$E$4+Utgifter!$E$5)/12)&gt;$S$4,(I4065*(Utgifter!$E$4+Utgifter!$E$5)/12),IF(I4065&gt; 0,$S$4,0))</f>
        <v>0</v>
      </c>
    </row>
    <row r="4066" spans="4:11" x14ac:dyDescent="0.35">
      <c r="D4066" s="28" t="str">
        <f t="shared" si="63"/>
        <v/>
      </c>
      <c r="E4066" s="27">
        <f>IF((E4065*(1+Utgifter!$E$5/12)-G4065)&gt;0,E4065*(1+Utgifter!$E$5/12)-G4065,0)</f>
        <v>0</v>
      </c>
      <c r="F4066" s="26"/>
      <c r="G4066" s="24">
        <f>IF((E4066*(Utgifter!$E$4+Utgifter!$E$5)/12)&gt;$S$4,(E4066*(Utgifter!$E$4+Utgifter!$E$5)/12),IF(E4066&gt; 0,$S$4,0))</f>
        <v>0</v>
      </c>
      <c r="I4066" s="27">
        <f>IF((I4065*(1+Utgifter!$E$5/12)-K4065)&gt;0,I4065*(1+Utgifter!$E$5/12)-K4065,0)</f>
        <v>0</v>
      </c>
      <c r="J4066" s="26"/>
      <c r="K4066" s="24">
        <f>IF((I4066*(Utgifter!$E$4+Utgifter!$E$5)/12)&gt;$S$4,(I4066*(Utgifter!$E$4+Utgifter!$E$5)/12),IF(I4066&gt; 0,$S$4,0))</f>
        <v>0</v>
      </c>
    </row>
    <row r="4067" spans="4:11" x14ac:dyDescent="0.35">
      <c r="D4067" s="28" t="str">
        <f t="shared" si="63"/>
        <v/>
      </c>
      <c r="E4067" s="27">
        <f>IF((E4066*(1+Utgifter!$E$5/12)-G4066)&gt;0,E4066*(1+Utgifter!$E$5/12)-G4066,0)</f>
        <v>0</v>
      </c>
      <c r="F4067" s="26"/>
      <c r="G4067" s="24">
        <f>IF((E4067*(Utgifter!$E$4+Utgifter!$E$5)/12)&gt;$S$4,(E4067*(Utgifter!$E$4+Utgifter!$E$5)/12),IF(E4067&gt; 0,$S$4,0))</f>
        <v>0</v>
      </c>
      <c r="I4067" s="27">
        <f>IF((I4066*(1+Utgifter!$E$5/12)-K4066)&gt;0,I4066*(1+Utgifter!$E$5/12)-K4066,0)</f>
        <v>0</v>
      </c>
      <c r="J4067" s="26"/>
      <c r="K4067" s="24">
        <f>IF((I4067*(Utgifter!$E$4+Utgifter!$E$5)/12)&gt;$S$4,(I4067*(Utgifter!$E$4+Utgifter!$E$5)/12),IF(I4067&gt; 0,$S$4,0))</f>
        <v>0</v>
      </c>
    </row>
    <row r="4068" spans="4:11" x14ac:dyDescent="0.35">
      <c r="D4068" s="28" t="str">
        <f t="shared" si="63"/>
        <v/>
      </c>
      <c r="E4068" s="27">
        <f>IF((E4067*(1+Utgifter!$E$5/12)-G4067)&gt;0,E4067*(1+Utgifter!$E$5/12)-G4067,0)</f>
        <v>0</v>
      </c>
      <c r="F4068" s="26"/>
      <c r="G4068" s="24">
        <f>IF((E4068*(Utgifter!$E$4+Utgifter!$E$5)/12)&gt;$S$4,(E4068*(Utgifter!$E$4+Utgifter!$E$5)/12),IF(E4068&gt; 0,$S$4,0))</f>
        <v>0</v>
      </c>
      <c r="I4068" s="27">
        <f>IF((I4067*(1+Utgifter!$E$5/12)-K4067)&gt;0,I4067*(1+Utgifter!$E$5/12)-K4067,0)</f>
        <v>0</v>
      </c>
      <c r="J4068" s="26"/>
      <c r="K4068" s="24">
        <f>IF((I4068*(Utgifter!$E$4+Utgifter!$E$5)/12)&gt;$S$4,(I4068*(Utgifter!$E$4+Utgifter!$E$5)/12),IF(I4068&gt; 0,$S$4,0))</f>
        <v>0</v>
      </c>
    </row>
    <row r="4069" spans="4:11" x14ac:dyDescent="0.35">
      <c r="D4069" s="28" t="str">
        <f t="shared" si="63"/>
        <v/>
      </c>
      <c r="E4069" s="27">
        <f>IF((E4068*(1+Utgifter!$E$5/12)-G4068)&gt;0,E4068*(1+Utgifter!$E$5/12)-G4068,0)</f>
        <v>0</v>
      </c>
      <c r="F4069" s="26"/>
      <c r="G4069" s="24">
        <f>IF((E4069*(Utgifter!$E$4+Utgifter!$E$5)/12)&gt;$S$4,(E4069*(Utgifter!$E$4+Utgifter!$E$5)/12),IF(E4069&gt; 0,$S$4,0))</f>
        <v>0</v>
      </c>
      <c r="I4069" s="27">
        <f>IF((I4068*(1+Utgifter!$E$5/12)-K4068)&gt;0,I4068*(1+Utgifter!$E$5/12)-K4068,0)</f>
        <v>0</v>
      </c>
      <c r="J4069" s="26"/>
      <c r="K4069" s="24">
        <f>IF((I4069*(Utgifter!$E$4+Utgifter!$E$5)/12)&gt;$S$4,(I4069*(Utgifter!$E$4+Utgifter!$E$5)/12),IF(I4069&gt; 0,$S$4,0))</f>
        <v>0</v>
      </c>
    </row>
    <row r="4070" spans="4:11" x14ac:dyDescent="0.35">
      <c r="D4070" s="28" t="str">
        <f t="shared" si="63"/>
        <v/>
      </c>
      <c r="E4070" s="27">
        <f>IF((E4069*(1+Utgifter!$E$5/12)-G4069)&gt;0,E4069*(1+Utgifter!$E$5/12)-G4069,0)</f>
        <v>0</v>
      </c>
      <c r="F4070" s="26"/>
      <c r="G4070" s="24">
        <f>IF((E4070*(Utgifter!$E$4+Utgifter!$E$5)/12)&gt;$S$4,(E4070*(Utgifter!$E$4+Utgifter!$E$5)/12),IF(E4070&gt; 0,$S$4,0))</f>
        <v>0</v>
      </c>
      <c r="I4070" s="27">
        <f>IF((I4069*(1+Utgifter!$E$5/12)-K4069)&gt;0,I4069*(1+Utgifter!$E$5/12)-K4069,0)</f>
        <v>0</v>
      </c>
      <c r="J4070" s="26"/>
      <c r="K4070" s="24">
        <f>IF((I4070*(Utgifter!$E$4+Utgifter!$E$5)/12)&gt;$S$4,(I4070*(Utgifter!$E$4+Utgifter!$E$5)/12),IF(I4070&gt; 0,$S$4,0))</f>
        <v>0</v>
      </c>
    </row>
    <row r="4071" spans="4:11" x14ac:dyDescent="0.35">
      <c r="D4071" s="28" t="str">
        <f t="shared" si="63"/>
        <v/>
      </c>
      <c r="E4071" s="27">
        <f>IF((E4070*(1+Utgifter!$E$5/12)-G4070)&gt;0,E4070*(1+Utgifter!$E$5/12)-G4070,0)</f>
        <v>0</v>
      </c>
      <c r="F4071" s="26"/>
      <c r="G4071" s="24">
        <f>IF((E4071*(Utgifter!$E$4+Utgifter!$E$5)/12)&gt;$S$4,(E4071*(Utgifter!$E$4+Utgifter!$E$5)/12),IF(E4071&gt; 0,$S$4,0))</f>
        <v>0</v>
      </c>
      <c r="I4071" s="27">
        <f>IF((I4070*(1+Utgifter!$E$5/12)-K4070)&gt;0,I4070*(1+Utgifter!$E$5/12)-K4070,0)</f>
        <v>0</v>
      </c>
      <c r="J4071" s="26"/>
      <c r="K4071" s="24">
        <f>IF((I4071*(Utgifter!$E$4+Utgifter!$E$5)/12)&gt;$S$4,(I4071*(Utgifter!$E$4+Utgifter!$E$5)/12),IF(I4071&gt; 0,$S$4,0))</f>
        <v>0</v>
      </c>
    </row>
    <row r="4072" spans="4:11" x14ac:dyDescent="0.35">
      <c r="D4072" s="28" t="str">
        <f t="shared" si="63"/>
        <v/>
      </c>
      <c r="E4072" s="27">
        <f>IF((E4071*(1+Utgifter!$E$5/12)-G4071)&gt;0,E4071*(1+Utgifter!$E$5/12)-G4071,0)</f>
        <v>0</v>
      </c>
      <c r="F4072" s="26"/>
      <c r="G4072" s="24">
        <f>IF((E4072*(Utgifter!$E$4+Utgifter!$E$5)/12)&gt;$S$4,(E4072*(Utgifter!$E$4+Utgifter!$E$5)/12),IF(E4072&gt; 0,$S$4,0))</f>
        <v>0</v>
      </c>
      <c r="I4072" s="27">
        <f>IF((I4071*(1+Utgifter!$E$5/12)-K4071)&gt;0,I4071*(1+Utgifter!$E$5/12)-K4071,0)</f>
        <v>0</v>
      </c>
      <c r="J4072" s="26"/>
      <c r="K4072" s="24">
        <f>IF((I4072*(Utgifter!$E$4+Utgifter!$E$5)/12)&gt;$S$4,(I4072*(Utgifter!$E$4+Utgifter!$E$5)/12),IF(I4072&gt; 0,$S$4,0))</f>
        <v>0</v>
      </c>
    </row>
    <row r="4073" spans="4:11" x14ac:dyDescent="0.35">
      <c r="D4073" s="28" t="str">
        <f t="shared" si="63"/>
        <v/>
      </c>
      <c r="E4073" s="27">
        <f>IF((E4072*(1+Utgifter!$E$5/12)-G4072)&gt;0,E4072*(1+Utgifter!$E$5/12)-G4072,0)</f>
        <v>0</v>
      </c>
      <c r="F4073" s="26"/>
      <c r="G4073" s="24">
        <f>IF((E4073*(Utgifter!$E$4+Utgifter!$E$5)/12)&gt;$S$4,(E4073*(Utgifter!$E$4+Utgifter!$E$5)/12),IF(E4073&gt; 0,$S$4,0))</f>
        <v>0</v>
      </c>
      <c r="I4073" s="27">
        <f>IF((I4072*(1+Utgifter!$E$5/12)-K4072)&gt;0,I4072*(1+Utgifter!$E$5/12)-K4072,0)</f>
        <v>0</v>
      </c>
      <c r="J4073" s="26"/>
      <c r="K4073" s="24">
        <f>IF((I4073*(Utgifter!$E$4+Utgifter!$E$5)/12)&gt;$S$4,(I4073*(Utgifter!$E$4+Utgifter!$E$5)/12),IF(I4073&gt; 0,$S$4,0))</f>
        <v>0</v>
      </c>
    </row>
    <row r="4074" spans="4:11" x14ac:dyDescent="0.35">
      <c r="D4074" s="28" t="str">
        <f t="shared" si="63"/>
        <v/>
      </c>
      <c r="E4074" s="27">
        <f>IF((E4073*(1+Utgifter!$E$5/12)-G4073)&gt;0,E4073*(1+Utgifter!$E$5/12)-G4073,0)</f>
        <v>0</v>
      </c>
      <c r="F4074" s="26"/>
      <c r="G4074" s="24">
        <f>IF((E4074*(Utgifter!$E$4+Utgifter!$E$5)/12)&gt;$S$4,(E4074*(Utgifter!$E$4+Utgifter!$E$5)/12),IF(E4074&gt; 0,$S$4,0))</f>
        <v>0</v>
      </c>
      <c r="I4074" s="27">
        <f>IF((I4073*(1+Utgifter!$E$5/12)-K4073)&gt;0,I4073*(1+Utgifter!$E$5/12)-K4073,0)</f>
        <v>0</v>
      </c>
      <c r="J4074" s="26"/>
      <c r="K4074" s="24">
        <f>IF((I4074*(Utgifter!$E$4+Utgifter!$E$5)/12)&gt;$S$4,(I4074*(Utgifter!$E$4+Utgifter!$E$5)/12),IF(I4074&gt; 0,$S$4,0))</f>
        <v>0</v>
      </c>
    </row>
    <row r="4075" spans="4:11" x14ac:dyDescent="0.35">
      <c r="D4075" s="28" t="str">
        <f t="shared" si="63"/>
        <v/>
      </c>
      <c r="E4075" s="27">
        <f>IF((E4074*(1+Utgifter!$E$5/12)-G4074)&gt;0,E4074*(1+Utgifter!$E$5/12)-G4074,0)</f>
        <v>0</v>
      </c>
      <c r="F4075" s="26"/>
      <c r="G4075" s="24">
        <f>IF((E4075*(Utgifter!$E$4+Utgifter!$E$5)/12)&gt;$S$4,(E4075*(Utgifter!$E$4+Utgifter!$E$5)/12),IF(E4075&gt; 0,$S$4,0))</f>
        <v>0</v>
      </c>
      <c r="I4075" s="27">
        <f>IF((I4074*(1+Utgifter!$E$5/12)-K4074)&gt;0,I4074*(1+Utgifter!$E$5/12)-K4074,0)</f>
        <v>0</v>
      </c>
      <c r="J4075" s="26"/>
      <c r="K4075" s="24">
        <f>IF((I4075*(Utgifter!$E$4+Utgifter!$E$5)/12)&gt;$S$4,(I4075*(Utgifter!$E$4+Utgifter!$E$5)/12),IF(I4075&gt; 0,$S$4,0))</f>
        <v>0</v>
      </c>
    </row>
    <row r="4076" spans="4:11" x14ac:dyDescent="0.35">
      <c r="D4076" s="28" t="str">
        <f t="shared" si="63"/>
        <v/>
      </c>
      <c r="E4076" s="27">
        <f>IF((E4075*(1+Utgifter!$E$5/12)-G4075)&gt;0,E4075*(1+Utgifter!$E$5/12)-G4075,0)</f>
        <v>0</v>
      </c>
      <c r="F4076" s="26"/>
      <c r="G4076" s="24">
        <f>IF((E4076*(Utgifter!$E$4+Utgifter!$E$5)/12)&gt;$S$4,(E4076*(Utgifter!$E$4+Utgifter!$E$5)/12),IF(E4076&gt; 0,$S$4,0))</f>
        <v>0</v>
      </c>
      <c r="I4076" s="27">
        <f>IF((I4075*(1+Utgifter!$E$5/12)-K4075)&gt;0,I4075*(1+Utgifter!$E$5/12)-K4075,0)</f>
        <v>0</v>
      </c>
      <c r="J4076" s="26"/>
      <c r="K4076" s="24">
        <f>IF((I4076*(Utgifter!$E$4+Utgifter!$E$5)/12)&gt;$S$4,(I4076*(Utgifter!$E$4+Utgifter!$E$5)/12),IF(I4076&gt; 0,$S$4,0))</f>
        <v>0</v>
      </c>
    </row>
    <row r="4077" spans="4:11" x14ac:dyDescent="0.35">
      <c r="D4077" s="28" t="str">
        <f t="shared" si="63"/>
        <v/>
      </c>
      <c r="E4077" s="27">
        <f>IF((E4076*(1+Utgifter!$E$5/12)-G4076)&gt;0,E4076*(1+Utgifter!$E$5/12)-G4076,0)</f>
        <v>0</v>
      </c>
      <c r="F4077" s="26"/>
      <c r="G4077" s="24">
        <f>IF((E4077*(Utgifter!$E$4+Utgifter!$E$5)/12)&gt;$S$4,(E4077*(Utgifter!$E$4+Utgifter!$E$5)/12),IF(E4077&gt; 0,$S$4,0))</f>
        <v>0</v>
      </c>
      <c r="I4077" s="27">
        <f>IF((I4076*(1+Utgifter!$E$5/12)-K4076)&gt;0,I4076*(1+Utgifter!$E$5/12)-K4076,0)</f>
        <v>0</v>
      </c>
      <c r="J4077" s="26"/>
      <c r="K4077" s="24">
        <f>IF((I4077*(Utgifter!$E$4+Utgifter!$E$5)/12)&gt;$S$4,(I4077*(Utgifter!$E$4+Utgifter!$E$5)/12),IF(I4077&gt; 0,$S$4,0))</f>
        <v>0</v>
      </c>
    </row>
    <row r="4078" spans="4:11" x14ac:dyDescent="0.35">
      <c r="D4078" s="28" t="str">
        <f t="shared" si="63"/>
        <v/>
      </c>
      <c r="E4078" s="27">
        <f>IF((E4077*(1+Utgifter!$E$5/12)-G4077)&gt;0,E4077*(1+Utgifter!$E$5/12)-G4077,0)</f>
        <v>0</v>
      </c>
      <c r="F4078" s="26"/>
      <c r="G4078" s="24">
        <f>IF((E4078*(Utgifter!$E$4+Utgifter!$E$5)/12)&gt;$S$4,(E4078*(Utgifter!$E$4+Utgifter!$E$5)/12),IF(E4078&gt; 0,$S$4,0))</f>
        <v>0</v>
      </c>
      <c r="I4078" s="27">
        <f>IF((I4077*(1+Utgifter!$E$5/12)-K4077)&gt;0,I4077*(1+Utgifter!$E$5/12)-K4077,0)</f>
        <v>0</v>
      </c>
      <c r="J4078" s="26"/>
      <c r="K4078" s="24">
        <f>IF((I4078*(Utgifter!$E$4+Utgifter!$E$5)/12)&gt;$S$4,(I4078*(Utgifter!$E$4+Utgifter!$E$5)/12),IF(I4078&gt; 0,$S$4,0))</f>
        <v>0</v>
      </c>
    </row>
    <row r="4079" spans="4:11" x14ac:dyDescent="0.35">
      <c r="D4079" s="28" t="str">
        <f t="shared" si="63"/>
        <v/>
      </c>
      <c r="E4079" s="27">
        <f>IF((E4078*(1+Utgifter!$E$5/12)-G4078)&gt;0,E4078*(1+Utgifter!$E$5/12)-G4078,0)</f>
        <v>0</v>
      </c>
      <c r="F4079" s="26"/>
      <c r="G4079" s="24">
        <f>IF((E4079*(Utgifter!$E$4+Utgifter!$E$5)/12)&gt;$S$4,(E4079*(Utgifter!$E$4+Utgifter!$E$5)/12),IF(E4079&gt; 0,$S$4,0))</f>
        <v>0</v>
      </c>
      <c r="I4079" s="27">
        <f>IF((I4078*(1+Utgifter!$E$5/12)-K4078)&gt;0,I4078*(1+Utgifter!$E$5/12)-K4078,0)</f>
        <v>0</v>
      </c>
      <c r="J4079" s="26"/>
      <c r="K4079" s="24">
        <f>IF((I4079*(Utgifter!$E$4+Utgifter!$E$5)/12)&gt;$S$4,(I4079*(Utgifter!$E$4+Utgifter!$E$5)/12),IF(I4079&gt; 0,$S$4,0))</f>
        <v>0</v>
      </c>
    </row>
    <row r="4080" spans="4:11" x14ac:dyDescent="0.35">
      <c r="D4080" s="28" t="str">
        <f t="shared" si="63"/>
        <v/>
      </c>
      <c r="E4080" s="27">
        <f>IF((E4079*(1+Utgifter!$E$5/12)-G4079)&gt;0,E4079*(1+Utgifter!$E$5/12)-G4079,0)</f>
        <v>0</v>
      </c>
      <c r="F4080" s="26"/>
      <c r="G4080" s="24">
        <f>IF((E4080*(Utgifter!$E$4+Utgifter!$E$5)/12)&gt;$S$4,(E4080*(Utgifter!$E$4+Utgifter!$E$5)/12),IF(E4080&gt; 0,$S$4,0))</f>
        <v>0</v>
      </c>
      <c r="I4080" s="27">
        <f>IF((I4079*(1+Utgifter!$E$5/12)-K4079)&gt;0,I4079*(1+Utgifter!$E$5/12)-K4079,0)</f>
        <v>0</v>
      </c>
      <c r="J4080" s="26"/>
      <c r="K4080" s="24">
        <f>IF((I4080*(Utgifter!$E$4+Utgifter!$E$5)/12)&gt;$S$4,(I4080*(Utgifter!$E$4+Utgifter!$E$5)/12),IF(I4080&gt; 0,$S$4,0))</f>
        <v>0</v>
      </c>
    </row>
    <row r="4081" spans="4:11" x14ac:dyDescent="0.35">
      <c r="D4081" s="28" t="str">
        <f t="shared" si="63"/>
        <v/>
      </c>
      <c r="E4081" s="27">
        <f>IF((E4080*(1+Utgifter!$E$5/12)-G4080)&gt;0,E4080*(1+Utgifter!$E$5/12)-G4080,0)</f>
        <v>0</v>
      </c>
      <c r="F4081" s="26"/>
      <c r="G4081" s="24">
        <f>IF((E4081*(Utgifter!$E$4+Utgifter!$E$5)/12)&gt;$S$4,(E4081*(Utgifter!$E$4+Utgifter!$E$5)/12),IF(E4081&gt; 0,$S$4,0))</f>
        <v>0</v>
      </c>
      <c r="I4081" s="27">
        <f>IF((I4080*(1+Utgifter!$E$5/12)-K4080)&gt;0,I4080*(1+Utgifter!$E$5/12)-K4080,0)</f>
        <v>0</v>
      </c>
      <c r="J4081" s="26"/>
      <c r="K4081" s="24">
        <f>IF((I4081*(Utgifter!$E$4+Utgifter!$E$5)/12)&gt;$S$4,(I4081*(Utgifter!$E$4+Utgifter!$E$5)/12),IF(I4081&gt; 0,$S$4,0))</f>
        <v>0</v>
      </c>
    </row>
    <row r="4082" spans="4:11" x14ac:dyDescent="0.35">
      <c r="D4082" s="28" t="str">
        <f t="shared" si="63"/>
        <v/>
      </c>
      <c r="E4082" s="27">
        <f>IF((E4081*(1+Utgifter!$E$5/12)-G4081)&gt;0,E4081*(1+Utgifter!$E$5/12)-G4081,0)</f>
        <v>0</v>
      </c>
      <c r="F4082" s="26"/>
      <c r="G4082" s="24">
        <f>IF((E4082*(Utgifter!$E$4+Utgifter!$E$5)/12)&gt;$S$4,(E4082*(Utgifter!$E$4+Utgifter!$E$5)/12),IF(E4082&gt; 0,$S$4,0))</f>
        <v>0</v>
      </c>
      <c r="I4082" s="27">
        <f>IF((I4081*(1+Utgifter!$E$5/12)-K4081)&gt;0,I4081*(1+Utgifter!$E$5/12)-K4081,0)</f>
        <v>0</v>
      </c>
      <c r="J4082" s="26"/>
      <c r="K4082" s="24">
        <f>IF((I4082*(Utgifter!$E$4+Utgifter!$E$5)/12)&gt;$S$4,(I4082*(Utgifter!$E$4+Utgifter!$E$5)/12),IF(I4082&gt; 0,$S$4,0))</f>
        <v>0</v>
      </c>
    </row>
    <row r="4083" spans="4:11" x14ac:dyDescent="0.35">
      <c r="D4083" s="28" t="str">
        <f t="shared" si="63"/>
        <v/>
      </c>
      <c r="E4083" s="27">
        <f>IF((E4082*(1+Utgifter!$E$5/12)-G4082)&gt;0,E4082*(1+Utgifter!$E$5/12)-G4082,0)</f>
        <v>0</v>
      </c>
      <c r="F4083" s="26"/>
      <c r="G4083" s="24">
        <f>IF((E4083*(Utgifter!$E$4+Utgifter!$E$5)/12)&gt;$S$4,(E4083*(Utgifter!$E$4+Utgifter!$E$5)/12),IF(E4083&gt; 0,$S$4,0))</f>
        <v>0</v>
      </c>
      <c r="I4083" s="27">
        <f>IF((I4082*(1+Utgifter!$E$5/12)-K4082)&gt;0,I4082*(1+Utgifter!$E$5/12)-K4082,0)</f>
        <v>0</v>
      </c>
      <c r="J4083" s="26"/>
      <c r="K4083" s="24">
        <f>IF((I4083*(Utgifter!$E$4+Utgifter!$E$5)/12)&gt;$S$4,(I4083*(Utgifter!$E$4+Utgifter!$E$5)/12),IF(I4083&gt; 0,$S$4,0))</f>
        <v>0</v>
      </c>
    </row>
    <row r="4084" spans="4:11" x14ac:dyDescent="0.35">
      <c r="D4084" s="28" t="str">
        <f t="shared" si="63"/>
        <v/>
      </c>
      <c r="E4084" s="27">
        <f>IF((E4083*(1+Utgifter!$E$5/12)-G4083)&gt;0,E4083*(1+Utgifter!$E$5/12)-G4083,0)</f>
        <v>0</v>
      </c>
      <c r="F4084" s="26"/>
      <c r="G4084" s="24">
        <f>IF((E4084*(Utgifter!$E$4+Utgifter!$E$5)/12)&gt;$S$4,(E4084*(Utgifter!$E$4+Utgifter!$E$5)/12),IF(E4084&gt; 0,$S$4,0))</f>
        <v>0</v>
      </c>
      <c r="I4084" s="27">
        <f>IF((I4083*(1+Utgifter!$E$5/12)-K4083)&gt;0,I4083*(1+Utgifter!$E$5/12)-K4083,0)</f>
        <v>0</v>
      </c>
      <c r="J4084" s="26"/>
      <c r="K4084" s="24">
        <f>IF((I4084*(Utgifter!$E$4+Utgifter!$E$5)/12)&gt;$S$4,(I4084*(Utgifter!$E$4+Utgifter!$E$5)/12),IF(I4084&gt; 0,$S$4,0))</f>
        <v>0</v>
      </c>
    </row>
    <row r="4085" spans="4:11" x14ac:dyDescent="0.35">
      <c r="D4085" s="28" t="str">
        <f t="shared" si="63"/>
        <v/>
      </c>
      <c r="E4085" s="27">
        <f>IF((E4084*(1+Utgifter!$E$5/12)-G4084)&gt;0,E4084*(1+Utgifter!$E$5/12)-G4084,0)</f>
        <v>0</v>
      </c>
      <c r="F4085" s="26"/>
      <c r="G4085" s="24">
        <f>IF((E4085*(Utgifter!$E$4+Utgifter!$E$5)/12)&gt;$S$4,(E4085*(Utgifter!$E$4+Utgifter!$E$5)/12),IF(E4085&gt; 0,$S$4,0))</f>
        <v>0</v>
      </c>
      <c r="I4085" s="27">
        <f>IF((I4084*(1+Utgifter!$E$5/12)-K4084)&gt;0,I4084*(1+Utgifter!$E$5/12)-K4084,0)</f>
        <v>0</v>
      </c>
      <c r="J4085" s="26"/>
      <c r="K4085" s="24">
        <f>IF((I4085*(Utgifter!$E$4+Utgifter!$E$5)/12)&gt;$S$4,(I4085*(Utgifter!$E$4+Utgifter!$E$5)/12),IF(I4085&gt; 0,$S$4,0))</f>
        <v>0</v>
      </c>
    </row>
    <row r="4086" spans="4:11" x14ac:dyDescent="0.35">
      <c r="D4086" s="28" t="str">
        <f t="shared" si="63"/>
        <v/>
      </c>
      <c r="E4086" s="27">
        <f>IF((E4085*(1+Utgifter!$E$5/12)-G4085)&gt;0,E4085*(1+Utgifter!$E$5/12)-G4085,0)</f>
        <v>0</v>
      </c>
      <c r="F4086" s="26"/>
      <c r="G4086" s="24">
        <f>IF((E4086*(Utgifter!$E$4+Utgifter!$E$5)/12)&gt;$S$4,(E4086*(Utgifter!$E$4+Utgifter!$E$5)/12),IF(E4086&gt; 0,$S$4,0))</f>
        <v>0</v>
      </c>
      <c r="I4086" s="27">
        <f>IF((I4085*(1+Utgifter!$E$5/12)-K4085)&gt;0,I4085*(1+Utgifter!$E$5/12)-K4085,0)</f>
        <v>0</v>
      </c>
      <c r="J4086" s="26"/>
      <c r="K4086" s="24">
        <f>IF((I4086*(Utgifter!$E$4+Utgifter!$E$5)/12)&gt;$S$4,(I4086*(Utgifter!$E$4+Utgifter!$E$5)/12),IF(I4086&gt; 0,$S$4,0))</f>
        <v>0</v>
      </c>
    </row>
    <row r="4087" spans="4:11" x14ac:dyDescent="0.35">
      <c r="D4087" s="28" t="str">
        <f t="shared" si="63"/>
        <v/>
      </c>
      <c r="E4087" s="27">
        <f>IF((E4086*(1+Utgifter!$E$5/12)-G4086)&gt;0,E4086*(1+Utgifter!$E$5/12)-G4086,0)</f>
        <v>0</v>
      </c>
      <c r="F4087" s="26"/>
      <c r="G4087" s="24">
        <f>IF((E4087*(Utgifter!$E$4+Utgifter!$E$5)/12)&gt;$S$4,(E4087*(Utgifter!$E$4+Utgifter!$E$5)/12),IF(E4087&gt; 0,$S$4,0))</f>
        <v>0</v>
      </c>
      <c r="I4087" s="27">
        <f>IF((I4086*(1+Utgifter!$E$5/12)-K4086)&gt;0,I4086*(1+Utgifter!$E$5/12)-K4086,0)</f>
        <v>0</v>
      </c>
      <c r="J4087" s="26"/>
      <c r="K4087" s="24">
        <f>IF((I4087*(Utgifter!$E$4+Utgifter!$E$5)/12)&gt;$S$4,(I4087*(Utgifter!$E$4+Utgifter!$E$5)/12),IF(I4087&gt; 0,$S$4,0))</f>
        <v>0</v>
      </c>
    </row>
    <row r="4088" spans="4:11" x14ac:dyDescent="0.35">
      <c r="D4088" s="28" t="str">
        <f t="shared" si="63"/>
        <v/>
      </c>
      <c r="E4088" s="27">
        <f>IF((E4087*(1+Utgifter!$E$5/12)-G4087)&gt;0,E4087*(1+Utgifter!$E$5/12)-G4087,0)</f>
        <v>0</v>
      </c>
      <c r="F4088" s="26"/>
      <c r="G4088" s="24">
        <f>IF((E4088*(Utgifter!$E$4+Utgifter!$E$5)/12)&gt;$S$4,(E4088*(Utgifter!$E$4+Utgifter!$E$5)/12),IF(E4088&gt; 0,$S$4,0))</f>
        <v>0</v>
      </c>
      <c r="I4088" s="27">
        <f>IF((I4087*(1+Utgifter!$E$5/12)-K4087)&gt;0,I4087*(1+Utgifter!$E$5/12)-K4087,0)</f>
        <v>0</v>
      </c>
      <c r="J4088" s="26"/>
      <c r="K4088" s="24">
        <f>IF((I4088*(Utgifter!$E$4+Utgifter!$E$5)/12)&gt;$S$4,(I4088*(Utgifter!$E$4+Utgifter!$E$5)/12),IF(I4088&gt; 0,$S$4,0))</f>
        <v>0</v>
      </c>
    </row>
    <row r="4089" spans="4:11" x14ac:dyDescent="0.35">
      <c r="D4089" s="28" t="str">
        <f t="shared" si="63"/>
        <v/>
      </c>
      <c r="E4089" s="27">
        <f>IF((E4088*(1+Utgifter!$E$5/12)-G4088)&gt;0,E4088*(1+Utgifter!$E$5/12)-G4088,0)</f>
        <v>0</v>
      </c>
      <c r="F4089" s="26"/>
      <c r="G4089" s="24">
        <f>IF((E4089*(Utgifter!$E$4+Utgifter!$E$5)/12)&gt;$S$4,(E4089*(Utgifter!$E$4+Utgifter!$E$5)/12),IF(E4089&gt; 0,$S$4,0))</f>
        <v>0</v>
      </c>
      <c r="I4089" s="27">
        <f>IF((I4088*(1+Utgifter!$E$5/12)-K4088)&gt;0,I4088*(1+Utgifter!$E$5/12)-K4088,0)</f>
        <v>0</v>
      </c>
      <c r="J4089" s="26"/>
      <c r="K4089" s="24">
        <f>IF((I4089*(Utgifter!$E$4+Utgifter!$E$5)/12)&gt;$S$4,(I4089*(Utgifter!$E$4+Utgifter!$E$5)/12),IF(I4089&gt; 0,$S$4,0))</f>
        <v>0</v>
      </c>
    </row>
    <row r="4090" spans="4:11" x14ac:dyDescent="0.35">
      <c r="D4090" s="28" t="str">
        <f t="shared" si="63"/>
        <v/>
      </c>
      <c r="E4090" s="27">
        <f>IF((E4089*(1+Utgifter!$E$5/12)-G4089)&gt;0,E4089*(1+Utgifter!$E$5/12)-G4089,0)</f>
        <v>0</v>
      </c>
      <c r="F4090" s="26"/>
      <c r="G4090" s="24">
        <f>IF((E4090*(Utgifter!$E$4+Utgifter!$E$5)/12)&gt;$S$4,(E4090*(Utgifter!$E$4+Utgifter!$E$5)/12),IF(E4090&gt; 0,$S$4,0))</f>
        <v>0</v>
      </c>
      <c r="I4090" s="27">
        <f>IF((I4089*(1+Utgifter!$E$5/12)-K4089)&gt;0,I4089*(1+Utgifter!$E$5/12)-K4089,0)</f>
        <v>0</v>
      </c>
      <c r="J4090" s="26"/>
      <c r="K4090" s="24">
        <f>IF((I4090*(Utgifter!$E$4+Utgifter!$E$5)/12)&gt;$S$4,(I4090*(Utgifter!$E$4+Utgifter!$E$5)/12),IF(I4090&gt; 0,$S$4,0))</f>
        <v>0</v>
      </c>
    </row>
    <row r="4091" spans="4:11" x14ac:dyDescent="0.35">
      <c r="D4091" s="28" t="str">
        <f t="shared" si="63"/>
        <v/>
      </c>
      <c r="E4091" s="27">
        <f>IF((E4090*(1+Utgifter!$E$5/12)-G4090)&gt;0,E4090*(1+Utgifter!$E$5/12)-G4090,0)</f>
        <v>0</v>
      </c>
      <c r="F4091" s="26"/>
      <c r="G4091" s="24">
        <f>IF((E4091*(Utgifter!$E$4+Utgifter!$E$5)/12)&gt;$S$4,(E4091*(Utgifter!$E$4+Utgifter!$E$5)/12),IF(E4091&gt; 0,$S$4,0))</f>
        <v>0</v>
      </c>
      <c r="I4091" s="27">
        <f>IF((I4090*(1+Utgifter!$E$5/12)-K4090)&gt;0,I4090*(1+Utgifter!$E$5/12)-K4090,0)</f>
        <v>0</v>
      </c>
      <c r="J4091" s="26"/>
      <c r="K4091" s="24">
        <f>IF((I4091*(Utgifter!$E$4+Utgifter!$E$5)/12)&gt;$S$4,(I4091*(Utgifter!$E$4+Utgifter!$E$5)/12),IF(I4091&gt; 0,$S$4,0))</f>
        <v>0</v>
      </c>
    </row>
    <row r="4092" spans="4:11" x14ac:dyDescent="0.35">
      <c r="D4092" s="28" t="str">
        <f t="shared" si="63"/>
        <v/>
      </c>
      <c r="E4092" s="27">
        <f>IF((E4091*(1+Utgifter!$E$5/12)-G4091)&gt;0,E4091*(1+Utgifter!$E$5/12)-G4091,0)</f>
        <v>0</v>
      </c>
      <c r="F4092" s="26"/>
      <c r="G4092" s="24">
        <f>IF((E4092*(Utgifter!$E$4+Utgifter!$E$5)/12)&gt;$S$4,(E4092*(Utgifter!$E$4+Utgifter!$E$5)/12),IF(E4092&gt; 0,$S$4,0))</f>
        <v>0</v>
      </c>
      <c r="I4092" s="27">
        <f>IF((I4091*(1+Utgifter!$E$5/12)-K4091)&gt;0,I4091*(1+Utgifter!$E$5/12)-K4091,0)</f>
        <v>0</v>
      </c>
      <c r="J4092" s="26"/>
      <c r="K4092" s="24">
        <f>IF((I4092*(Utgifter!$E$4+Utgifter!$E$5)/12)&gt;$S$4,(I4092*(Utgifter!$E$4+Utgifter!$E$5)/12),IF(I4092&gt; 0,$S$4,0))</f>
        <v>0</v>
      </c>
    </row>
    <row r="4093" spans="4:11" x14ac:dyDescent="0.35">
      <c r="D4093" s="28" t="str">
        <f t="shared" si="63"/>
        <v/>
      </c>
      <c r="E4093" s="27">
        <f>IF((E4092*(1+Utgifter!$E$5/12)-G4092)&gt;0,E4092*(1+Utgifter!$E$5/12)-G4092,0)</f>
        <v>0</v>
      </c>
      <c r="F4093" s="26"/>
      <c r="G4093" s="24">
        <f>IF((E4093*(Utgifter!$E$4+Utgifter!$E$5)/12)&gt;$S$4,(E4093*(Utgifter!$E$4+Utgifter!$E$5)/12),IF(E4093&gt; 0,$S$4,0))</f>
        <v>0</v>
      </c>
      <c r="I4093" s="27">
        <f>IF((I4092*(1+Utgifter!$E$5/12)-K4092)&gt;0,I4092*(1+Utgifter!$E$5/12)-K4092,0)</f>
        <v>0</v>
      </c>
      <c r="J4093" s="26"/>
      <c r="K4093" s="24">
        <f>IF((I4093*(Utgifter!$E$4+Utgifter!$E$5)/12)&gt;$S$4,(I4093*(Utgifter!$E$4+Utgifter!$E$5)/12),IF(I4093&gt; 0,$S$4,0))</f>
        <v>0</v>
      </c>
    </row>
    <row r="4094" spans="4:11" x14ac:dyDescent="0.35">
      <c r="D4094" s="28" t="str">
        <f t="shared" si="63"/>
        <v/>
      </c>
      <c r="E4094" s="27">
        <f>IF((E4093*(1+Utgifter!$E$5/12)-G4093)&gt;0,E4093*(1+Utgifter!$E$5/12)-G4093,0)</f>
        <v>0</v>
      </c>
      <c r="F4094" s="26"/>
      <c r="G4094" s="24">
        <f>IF((E4094*(Utgifter!$E$4+Utgifter!$E$5)/12)&gt;$S$4,(E4094*(Utgifter!$E$4+Utgifter!$E$5)/12),IF(E4094&gt; 0,$S$4,0))</f>
        <v>0</v>
      </c>
      <c r="I4094" s="27">
        <f>IF((I4093*(1+Utgifter!$E$5/12)-K4093)&gt;0,I4093*(1+Utgifter!$E$5/12)-K4093,0)</f>
        <v>0</v>
      </c>
      <c r="J4094" s="26"/>
      <c r="K4094" s="24">
        <f>IF((I4094*(Utgifter!$E$4+Utgifter!$E$5)/12)&gt;$S$4,(I4094*(Utgifter!$E$4+Utgifter!$E$5)/12),IF(I4094&gt; 0,$S$4,0))</f>
        <v>0</v>
      </c>
    </row>
    <row r="4095" spans="4:11" x14ac:dyDescent="0.35">
      <c r="D4095" s="28" t="str">
        <f t="shared" si="63"/>
        <v/>
      </c>
      <c r="E4095" s="27">
        <f>IF((E4094*(1+Utgifter!$E$5/12)-G4094)&gt;0,E4094*(1+Utgifter!$E$5/12)-G4094,0)</f>
        <v>0</v>
      </c>
      <c r="F4095" s="26"/>
      <c r="G4095" s="24">
        <f>IF((E4095*(Utgifter!$E$4+Utgifter!$E$5)/12)&gt;$S$4,(E4095*(Utgifter!$E$4+Utgifter!$E$5)/12),IF(E4095&gt; 0,$S$4,0))</f>
        <v>0</v>
      </c>
      <c r="I4095" s="27">
        <f>IF((I4094*(1+Utgifter!$E$5/12)-K4094)&gt;0,I4094*(1+Utgifter!$E$5/12)-K4094,0)</f>
        <v>0</v>
      </c>
      <c r="J4095" s="26"/>
      <c r="K4095" s="24">
        <f>IF((I4095*(Utgifter!$E$4+Utgifter!$E$5)/12)&gt;$S$4,(I4095*(Utgifter!$E$4+Utgifter!$E$5)/12),IF(I4095&gt; 0,$S$4,0))</f>
        <v>0</v>
      </c>
    </row>
    <row r="4096" spans="4:11" x14ac:dyDescent="0.35">
      <c r="D4096" s="28" t="str">
        <f t="shared" si="63"/>
        <v/>
      </c>
      <c r="E4096" s="27">
        <f>IF((E4095*(1+Utgifter!$E$5/12)-G4095)&gt;0,E4095*(1+Utgifter!$E$5/12)-G4095,0)</f>
        <v>0</v>
      </c>
      <c r="F4096" s="26"/>
      <c r="G4096" s="24">
        <f>IF((E4096*(Utgifter!$E$4+Utgifter!$E$5)/12)&gt;$S$4,(E4096*(Utgifter!$E$4+Utgifter!$E$5)/12),IF(E4096&gt; 0,$S$4,0))</f>
        <v>0</v>
      </c>
      <c r="I4096" s="27">
        <f>IF((I4095*(1+Utgifter!$E$5/12)-K4095)&gt;0,I4095*(1+Utgifter!$E$5/12)-K4095,0)</f>
        <v>0</v>
      </c>
      <c r="J4096" s="26"/>
      <c r="K4096" s="24">
        <f>IF((I4096*(Utgifter!$E$4+Utgifter!$E$5)/12)&gt;$S$4,(I4096*(Utgifter!$E$4+Utgifter!$E$5)/12),IF(I4096&gt; 0,$S$4,0))</f>
        <v>0</v>
      </c>
    </row>
    <row r="4097" spans="4:11" x14ac:dyDescent="0.35">
      <c r="D4097" s="28" t="str">
        <f t="shared" si="63"/>
        <v/>
      </c>
      <c r="E4097" s="27">
        <f>IF((E4096*(1+Utgifter!$E$5/12)-G4096)&gt;0,E4096*(1+Utgifter!$E$5/12)-G4096,0)</f>
        <v>0</v>
      </c>
      <c r="F4097" s="26"/>
      <c r="G4097" s="24">
        <f>IF((E4097*(Utgifter!$E$4+Utgifter!$E$5)/12)&gt;$S$4,(E4097*(Utgifter!$E$4+Utgifter!$E$5)/12),IF(E4097&gt; 0,$S$4,0))</f>
        <v>0</v>
      </c>
      <c r="I4097" s="27">
        <f>IF((I4096*(1+Utgifter!$E$5/12)-K4096)&gt;0,I4096*(1+Utgifter!$E$5/12)-K4096,0)</f>
        <v>0</v>
      </c>
      <c r="J4097" s="26"/>
      <c r="K4097" s="24">
        <f>IF((I4097*(Utgifter!$E$4+Utgifter!$E$5)/12)&gt;$S$4,(I4097*(Utgifter!$E$4+Utgifter!$E$5)/12),IF(I4097&gt; 0,$S$4,0))</f>
        <v>0</v>
      </c>
    </row>
    <row r="4098" spans="4:11" x14ac:dyDescent="0.35">
      <c r="D4098" s="28" t="str">
        <f t="shared" si="63"/>
        <v/>
      </c>
      <c r="E4098" s="27">
        <f>IF((E4097*(1+Utgifter!$E$5/12)-G4097)&gt;0,E4097*(1+Utgifter!$E$5/12)-G4097,0)</f>
        <v>0</v>
      </c>
      <c r="F4098" s="26"/>
      <c r="G4098" s="24">
        <f>IF((E4098*(Utgifter!$E$4+Utgifter!$E$5)/12)&gt;$S$4,(E4098*(Utgifter!$E$4+Utgifter!$E$5)/12),IF(E4098&gt; 0,$S$4,0))</f>
        <v>0</v>
      </c>
      <c r="I4098" s="27">
        <f>IF((I4097*(1+Utgifter!$E$5/12)-K4097)&gt;0,I4097*(1+Utgifter!$E$5/12)-K4097,0)</f>
        <v>0</v>
      </c>
      <c r="J4098" s="26"/>
      <c r="K4098" s="24">
        <f>IF((I4098*(Utgifter!$E$4+Utgifter!$E$5)/12)&gt;$S$4,(I4098*(Utgifter!$E$4+Utgifter!$E$5)/12),IF(I4098&gt; 0,$S$4,0))</f>
        <v>0</v>
      </c>
    </row>
    <row r="4099" spans="4:11" x14ac:dyDescent="0.35">
      <c r="D4099" s="28" t="str">
        <f t="shared" si="63"/>
        <v/>
      </c>
      <c r="E4099" s="27">
        <f>IF((E4098*(1+Utgifter!$E$5/12)-G4098)&gt;0,E4098*(1+Utgifter!$E$5/12)-G4098,0)</f>
        <v>0</v>
      </c>
      <c r="F4099" s="26"/>
      <c r="G4099" s="24">
        <f>IF((E4099*(Utgifter!$E$4+Utgifter!$E$5)/12)&gt;$S$4,(E4099*(Utgifter!$E$4+Utgifter!$E$5)/12),IF(E4099&gt; 0,$S$4,0))</f>
        <v>0</v>
      </c>
      <c r="I4099" s="27">
        <f>IF((I4098*(1+Utgifter!$E$5/12)-K4098)&gt;0,I4098*(1+Utgifter!$E$5/12)-K4098,0)</f>
        <v>0</v>
      </c>
      <c r="J4099" s="26"/>
      <c r="K4099" s="24">
        <f>IF((I4099*(Utgifter!$E$4+Utgifter!$E$5)/12)&gt;$S$4,(I4099*(Utgifter!$E$4+Utgifter!$E$5)/12),IF(I4099&gt; 0,$S$4,0))</f>
        <v>0</v>
      </c>
    </row>
    <row r="4100" spans="4:11" x14ac:dyDescent="0.35">
      <c r="D4100" s="28" t="str">
        <f t="shared" si="63"/>
        <v/>
      </c>
      <c r="E4100" s="27">
        <f>IF((E4099*(1+Utgifter!$E$5/12)-G4099)&gt;0,E4099*(1+Utgifter!$E$5/12)-G4099,0)</f>
        <v>0</v>
      </c>
      <c r="F4100" s="26"/>
      <c r="G4100" s="24">
        <f>IF((E4100*(Utgifter!$E$4+Utgifter!$E$5)/12)&gt;$S$4,(E4100*(Utgifter!$E$4+Utgifter!$E$5)/12),IF(E4100&gt; 0,$S$4,0))</f>
        <v>0</v>
      </c>
      <c r="I4100" s="27">
        <f>IF((I4099*(1+Utgifter!$E$5/12)-K4099)&gt;0,I4099*(1+Utgifter!$E$5/12)-K4099,0)</f>
        <v>0</v>
      </c>
      <c r="J4100" s="26"/>
      <c r="K4100" s="24">
        <f>IF((I4100*(Utgifter!$E$4+Utgifter!$E$5)/12)&gt;$S$4,(I4100*(Utgifter!$E$4+Utgifter!$E$5)/12),IF(I4100&gt; 0,$S$4,0))</f>
        <v>0</v>
      </c>
    </row>
    <row r="4101" spans="4:11" x14ac:dyDescent="0.35">
      <c r="D4101" s="28" t="str">
        <f t="shared" si="63"/>
        <v/>
      </c>
      <c r="E4101" s="27">
        <f>IF((E4100*(1+Utgifter!$E$5/12)-G4100)&gt;0,E4100*(1+Utgifter!$E$5/12)-G4100,0)</f>
        <v>0</v>
      </c>
      <c r="F4101" s="26"/>
      <c r="G4101" s="24">
        <f>IF((E4101*(Utgifter!$E$4+Utgifter!$E$5)/12)&gt;$S$4,(E4101*(Utgifter!$E$4+Utgifter!$E$5)/12),IF(E4101&gt; 0,$S$4,0))</f>
        <v>0</v>
      </c>
      <c r="I4101" s="27">
        <f>IF((I4100*(1+Utgifter!$E$5/12)-K4100)&gt;0,I4100*(1+Utgifter!$E$5/12)-K4100,0)</f>
        <v>0</v>
      </c>
      <c r="J4101" s="26"/>
      <c r="K4101" s="24">
        <f>IF((I4101*(Utgifter!$E$4+Utgifter!$E$5)/12)&gt;$S$4,(I4101*(Utgifter!$E$4+Utgifter!$E$5)/12),IF(I4101&gt; 0,$S$4,0))</f>
        <v>0</v>
      </c>
    </row>
    <row r="4102" spans="4:11" x14ac:dyDescent="0.35">
      <c r="D4102" s="28" t="str">
        <f t="shared" si="63"/>
        <v/>
      </c>
      <c r="E4102" s="27">
        <f>IF((E4101*(1+Utgifter!$E$5/12)-G4101)&gt;0,E4101*(1+Utgifter!$E$5/12)-G4101,0)</f>
        <v>0</v>
      </c>
      <c r="F4102" s="26"/>
      <c r="G4102" s="24">
        <f>IF((E4102*(Utgifter!$E$4+Utgifter!$E$5)/12)&gt;$S$4,(E4102*(Utgifter!$E$4+Utgifter!$E$5)/12),IF(E4102&gt; 0,$S$4,0))</f>
        <v>0</v>
      </c>
      <c r="I4102" s="27">
        <f>IF((I4101*(1+Utgifter!$E$5/12)-K4101)&gt;0,I4101*(1+Utgifter!$E$5/12)-K4101,0)</f>
        <v>0</v>
      </c>
      <c r="J4102" s="26"/>
      <c r="K4102" s="24">
        <f>IF((I4102*(Utgifter!$E$4+Utgifter!$E$5)/12)&gt;$S$4,(I4102*(Utgifter!$E$4+Utgifter!$E$5)/12),IF(I4102&gt; 0,$S$4,0))</f>
        <v>0</v>
      </c>
    </row>
    <row r="4103" spans="4:11" x14ac:dyDescent="0.35">
      <c r="D4103" s="28" t="str">
        <f t="shared" ref="D4103:D4166" si="64">IF(OR(E4103&gt;0, I4103&gt;0),D4102+1,"")</f>
        <v/>
      </c>
      <c r="E4103" s="27">
        <f>IF((E4102*(1+Utgifter!$E$5/12)-G4102)&gt;0,E4102*(1+Utgifter!$E$5/12)-G4102,0)</f>
        <v>0</v>
      </c>
      <c r="F4103" s="26"/>
      <c r="G4103" s="24">
        <f>IF((E4103*(Utgifter!$E$4+Utgifter!$E$5)/12)&gt;$S$4,(E4103*(Utgifter!$E$4+Utgifter!$E$5)/12),IF(E4103&gt; 0,$S$4,0))</f>
        <v>0</v>
      </c>
      <c r="I4103" s="27">
        <f>IF((I4102*(1+Utgifter!$E$5/12)-K4102)&gt;0,I4102*(1+Utgifter!$E$5/12)-K4102,0)</f>
        <v>0</v>
      </c>
      <c r="J4103" s="26"/>
      <c r="K4103" s="24">
        <f>IF((I4103*(Utgifter!$E$4+Utgifter!$E$5)/12)&gt;$S$4,(I4103*(Utgifter!$E$4+Utgifter!$E$5)/12),IF(I4103&gt; 0,$S$4,0))</f>
        <v>0</v>
      </c>
    </row>
    <row r="4104" spans="4:11" x14ac:dyDescent="0.35">
      <c r="D4104" s="28" t="str">
        <f t="shared" si="64"/>
        <v/>
      </c>
      <c r="E4104" s="27">
        <f>IF((E4103*(1+Utgifter!$E$5/12)-G4103)&gt;0,E4103*(1+Utgifter!$E$5/12)-G4103,0)</f>
        <v>0</v>
      </c>
      <c r="F4104" s="26"/>
      <c r="G4104" s="24">
        <f>IF((E4104*(Utgifter!$E$4+Utgifter!$E$5)/12)&gt;$S$4,(E4104*(Utgifter!$E$4+Utgifter!$E$5)/12),IF(E4104&gt; 0,$S$4,0))</f>
        <v>0</v>
      </c>
      <c r="I4104" s="27">
        <f>IF((I4103*(1+Utgifter!$E$5/12)-K4103)&gt;0,I4103*(1+Utgifter!$E$5/12)-K4103,0)</f>
        <v>0</v>
      </c>
      <c r="J4104" s="26"/>
      <c r="K4104" s="24">
        <f>IF((I4104*(Utgifter!$E$4+Utgifter!$E$5)/12)&gt;$S$4,(I4104*(Utgifter!$E$4+Utgifter!$E$5)/12),IF(I4104&gt; 0,$S$4,0))</f>
        <v>0</v>
      </c>
    </row>
    <row r="4105" spans="4:11" x14ac:dyDescent="0.35">
      <c r="D4105" s="28" t="str">
        <f t="shared" si="64"/>
        <v/>
      </c>
      <c r="E4105" s="27">
        <f>IF((E4104*(1+Utgifter!$E$5/12)-G4104)&gt;0,E4104*(1+Utgifter!$E$5/12)-G4104,0)</f>
        <v>0</v>
      </c>
      <c r="F4105" s="26"/>
      <c r="G4105" s="24">
        <f>IF((E4105*(Utgifter!$E$4+Utgifter!$E$5)/12)&gt;$S$4,(E4105*(Utgifter!$E$4+Utgifter!$E$5)/12),IF(E4105&gt; 0,$S$4,0))</f>
        <v>0</v>
      </c>
      <c r="I4105" s="27">
        <f>IF((I4104*(1+Utgifter!$E$5/12)-K4104)&gt;0,I4104*(1+Utgifter!$E$5/12)-K4104,0)</f>
        <v>0</v>
      </c>
      <c r="J4105" s="26"/>
      <c r="K4105" s="24">
        <f>IF((I4105*(Utgifter!$E$4+Utgifter!$E$5)/12)&gt;$S$4,(I4105*(Utgifter!$E$4+Utgifter!$E$5)/12),IF(I4105&gt; 0,$S$4,0))</f>
        <v>0</v>
      </c>
    </row>
    <row r="4106" spans="4:11" x14ac:dyDescent="0.35">
      <c r="D4106" s="28" t="str">
        <f t="shared" si="64"/>
        <v/>
      </c>
      <c r="E4106" s="27">
        <f>IF((E4105*(1+Utgifter!$E$5/12)-G4105)&gt;0,E4105*(1+Utgifter!$E$5/12)-G4105,0)</f>
        <v>0</v>
      </c>
      <c r="F4106" s="26"/>
      <c r="G4106" s="24">
        <f>IF((E4106*(Utgifter!$E$4+Utgifter!$E$5)/12)&gt;$S$4,(E4106*(Utgifter!$E$4+Utgifter!$E$5)/12),IF(E4106&gt; 0,$S$4,0))</f>
        <v>0</v>
      </c>
      <c r="I4106" s="27">
        <f>IF((I4105*(1+Utgifter!$E$5/12)-K4105)&gt;0,I4105*(1+Utgifter!$E$5/12)-K4105,0)</f>
        <v>0</v>
      </c>
      <c r="J4106" s="26"/>
      <c r="K4106" s="24">
        <f>IF((I4106*(Utgifter!$E$4+Utgifter!$E$5)/12)&gt;$S$4,(I4106*(Utgifter!$E$4+Utgifter!$E$5)/12),IF(I4106&gt; 0,$S$4,0))</f>
        <v>0</v>
      </c>
    </row>
    <row r="4107" spans="4:11" x14ac:dyDescent="0.35">
      <c r="D4107" s="28" t="str">
        <f t="shared" si="64"/>
        <v/>
      </c>
      <c r="E4107" s="27">
        <f>IF((E4106*(1+Utgifter!$E$5/12)-G4106)&gt;0,E4106*(1+Utgifter!$E$5/12)-G4106,0)</f>
        <v>0</v>
      </c>
      <c r="F4107" s="26"/>
      <c r="G4107" s="24">
        <f>IF((E4107*(Utgifter!$E$4+Utgifter!$E$5)/12)&gt;$S$4,(E4107*(Utgifter!$E$4+Utgifter!$E$5)/12),IF(E4107&gt; 0,$S$4,0))</f>
        <v>0</v>
      </c>
      <c r="I4107" s="27">
        <f>IF((I4106*(1+Utgifter!$E$5/12)-K4106)&gt;0,I4106*(1+Utgifter!$E$5/12)-K4106,0)</f>
        <v>0</v>
      </c>
      <c r="J4107" s="26"/>
      <c r="K4107" s="24">
        <f>IF((I4107*(Utgifter!$E$4+Utgifter!$E$5)/12)&gt;$S$4,(I4107*(Utgifter!$E$4+Utgifter!$E$5)/12),IF(I4107&gt; 0,$S$4,0))</f>
        <v>0</v>
      </c>
    </row>
    <row r="4108" spans="4:11" x14ac:dyDescent="0.35">
      <c r="D4108" s="28" t="str">
        <f t="shared" si="64"/>
        <v/>
      </c>
      <c r="E4108" s="27">
        <f>IF((E4107*(1+Utgifter!$E$5/12)-G4107)&gt;0,E4107*(1+Utgifter!$E$5/12)-G4107,0)</f>
        <v>0</v>
      </c>
      <c r="F4108" s="26"/>
      <c r="G4108" s="24">
        <f>IF((E4108*(Utgifter!$E$4+Utgifter!$E$5)/12)&gt;$S$4,(E4108*(Utgifter!$E$4+Utgifter!$E$5)/12),IF(E4108&gt; 0,$S$4,0))</f>
        <v>0</v>
      </c>
      <c r="I4108" s="27">
        <f>IF((I4107*(1+Utgifter!$E$5/12)-K4107)&gt;0,I4107*(1+Utgifter!$E$5/12)-K4107,0)</f>
        <v>0</v>
      </c>
      <c r="J4108" s="26"/>
      <c r="K4108" s="24">
        <f>IF((I4108*(Utgifter!$E$4+Utgifter!$E$5)/12)&gt;$S$4,(I4108*(Utgifter!$E$4+Utgifter!$E$5)/12),IF(I4108&gt; 0,$S$4,0))</f>
        <v>0</v>
      </c>
    </row>
    <row r="4109" spans="4:11" x14ac:dyDescent="0.35">
      <c r="D4109" s="28" t="str">
        <f t="shared" si="64"/>
        <v/>
      </c>
      <c r="E4109" s="27">
        <f>IF((E4108*(1+Utgifter!$E$5/12)-G4108)&gt;0,E4108*(1+Utgifter!$E$5/12)-G4108,0)</f>
        <v>0</v>
      </c>
      <c r="F4109" s="26"/>
      <c r="G4109" s="24">
        <f>IF((E4109*(Utgifter!$E$4+Utgifter!$E$5)/12)&gt;$S$4,(E4109*(Utgifter!$E$4+Utgifter!$E$5)/12),IF(E4109&gt; 0,$S$4,0))</f>
        <v>0</v>
      </c>
      <c r="I4109" s="27">
        <f>IF((I4108*(1+Utgifter!$E$5/12)-K4108)&gt;0,I4108*(1+Utgifter!$E$5/12)-K4108,0)</f>
        <v>0</v>
      </c>
      <c r="J4109" s="26"/>
      <c r="K4109" s="24">
        <f>IF((I4109*(Utgifter!$E$4+Utgifter!$E$5)/12)&gt;$S$4,(I4109*(Utgifter!$E$4+Utgifter!$E$5)/12),IF(I4109&gt; 0,$S$4,0))</f>
        <v>0</v>
      </c>
    </row>
    <row r="4110" spans="4:11" x14ac:dyDescent="0.35">
      <c r="D4110" s="28" t="str">
        <f t="shared" si="64"/>
        <v/>
      </c>
      <c r="E4110" s="27">
        <f>IF((E4109*(1+Utgifter!$E$5/12)-G4109)&gt;0,E4109*(1+Utgifter!$E$5/12)-G4109,0)</f>
        <v>0</v>
      </c>
      <c r="F4110" s="26"/>
      <c r="G4110" s="24">
        <f>IF((E4110*(Utgifter!$E$4+Utgifter!$E$5)/12)&gt;$S$4,(E4110*(Utgifter!$E$4+Utgifter!$E$5)/12),IF(E4110&gt; 0,$S$4,0))</f>
        <v>0</v>
      </c>
      <c r="I4110" s="27">
        <f>IF((I4109*(1+Utgifter!$E$5/12)-K4109)&gt;0,I4109*(1+Utgifter!$E$5/12)-K4109,0)</f>
        <v>0</v>
      </c>
      <c r="J4110" s="26"/>
      <c r="K4110" s="24">
        <f>IF((I4110*(Utgifter!$E$4+Utgifter!$E$5)/12)&gt;$S$4,(I4110*(Utgifter!$E$4+Utgifter!$E$5)/12),IF(I4110&gt; 0,$S$4,0))</f>
        <v>0</v>
      </c>
    </row>
    <row r="4111" spans="4:11" x14ac:dyDescent="0.35">
      <c r="D4111" s="28" t="str">
        <f t="shared" si="64"/>
        <v/>
      </c>
      <c r="E4111" s="27">
        <f>IF((E4110*(1+Utgifter!$E$5/12)-G4110)&gt;0,E4110*(1+Utgifter!$E$5/12)-G4110,0)</f>
        <v>0</v>
      </c>
      <c r="F4111" s="26"/>
      <c r="G4111" s="24">
        <f>IF((E4111*(Utgifter!$E$4+Utgifter!$E$5)/12)&gt;$S$4,(E4111*(Utgifter!$E$4+Utgifter!$E$5)/12),IF(E4111&gt; 0,$S$4,0))</f>
        <v>0</v>
      </c>
      <c r="I4111" s="27">
        <f>IF((I4110*(1+Utgifter!$E$5/12)-K4110)&gt;0,I4110*(1+Utgifter!$E$5/12)-K4110,0)</f>
        <v>0</v>
      </c>
      <c r="J4111" s="26"/>
      <c r="K4111" s="24">
        <f>IF((I4111*(Utgifter!$E$4+Utgifter!$E$5)/12)&gt;$S$4,(I4111*(Utgifter!$E$4+Utgifter!$E$5)/12),IF(I4111&gt; 0,$S$4,0))</f>
        <v>0</v>
      </c>
    </row>
    <row r="4112" spans="4:11" x14ac:dyDescent="0.35">
      <c r="D4112" s="28" t="str">
        <f t="shared" si="64"/>
        <v/>
      </c>
      <c r="E4112" s="27">
        <f>IF((E4111*(1+Utgifter!$E$5/12)-G4111)&gt;0,E4111*(1+Utgifter!$E$5/12)-G4111,0)</f>
        <v>0</v>
      </c>
      <c r="F4112" s="26"/>
      <c r="G4112" s="24">
        <f>IF((E4112*(Utgifter!$E$4+Utgifter!$E$5)/12)&gt;$S$4,(E4112*(Utgifter!$E$4+Utgifter!$E$5)/12),IF(E4112&gt; 0,$S$4,0))</f>
        <v>0</v>
      </c>
      <c r="I4112" s="27">
        <f>IF((I4111*(1+Utgifter!$E$5/12)-K4111)&gt;0,I4111*(1+Utgifter!$E$5/12)-K4111,0)</f>
        <v>0</v>
      </c>
      <c r="J4112" s="26"/>
      <c r="K4112" s="24">
        <f>IF((I4112*(Utgifter!$E$4+Utgifter!$E$5)/12)&gt;$S$4,(I4112*(Utgifter!$E$4+Utgifter!$E$5)/12),IF(I4112&gt; 0,$S$4,0))</f>
        <v>0</v>
      </c>
    </row>
    <row r="4113" spans="4:11" x14ac:dyDescent="0.35">
      <c r="D4113" s="28" t="str">
        <f t="shared" si="64"/>
        <v/>
      </c>
      <c r="E4113" s="27">
        <f>IF((E4112*(1+Utgifter!$E$5/12)-G4112)&gt;0,E4112*(1+Utgifter!$E$5/12)-G4112,0)</f>
        <v>0</v>
      </c>
      <c r="F4113" s="26"/>
      <c r="G4113" s="24">
        <f>IF((E4113*(Utgifter!$E$4+Utgifter!$E$5)/12)&gt;$S$4,(E4113*(Utgifter!$E$4+Utgifter!$E$5)/12),IF(E4113&gt; 0,$S$4,0))</f>
        <v>0</v>
      </c>
      <c r="I4113" s="27">
        <f>IF((I4112*(1+Utgifter!$E$5/12)-K4112)&gt;0,I4112*(1+Utgifter!$E$5/12)-K4112,0)</f>
        <v>0</v>
      </c>
      <c r="J4113" s="26"/>
      <c r="K4113" s="24">
        <f>IF((I4113*(Utgifter!$E$4+Utgifter!$E$5)/12)&gt;$S$4,(I4113*(Utgifter!$E$4+Utgifter!$E$5)/12),IF(I4113&gt; 0,$S$4,0))</f>
        <v>0</v>
      </c>
    </row>
    <row r="4114" spans="4:11" x14ac:dyDescent="0.35">
      <c r="D4114" s="28" t="str">
        <f t="shared" si="64"/>
        <v/>
      </c>
      <c r="E4114" s="27">
        <f>IF((E4113*(1+Utgifter!$E$5/12)-G4113)&gt;0,E4113*(1+Utgifter!$E$5/12)-G4113,0)</f>
        <v>0</v>
      </c>
      <c r="F4114" s="26"/>
      <c r="G4114" s="24">
        <f>IF((E4114*(Utgifter!$E$4+Utgifter!$E$5)/12)&gt;$S$4,(E4114*(Utgifter!$E$4+Utgifter!$E$5)/12),IF(E4114&gt; 0,$S$4,0))</f>
        <v>0</v>
      </c>
      <c r="I4114" s="27">
        <f>IF((I4113*(1+Utgifter!$E$5/12)-K4113)&gt;0,I4113*(1+Utgifter!$E$5/12)-K4113,0)</f>
        <v>0</v>
      </c>
      <c r="J4114" s="26"/>
      <c r="K4114" s="24">
        <f>IF((I4114*(Utgifter!$E$4+Utgifter!$E$5)/12)&gt;$S$4,(I4114*(Utgifter!$E$4+Utgifter!$E$5)/12),IF(I4114&gt; 0,$S$4,0))</f>
        <v>0</v>
      </c>
    </row>
    <row r="4115" spans="4:11" x14ac:dyDescent="0.35">
      <c r="D4115" s="28" t="str">
        <f t="shared" si="64"/>
        <v/>
      </c>
      <c r="E4115" s="27">
        <f>IF((E4114*(1+Utgifter!$E$5/12)-G4114)&gt;0,E4114*(1+Utgifter!$E$5/12)-G4114,0)</f>
        <v>0</v>
      </c>
      <c r="F4115" s="26"/>
      <c r="G4115" s="24">
        <f>IF((E4115*(Utgifter!$E$4+Utgifter!$E$5)/12)&gt;$S$4,(E4115*(Utgifter!$E$4+Utgifter!$E$5)/12),IF(E4115&gt; 0,$S$4,0))</f>
        <v>0</v>
      </c>
      <c r="I4115" s="27">
        <f>IF((I4114*(1+Utgifter!$E$5/12)-K4114)&gt;0,I4114*(1+Utgifter!$E$5/12)-K4114,0)</f>
        <v>0</v>
      </c>
      <c r="J4115" s="26"/>
      <c r="K4115" s="24">
        <f>IF((I4115*(Utgifter!$E$4+Utgifter!$E$5)/12)&gt;$S$4,(I4115*(Utgifter!$E$4+Utgifter!$E$5)/12),IF(I4115&gt; 0,$S$4,0))</f>
        <v>0</v>
      </c>
    </row>
    <row r="4116" spans="4:11" x14ac:dyDescent="0.35">
      <c r="D4116" s="28" t="str">
        <f t="shared" si="64"/>
        <v/>
      </c>
      <c r="E4116" s="27">
        <f>IF((E4115*(1+Utgifter!$E$5/12)-G4115)&gt;0,E4115*(1+Utgifter!$E$5/12)-G4115,0)</f>
        <v>0</v>
      </c>
      <c r="F4116" s="26"/>
      <c r="G4116" s="24">
        <f>IF((E4116*(Utgifter!$E$4+Utgifter!$E$5)/12)&gt;$S$4,(E4116*(Utgifter!$E$4+Utgifter!$E$5)/12),IF(E4116&gt; 0,$S$4,0))</f>
        <v>0</v>
      </c>
      <c r="I4116" s="27">
        <f>IF((I4115*(1+Utgifter!$E$5/12)-K4115)&gt;0,I4115*(1+Utgifter!$E$5/12)-K4115,0)</f>
        <v>0</v>
      </c>
      <c r="J4116" s="26"/>
      <c r="K4116" s="24">
        <f>IF((I4116*(Utgifter!$E$4+Utgifter!$E$5)/12)&gt;$S$4,(I4116*(Utgifter!$E$4+Utgifter!$E$5)/12),IF(I4116&gt; 0,$S$4,0))</f>
        <v>0</v>
      </c>
    </row>
    <row r="4117" spans="4:11" x14ac:dyDescent="0.35">
      <c r="D4117" s="28" t="str">
        <f t="shared" si="64"/>
        <v/>
      </c>
      <c r="E4117" s="27">
        <f>IF((E4116*(1+Utgifter!$E$5/12)-G4116)&gt;0,E4116*(1+Utgifter!$E$5/12)-G4116,0)</f>
        <v>0</v>
      </c>
      <c r="F4117" s="26"/>
      <c r="G4117" s="24">
        <f>IF((E4117*(Utgifter!$E$4+Utgifter!$E$5)/12)&gt;$S$4,(E4117*(Utgifter!$E$4+Utgifter!$E$5)/12),IF(E4117&gt; 0,$S$4,0))</f>
        <v>0</v>
      </c>
      <c r="I4117" s="27">
        <f>IF((I4116*(1+Utgifter!$E$5/12)-K4116)&gt;0,I4116*(1+Utgifter!$E$5/12)-K4116,0)</f>
        <v>0</v>
      </c>
      <c r="J4117" s="26"/>
      <c r="K4117" s="24">
        <f>IF((I4117*(Utgifter!$E$4+Utgifter!$E$5)/12)&gt;$S$4,(I4117*(Utgifter!$E$4+Utgifter!$E$5)/12),IF(I4117&gt; 0,$S$4,0))</f>
        <v>0</v>
      </c>
    </row>
    <row r="4118" spans="4:11" x14ac:dyDescent="0.35">
      <c r="D4118" s="28" t="str">
        <f t="shared" si="64"/>
        <v/>
      </c>
      <c r="E4118" s="27">
        <f>IF((E4117*(1+Utgifter!$E$5/12)-G4117)&gt;0,E4117*(1+Utgifter!$E$5/12)-G4117,0)</f>
        <v>0</v>
      </c>
      <c r="F4118" s="26"/>
      <c r="G4118" s="24">
        <f>IF((E4118*(Utgifter!$E$4+Utgifter!$E$5)/12)&gt;$S$4,(E4118*(Utgifter!$E$4+Utgifter!$E$5)/12),IF(E4118&gt; 0,$S$4,0))</f>
        <v>0</v>
      </c>
      <c r="I4118" s="27">
        <f>IF((I4117*(1+Utgifter!$E$5/12)-K4117)&gt;0,I4117*(1+Utgifter!$E$5/12)-K4117,0)</f>
        <v>0</v>
      </c>
      <c r="J4118" s="26"/>
      <c r="K4118" s="24">
        <f>IF((I4118*(Utgifter!$E$4+Utgifter!$E$5)/12)&gt;$S$4,(I4118*(Utgifter!$E$4+Utgifter!$E$5)/12),IF(I4118&gt; 0,$S$4,0))</f>
        <v>0</v>
      </c>
    </row>
    <row r="4119" spans="4:11" x14ac:dyDescent="0.35">
      <c r="D4119" s="28" t="str">
        <f t="shared" si="64"/>
        <v/>
      </c>
      <c r="E4119" s="27">
        <f>IF((E4118*(1+Utgifter!$E$5/12)-G4118)&gt;0,E4118*(1+Utgifter!$E$5/12)-G4118,0)</f>
        <v>0</v>
      </c>
      <c r="F4119" s="26"/>
      <c r="G4119" s="24">
        <f>IF((E4119*(Utgifter!$E$4+Utgifter!$E$5)/12)&gt;$S$4,(E4119*(Utgifter!$E$4+Utgifter!$E$5)/12),IF(E4119&gt; 0,$S$4,0))</f>
        <v>0</v>
      </c>
      <c r="I4119" s="27">
        <f>IF((I4118*(1+Utgifter!$E$5/12)-K4118)&gt;0,I4118*(1+Utgifter!$E$5/12)-K4118,0)</f>
        <v>0</v>
      </c>
      <c r="J4119" s="26"/>
      <c r="K4119" s="24">
        <f>IF((I4119*(Utgifter!$E$4+Utgifter!$E$5)/12)&gt;$S$4,(I4119*(Utgifter!$E$4+Utgifter!$E$5)/12),IF(I4119&gt; 0,$S$4,0))</f>
        <v>0</v>
      </c>
    </row>
    <row r="4120" spans="4:11" x14ac:dyDescent="0.35">
      <c r="D4120" s="28" t="str">
        <f t="shared" si="64"/>
        <v/>
      </c>
      <c r="E4120" s="27">
        <f>IF((E4119*(1+Utgifter!$E$5/12)-G4119)&gt;0,E4119*(1+Utgifter!$E$5/12)-G4119,0)</f>
        <v>0</v>
      </c>
      <c r="F4120" s="26"/>
      <c r="G4120" s="24">
        <f>IF((E4120*(Utgifter!$E$4+Utgifter!$E$5)/12)&gt;$S$4,(E4120*(Utgifter!$E$4+Utgifter!$E$5)/12),IF(E4120&gt; 0,$S$4,0))</f>
        <v>0</v>
      </c>
      <c r="I4120" s="27">
        <f>IF((I4119*(1+Utgifter!$E$5/12)-K4119)&gt;0,I4119*(1+Utgifter!$E$5/12)-K4119,0)</f>
        <v>0</v>
      </c>
      <c r="J4120" s="26"/>
      <c r="K4120" s="24">
        <f>IF((I4120*(Utgifter!$E$4+Utgifter!$E$5)/12)&gt;$S$4,(I4120*(Utgifter!$E$4+Utgifter!$E$5)/12),IF(I4120&gt; 0,$S$4,0))</f>
        <v>0</v>
      </c>
    </row>
    <row r="4121" spans="4:11" x14ac:dyDescent="0.35">
      <c r="D4121" s="28" t="str">
        <f t="shared" si="64"/>
        <v/>
      </c>
      <c r="E4121" s="27">
        <f>IF((E4120*(1+Utgifter!$E$5/12)-G4120)&gt;0,E4120*(1+Utgifter!$E$5/12)-G4120,0)</f>
        <v>0</v>
      </c>
      <c r="F4121" s="26"/>
      <c r="G4121" s="24">
        <f>IF((E4121*(Utgifter!$E$4+Utgifter!$E$5)/12)&gt;$S$4,(E4121*(Utgifter!$E$4+Utgifter!$E$5)/12),IF(E4121&gt; 0,$S$4,0))</f>
        <v>0</v>
      </c>
      <c r="I4121" s="27">
        <f>IF((I4120*(1+Utgifter!$E$5/12)-K4120)&gt;0,I4120*(1+Utgifter!$E$5/12)-K4120,0)</f>
        <v>0</v>
      </c>
      <c r="J4121" s="26"/>
      <c r="K4121" s="24">
        <f>IF((I4121*(Utgifter!$E$4+Utgifter!$E$5)/12)&gt;$S$4,(I4121*(Utgifter!$E$4+Utgifter!$E$5)/12),IF(I4121&gt; 0,$S$4,0))</f>
        <v>0</v>
      </c>
    </row>
    <row r="4122" spans="4:11" x14ac:dyDescent="0.35">
      <c r="D4122" s="28" t="str">
        <f t="shared" si="64"/>
        <v/>
      </c>
      <c r="E4122" s="27">
        <f>IF((E4121*(1+Utgifter!$E$5/12)-G4121)&gt;0,E4121*(1+Utgifter!$E$5/12)-G4121,0)</f>
        <v>0</v>
      </c>
      <c r="F4122" s="26"/>
      <c r="G4122" s="24">
        <f>IF((E4122*(Utgifter!$E$4+Utgifter!$E$5)/12)&gt;$S$4,(E4122*(Utgifter!$E$4+Utgifter!$E$5)/12),IF(E4122&gt; 0,$S$4,0))</f>
        <v>0</v>
      </c>
      <c r="I4122" s="27">
        <f>IF((I4121*(1+Utgifter!$E$5/12)-K4121)&gt;0,I4121*(1+Utgifter!$E$5/12)-K4121,0)</f>
        <v>0</v>
      </c>
      <c r="J4122" s="26"/>
      <c r="K4122" s="24">
        <f>IF((I4122*(Utgifter!$E$4+Utgifter!$E$5)/12)&gt;$S$4,(I4122*(Utgifter!$E$4+Utgifter!$E$5)/12),IF(I4122&gt; 0,$S$4,0))</f>
        <v>0</v>
      </c>
    </row>
    <row r="4123" spans="4:11" x14ac:dyDescent="0.35">
      <c r="D4123" s="28" t="str">
        <f t="shared" si="64"/>
        <v/>
      </c>
      <c r="E4123" s="27">
        <f>IF((E4122*(1+Utgifter!$E$5/12)-G4122)&gt;0,E4122*(1+Utgifter!$E$5/12)-G4122,0)</f>
        <v>0</v>
      </c>
      <c r="F4123" s="26"/>
      <c r="G4123" s="24">
        <f>IF((E4123*(Utgifter!$E$4+Utgifter!$E$5)/12)&gt;$S$4,(E4123*(Utgifter!$E$4+Utgifter!$E$5)/12),IF(E4123&gt; 0,$S$4,0))</f>
        <v>0</v>
      </c>
      <c r="I4123" s="27">
        <f>IF((I4122*(1+Utgifter!$E$5/12)-K4122)&gt;0,I4122*(1+Utgifter!$E$5/12)-K4122,0)</f>
        <v>0</v>
      </c>
      <c r="J4123" s="26"/>
      <c r="K4123" s="24">
        <f>IF((I4123*(Utgifter!$E$4+Utgifter!$E$5)/12)&gt;$S$4,(I4123*(Utgifter!$E$4+Utgifter!$E$5)/12),IF(I4123&gt; 0,$S$4,0))</f>
        <v>0</v>
      </c>
    </row>
    <row r="4124" spans="4:11" x14ac:dyDescent="0.35">
      <c r="D4124" s="28" t="str">
        <f t="shared" si="64"/>
        <v/>
      </c>
      <c r="E4124" s="27">
        <f>IF((E4123*(1+Utgifter!$E$5/12)-G4123)&gt;0,E4123*(1+Utgifter!$E$5/12)-G4123,0)</f>
        <v>0</v>
      </c>
      <c r="F4124" s="26"/>
      <c r="G4124" s="24">
        <f>IF((E4124*(Utgifter!$E$4+Utgifter!$E$5)/12)&gt;$S$4,(E4124*(Utgifter!$E$4+Utgifter!$E$5)/12),IF(E4124&gt; 0,$S$4,0))</f>
        <v>0</v>
      </c>
      <c r="I4124" s="27">
        <f>IF((I4123*(1+Utgifter!$E$5/12)-K4123)&gt;0,I4123*(1+Utgifter!$E$5/12)-K4123,0)</f>
        <v>0</v>
      </c>
      <c r="J4124" s="26"/>
      <c r="K4124" s="24">
        <f>IF((I4124*(Utgifter!$E$4+Utgifter!$E$5)/12)&gt;$S$4,(I4124*(Utgifter!$E$4+Utgifter!$E$5)/12),IF(I4124&gt; 0,$S$4,0))</f>
        <v>0</v>
      </c>
    </row>
    <row r="4125" spans="4:11" x14ac:dyDescent="0.35">
      <c r="D4125" s="28" t="str">
        <f t="shared" si="64"/>
        <v/>
      </c>
      <c r="E4125" s="27">
        <f>IF((E4124*(1+Utgifter!$E$5/12)-G4124)&gt;0,E4124*(1+Utgifter!$E$5/12)-G4124,0)</f>
        <v>0</v>
      </c>
      <c r="F4125" s="26"/>
      <c r="G4125" s="24">
        <f>IF((E4125*(Utgifter!$E$4+Utgifter!$E$5)/12)&gt;$S$4,(E4125*(Utgifter!$E$4+Utgifter!$E$5)/12),IF(E4125&gt; 0,$S$4,0))</f>
        <v>0</v>
      </c>
      <c r="I4125" s="27">
        <f>IF((I4124*(1+Utgifter!$E$5/12)-K4124)&gt;0,I4124*(1+Utgifter!$E$5/12)-K4124,0)</f>
        <v>0</v>
      </c>
      <c r="J4125" s="26"/>
      <c r="K4125" s="24">
        <f>IF((I4125*(Utgifter!$E$4+Utgifter!$E$5)/12)&gt;$S$4,(I4125*(Utgifter!$E$4+Utgifter!$E$5)/12),IF(I4125&gt; 0,$S$4,0))</f>
        <v>0</v>
      </c>
    </row>
    <row r="4126" spans="4:11" x14ac:dyDescent="0.35">
      <c r="D4126" s="28" t="str">
        <f t="shared" si="64"/>
        <v/>
      </c>
      <c r="E4126" s="27">
        <f>IF((E4125*(1+Utgifter!$E$5/12)-G4125)&gt;0,E4125*(1+Utgifter!$E$5/12)-G4125,0)</f>
        <v>0</v>
      </c>
      <c r="F4126" s="26"/>
      <c r="G4126" s="24">
        <f>IF((E4126*(Utgifter!$E$4+Utgifter!$E$5)/12)&gt;$S$4,(E4126*(Utgifter!$E$4+Utgifter!$E$5)/12),IF(E4126&gt; 0,$S$4,0))</f>
        <v>0</v>
      </c>
      <c r="I4126" s="27">
        <f>IF((I4125*(1+Utgifter!$E$5/12)-K4125)&gt;0,I4125*(1+Utgifter!$E$5/12)-K4125,0)</f>
        <v>0</v>
      </c>
      <c r="J4126" s="26"/>
      <c r="K4126" s="24">
        <f>IF((I4126*(Utgifter!$E$4+Utgifter!$E$5)/12)&gt;$S$4,(I4126*(Utgifter!$E$4+Utgifter!$E$5)/12),IF(I4126&gt; 0,$S$4,0))</f>
        <v>0</v>
      </c>
    </row>
    <row r="4127" spans="4:11" x14ac:dyDescent="0.35">
      <c r="D4127" s="28" t="str">
        <f t="shared" si="64"/>
        <v/>
      </c>
      <c r="E4127" s="27">
        <f>IF((E4126*(1+Utgifter!$E$5/12)-G4126)&gt;0,E4126*(1+Utgifter!$E$5/12)-G4126,0)</f>
        <v>0</v>
      </c>
      <c r="F4127" s="26"/>
      <c r="G4127" s="24">
        <f>IF((E4127*(Utgifter!$E$4+Utgifter!$E$5)/12)&gt;$S$4,(E4127*(Utgifter!$E$4+Utgifter!$E$5)/12),IF(E4127&gt; 0,$S$4,0))</f>
        <v>0</v>
      </c>
      <c r="I4127" s="27">
        <f>IF((I4126*(1+Utgifter!$E$5/12)-K4126)&gt;0,I4126*(1+Utgifter!$E$5/12)-K4126,0)</f>
        <v>0</v>
      </c>
      <c r="J4127" s="26"/>
      <c r="K4127" s="24">
        <f>IF((I4127*(Utgifter!$E$4+Utgifter!$E$5)/12)&gt;$S$4,(I4127*(Utgifter!$E$4+Utgifter!$E$5)/12),IF(I4127&gt; 0,$S$4,0))</f>
        <v>0</v>
      </c>
    </row>
    <row r="4128" spans="4:11" x14ac:dyDescent="0.35">
      <c r="D4128" s="28" t="str">
        <f t="shared" si="64"/>
        <v/>
      </c>
      <c r="E4128" s="27">
        <f>IF((E4127*(1+Utgifter!$E$5/12)-G4127)&gt;0,E4127*(1+Utgifter!$E$5/12)-G4127,0)</f>
        <v>0</v>
      </c>
      <c r="F4128" s="26"/>
      <c r="G4128" s="24">
        <f>IF((E4128*(Utgifter!$E$4+Utgifter!$E$5)/12)&gt;$S$4,(E4128*(Utgifter!$E$4+Utgifter!$E$5)/12),IF(E4128&gt; 0,$S$4,0))</f>
        <v>0</v>
      </c>
      <c r="I4128" s="27">
        <f>IF((I4127*(1+Utgifter!$E$5/12)-K4127)&gt;0,I4127*(1+Utgifter!$E$5/12)-K4127,0)</f>
        <v>0</v>
      </c>
      <c r="J4128" s="26"/>
      <c r="K4128" s="24">
        <f>IF((I4128*(Utgifter!$E$4+Utgifter!$E$5)/12)&gt;$S$4,(I4128*(Utgifter!$E$4+Utgifter!$E$5)/12),IF(I4128&gt; 0,$S$4,0))</f>
        <v>0</v>
      </c>
    </row>
    <row r="4129" spans="4:11" x14ac:dyDescent="0.35">
      <c r="D4129" s="28" t="str">
        <f t="shared" si="64"/>
        <v/>
      </c>
      <c r="E4129" s="27">
        <f>IF((E4128*(1+Utgifter!$E$5/12)-G4128)&gt;0,E4128*(1+Utgifter!$E$5/12)-G4128,0)</f>
        <v>0</v>
      </c>
      <c r="F4129" s="26"/>
      <c r="G4129" s="24">
        <f>IF((E4129*(Utgifter!$E$4+Utgifter!$E$5)/12)&gt;$S$4,(E4129*(Utgifter!$E$4+Utgifter!$E$5)/12),IF(E4129&gt; 0,$S$4,0))</f>
        <v>0</v>
      </c>
      <c r="I4129" s="27">
        <f>IF((I4128*(1+Utgifter!$E$5/12)-K4128)&gt;0,I4128*(1+Utgifter!$E$5/12)-K4128,0)</f>
        <v>0</v>
      </c>
      <c r="J4129" s="26"/>
      <c r="K4129" s="24">
        <f>IF((I4129*(Utgifter!$E$4+Utgifter!$E$5)/12)&gt;$S$4,(I4129*(Utgifter!$E$4+Utgifter!$E$5)/12),IF(I4129&gt; 0,$S$4,0))</f>
        <v>0</v>
      </c>
    </row>
    <row r="4130" spans="4:11" x14ac:dyDescent="0.35">
      <c r="D4130" s="28" t="str">
        <f t="shared" si="64"/>
        <v/>
      </c>
      <c r="E4130" s="27">
        <f>IF((E4129*(1+Utgifter!$E$5/12)-G4129)&gt;0,E4129*(1+Utgifter!$E$5/12)-G4129,0)</f>
        <v>0</v>
      </c>
      <c r="F4130" s="26"/>
      <c r="G4130" s="24">
        <f>IF((E4130*(Utgifter!$E$4+Utgifter!$E$5)/12)&gt;$S$4,(E4130*(Utgifter!$E$4+Utgifter!$E$5)/12),IF(E4130&gt; 0,$S$4,0))</f>
        <v>0</v>
      </c>
      <c r="I4130" s="27">
        <f>IF((I4129*(1+Utgifter!$E$5/12)-K4129)&gt;0,I4129*(1+Utgifter!$E$5/12)-K4129,0)</f>
        <v>0</v>
      </c>
      <c r="J4130" s="26"/>
      <c r="K4130" s="24">
        <f>IF((I4130*(Utgifter!$E$4+Utgifter!$E$5)/12)&gt;$S$4,(I4130*(Utgifter!$E$4+Utgifter!$E$5)/12),IF(I4130&gt; 0,$S$4,0))</f>
        <v>0</v>
      </c>
    </row>
    <row r="4131" spans="4:11" x14ac:dyDescent="0.35">
      <c r="D4131" s="28" t="str">
        <f t="shared" si="64"/>
        <v/>
      </c>
      <c r="E4131" s="27">
        <f>IF((E4130*(1+Utgifter!$E$5/12)-G4130)&gt;0,E4130*(1+Utgifter!$E$5/12)-G4130,0)</f>
        <v>0</v>
      </c>
      <c r="F4131" s="26"/>
      <c r="G4131" s="24">
        <f>IF((E4131*(Utgifter!$E$4+Utgifter!$E$5)/12)&gt;$S$4,(E4131*(Utgifter!$E$4+Utgifter!$E$5)/12),IF(E4131&gt; 0,$S$4,0))</f>
        <v>0</v>
      </c>
      <c r="I4131" s="27">
        <f>IF((I4130*(1+Utgifter!$E$5/12)-K4130)&gt;0,I4130*(1+Utgifter!$E$5/12)-K4130,0)</f>
        <v>0</v>
      </c>
      <c r="J4131" s="26"/>
      <c r="K4131" s="24">
        <f>IF((I4131*(Utgifter!$E$4+Utgifter!$E$5)/12)&gt;$S$4,(I4131*(Utgifter!$E$4+Utgifter!$E$5)/12),IF(I4131&gt; 0,$S$4,0))</f>
        <v>0</v>
      </c>
    </row>
    <row r="4132" spans="4:11" x14ac:dyDescent="0.35">
      <c r="D4132" s="28" t="str">
        <f t="shared" si="64"/>
        <v/>
      </c>
      <c r="E4132" s="27">
        <f>IF((E4131*(1+Utgifter!$E$5/12)-G4131)&gt;0,E4131*(1+Utgifter!$E$5/12)-G4131,0)</f>
        <v>0</v>
      </c>
      <c r="F4132" s="26"/>
      <c r="G4132" s="24">
        <f>IF((E4132*(Utgifter!$E$4+Utgifter!$E$5)/12)&gt;$S$4,(E4132*(Utgifter!$E$4+Utgifter!$E$5)/12),IF(E4132&gt; 0,$S$4,0))</f>
        <v>0</v>
      </c>
      <c r="I4132" s="27">
        <f>IF((I4131*(1+Utgifter!$E$5/12)-K4131)&gt;0,I4131*(1+Utgifter!$E$5/12)-K4131,0)</f>
        <v>0</v>
      </c>
      <c r="J4132" s="26"/>
      <c r="K4132" s="24">
        <f>IF((I4132*(Utgifter!$E$4+Utgifter!$E$5)/12)&gt;$S$4,(I4132*(Utgifter!$E$4+Utgifter!$E$5)/12),IF(I4132&gt; 0,$S$4,0))</f>
        <v>0</v>
      </c>
    </row>
    <row r="4133" spans="4:11" x14ac:dyDescent="0.35">
      <c r="D4133" s="28" t="str">
        <f t="shared" si="64"/>
        <v/>
      </c>
      <c r="E4133" s="27">
        <f>IF((E4132*(1+Utgifter!$E$5/12)-G4132)&gt;0,E4132*(1+Utgifter!$E$5/12)-G4132,0)</f>
        <v>0</v>
      </c>
      <c r="F4133" s="26"/>
      <c r="G4133" s="24">
        <f>IF((E4133*(Utgifter!$E$4+Utgifter!$E$5)/12)&gt;$S$4,(E4133*(Utgifter!$E$4+Utgifter!$E$5)/12),IF(E4133&gt; 0,$S$4,0))</f>
        <v>0</v>
      </c>
      <c r="I4133" s="27">
        <f>IF((I4132*(1+Utgifter!$E$5/12)-K4132)&gt;0,I4132*(1+Utgifter!$E$5/12)-K4132,0)</f>
        <v>0</v>
      </c>
      <c r="J4133" s="26"/>
      <c r="K4133" s="24">
        <f>IF((I4133*(Utgifter!$E$4+Utgifter!$E$5)/12)&gt;$S$4,(I4133*(Utgifter!$E$4+Utgifter!$E$5)/12),IF(I4133&gt; 0,$S$4,0))</f>
        <v>0</v>
      </c>
    </row>
    <row r="4134" spans="4:11" x14ac:dyDescent="0.35">
      <c r="D4134" s="28" t="str">
        <f t="shared" si="64"/>
        <v/>
      </c>
      <c r="E4134" s="27">
        <f>IF((E4133*(1+Utgifter!$E$5/12)-G4133)&gt;0,E4133*(1+Utgifter!$E$5/12)-G4133,0)</f>
        <v>0</v>
      </c>
      <c r="F4134" s="26"/>
      <c r="G4134" s="24">
        <f>IF((E4134*(Utgifter!$E$4+Utgifter!$E$5)/12)&gt;$S$4,(E4134*(Utgifter!$E$4+Utgifter!$E$5)/12),IF(E4134&gt; 0,$S$4,0))</f>
        <v>0</v>
      </c>
      <c r="I4134" s="27">
        <f>IF((I4133*(1+Utgifter!$E$5/12)-K4133)&gt;0,I4133*(1+Utgifter!$E$5/12)-K4133,0)</f>
        <v>0</v>
      </c>
      <c r="J4134" s="26"/>
      <c r="K4134" s="24">
        <f>IF((I4134*(Utgifter!$E$4+Utgifter!$E$5)/12)&gt;$S$4,(I4134*(Utgifter!$E$4+Utgifter!$E$5)/12),IF(I4134&gt; 0,$S$4,0))</f>
        <v>0</v>
      </c>
    </row>
    <row r="4135" spans="4:11" x14ac:dyDescent="0.35">
      <c r="D4135" s="28" t="str">
        <f t="shared" si="64"/>
        <v/>
      </c>
      <c r="E4135" s="27">
        <f>IF((E4134*(1+Utgifter!$E$5/12)-G4134)&gt;0,E4134*(1+Utgifter!$E$5/12)-G4134,0)</f>
        <v>0</v>
      </c>
      <c r="F4135" s="26"/>
      <c r="G4135" s="24">
        <f>IF((E4135*(Utgifter!$E$4+Utgifter!$E$5)/12)&gt;$S$4,(E4135*(Utgifter!$E$4+Utgifter!$E$5)/12),IF(E4135&gt; 0,$S$4,0))</f>
        <v>0</v>
      </c>
      <c r="I4135" s="27">
        <f>IF((I4134*(1+Utgifter!$E$5/12)-K4134)&gt;0,I4134*(1+Utgifter!$E$5/12)-K4134,0)</f>
        <v>0</v>
      </c>
      <c r="J4135" s="26"/>
      <c r="K4135" s="24">
        <f>IF((I4135*(Utgifter!$E$4+Utgifter!$E$5)/12)&gt;$S$4,(I4135*(Utgifter!$E$4+Utgifter!$E$5)/12),IF(I4135&gt; 0,$S$4,0))</f>
        <v>0</v>
      </c>
    </row>
    <row r="4136" spans="4:11" x14ac:dyDescent="0.35">
      <c r="D4136" s="28" t="str">
        <f t="shared" si="64"/>
        <v/>
      </c>
      <c r="E4136" s="27">
        <f>IF((E4135*(1+Utgifter!$E$5/12)-G4135)&gt;0,E4135*(1+Utgifter!$E$5/12)-G4135,0)</f>
        <v>0</v>
      </c>
      <c r="F4136" s="26"/>
      <c r="G4136" s="24">
        <f>IF((E4136*(Utgifter!$E$4+Utgifter!$E$5)/12)&gt;$S$4,(E4136*(Utgifter!$E$4+Utgifter!$E$5)/12),IF(E4136&gt; 0,$S$4,0))</f>
        <v>0</v>
      </c>
      <c r="I4136" s="27">
        <f>IF((I4135*(1+Utgifter!$E$5/12)-K4135)&gt;0,I4135*(1+Utgifter!$E$5/12)-K4135,0)</f>
        <v>0</v>
      </c>
      <c r="J4136" s="26"/>
      <c r="K4136" s="24">
        <f>IF((I4136*(Utgifter!$E$4+Utgifter!$E$5)/12)&gt;$S$4,(I4136*(Utgifter!$E$4+Utgifter!$E$5)/12),IF(I4136&gt; 0,$S$4,0))</f>
        <v>0</v>
      </c>
    </row>
    <row r="4137" spans="4:11" x14ac:dyDescent="0.35">
      <c r="D4137" s="28" t="str">
        <f t="shared" si="64"/>
        <v/>
      </c>
      <c r="E4137" s="27">
        <f>IF((E4136*(1+Utgifter!$E$5/12)-G4136)&gt;0,E4136*(1+Utgifter!$E$5/12)-G4136,0)</f>
        <v>0</v>
      </c>
      <c r="F4137" s="26"/>
      <c r="G4137" s="24">
        <f>IF((E4137*(Utgifter!$E$4+Utgifter!$E$5)/12)&gt;$S$4,(E4137*(Utgifter!$E$4+Utgifter!$E$5)/12),IF(E4137&gt; 0,$S$4,0))</f>
        <v>0</v>
      </c>
      <c r="I4137" s="27">
        <f>IF((I4136*(1+Utgifter!$E$5/12)-K4136)&gt;0,I4136*(1+Utgifter!$E$5/12)-K4136,0)</f>
        <v>0</v>
      </c>
      <c r="J4137" s="26"/>
      <c r="K4137" s="24">
        <f>IF((I4137*(Utgifter!$E$4+Utgifter!$E$5)/12)&gt;$S$4,(I4137*(Utgifter!$E$4+Utgifter!$E$5)/12),IF(I4137&gt; 0,$S$4,0))</f>
        <v>0</v>
      </c>
    </row>
    <row r="4138" spans="4:11" x14ac:dyDescent="0.35">
      <c r="D4138" s="28" t="str">
        <f t="shared" si="64"/>
        <v/>
      </c>
      <c r="E4138" s="27">
        <f>IF((E4137*(1+Utgifter!$E$5/12)-G4137)&gt;0,E4137*(1+Utgifter!$E$5/12)-G4137,0)</f>
        <v>0</v>
      </c>
      <c r="F4138" s="26"/>
      <c r="G4138" s="24">
        <f>IF((E4138*(Utgifter!$E$4+Utgifter!$E$5)/12)&gt;$S$4,(E4138*(Utgifter!$E$4+Utgifter!$E$5)/12),IF(E4138&gt; 0,$S$4,0))</f>
        <v>0</v>
      </c>
      <c r="I4138" s="27">
        <f>IF((I4137*(1+Utgifter!$E$5/12)-K4137)&gt;0,I4137*(1+Utgifter!$E$5/12)-K4137,0)</f>
        <v>0</v>
      </c>
      <c r="J4138" s="26"/>
      <c r="K4138" s="24">
        <f>IF((I4138*(Utgifter!$E$4+Utgifter!$E$5)/12)&gt;$S$4,(I4138*(Utgifter!$E$4+Utgifter!$E$5)/12),IF(I4138&gt; 0,$S$4,0))</f>
        <v>0</v>
      </c>
    </row>
    <row r="4139" spans="4:11" x14ac:dyDescent="0.35">
      <c r="D4139" s="28" t="str">
        <f t="shared" si="64"/>
        <v/>
      </c>
      <c r="E4139" s="27">
        <f>IF((E4138*(1+Utgifter!$E$5/12)-G4138)&gt;0,E4138*(1+Utgifter!$E$5/12)-G4138,0)</f>
        <v>0</v>
      </c>
      <c r="F4139" s="26"/>
      <c r="G4139" s="24">
        <f>IF((E4139*(Utgifter!$E$4+Utgifter!$E$5)/12)&gt;$S$4,(E4139*(Utgifter!$E$4+Utgifter!$E$5)/12),IF(E4139&gt; 0,$S$4,0))</f>
        <v>0</v>
      </c>
      <c r="I4139" s="27">
        <f>IF((I4138*(1+Utgifter!$E$5/12)-K4138)&gt;0,I4138*(1+Utgifter!$E$5/12)-K4138,0)</f>
        <v>0</v>
      </c>
      <c r="J4139" s="26"/>
      <c r="K4139" s="24">
        <f>IF((I4139*(Utgifter!$E$4+Utgifter!$E$5)/12)&gt;$S$4,(I4139*(Utgifter!$E$4+Utgifter!$E$5)/12),IF(I4139&gt; 0,$S$4,0))</f>
        <v>0</v>
      </c>
    </row>
    <row r="4140" spans="4:11" x14ac:dyDescent="0.35">
      <c r="D4140" s="28" t="str">
        <f t="shared" si="64"/>
        <v/>
      </c>
      <c r="E4140" s="27">
        <f>IF((E4139*(1+Utgifter!$E$5/12)-G4139)&gt;0,E4139*(1+Utgifter!$E$5/12)-G4139,0)</f>
        <v>0</v>
      </c>
      <c r="F4140" s="26"/>
      <c r="G4140" s="24">
        <f>IF((E4140*(Utgifter!$E$4+Utgifter!$E$5)/12)&gt;$S$4,(E4140*(Utgifter!$E$4+Utgifter!$E$5)/12),IF(E4140&gt; 0,$S$4,0))</f>
        <v>0</v>
      </c>
      <c r="I4140" s="27">
        <f>IF((I4139*(1+Utgifter!$E$5/12)-K4139)&gt;0,I4139*(1+Utgifter!$E$5/12)-K4139,0)</f>
        <v>0</v>
      </c>
      <c r="J4140" s="26"/>
      <c r="K4140" s="24">
        <f>IF((I4140*(Utgifter!$E$4+Utgifter!$E$5)/12)&gt;$S$4,(I4140*(Utgifter!$E$4+Utgifter!$E$5)/12),IF(I4140&gt; 0,$S$4,0))</f>
        <v>0</v>
      </c>
    </row>
    <row r="4141" spans="4:11" x14ac:dyDescent="0.35">
      <c r="D4141" s="28" t="str">
        <f t="shared" si="64"/>
        <v/>
      </c>
      <c r="E4141" s="27">
        <f>IF((E4140*(1+Utgifter!$E$5/12)-G4140)&gt;0,E4140*(1+Utgifter!$E$5/12)-G4140,0)</f>
        <v>0</v>
      </c>
      <c r="F4141" s="26"/>
      <c r="G4141" s="24">
        <f>IF((E4141*(Utgifter!$E$4+Utgifter!$E$5)/12)&gt;$S$4,(E4141*(Utgifter!$E$4+Utgifter!$E$5)/12),IF(E4141&gt; 0,$S$4,0))</f>
        <v>0</v>
      </c>
      <c r="I4141" s="27">
        <f>IF((I4140*(1+Utgifter!$E$5/12)-K4140)&gt;0,I4140*(1+Utgifter!$E$5/12)-K4140,0)</f>
        <v>0</v>
      </c>
      <c r="J4141" s="26"/>
      <c r="K4141" s="24">
        <f>IF((I4141*(Utgifter!$E$4+Utgifter!$E$5)/12)&gt;$S$4,(I4141*(Utgifter!$E$4+Utgifter!$E$5)/12),IF(I4141&gt; 0,$S$4,0))</f>
        <v>0</v>
      </c>
    </row>
    <row r="4142" spans="4:11" x14ac:dyDescent="0.35">
      <c r="D4142" s="28" t="str">
        <f t="shared" si="64"/>
        <v/>
      </c>
      <c r="E4142" s="27">
        <f>IF((E4141*(1+Utgifter!$E$5/12)-G4141)&gt;0,E4141*(1+Utgifter!$E$5/12)-G4141,0)</f>
        <v>0</v>
      </c>
      <c r="F4142" s="26"/>
      <c r="G4142" s="24">
        <f>IF((E4142*(Utgifter!$E$4+Utgifter!$E$5)/12)&gt;$S$4,(E4142*(Utgifter!$E$4+Utgifter!$E$5)/12),IF(E4142&gt; 0,$S$4,0))</f>
        <v>0</v>
      </c>
      <c r="I4142" s="27">
        <f>IF((I4141*(1+Utgifter!$E$5/12)-K4141)&gt;0,I4141*(1+Utgifter!$E$5/12)-K4141,0)</f>
        <v>0</v>
      </c>
      <c r="J4142" s="26"/>
      <c r="K4142" s="24">
        <f>IF((I4142*(Utgifter!$E$4+Utgifter!$E$5)/12)&gt;$S$4,(I4142*(Utgifter!$E$4+Utgifter!$E$5)/12),IF(I4142&gt; 0,$S$4,0))</f>
        <v>0</v>
      </c>
    </row>
    <row r="4143" spans="4:11" x14ac:dyDescent="0.35">
      <c r="D4143" s="28" t="str">
        <f t="shared" si="64"/>
        <v/>
      </c>
      <c r="E4143" s="27">
        <f>IF((E4142*(1+Utgifter!$E$5/12)-G4142)&gt;0,E4142*(1+Utgifter!$E$5/12)-G4142,0)</f>
        <v>0</v>
      </c>
      <c r="F4143" s="26"/>
      <c r="G4143" s="24">
        <f>IF((E4143*(Utgifter!$E$4+Utgifter!$E$5)/12)&gt;$S$4,(E4143*(Utgifter!$E$4+Utgifter!$E$5)/12),IF(E4143&gt; 0,$S$4,0))</f>
        <v>0</v>
      </c>
      <c r="I4143" s="27">
        <f>IF((I4142*(1+Utgifter!$E$5/12)-K4142)&gt;0,I4142*(1+Utgifter!$E$5/12)-K4142,0)</f>
        <v>0</v>
      </c>
      <c r="J4143" s="26"/>
      <c r="K4143" s="24">
        <f>IF((I4143*(Utgifter!$E$4+Utgifter!$E$5)/12)&gt;$S$4,(I4143*(Utgifter!$E$4+Utgifter!$E$5)/12),IF(I4143&gt; 0,$S$4,0))</f>
        <v>0</v>
      </c>
    </row>
    <row r="4144" spans="4:11" x14ac:dyDescent="0.35">
      <c r="D4144" s="28" t="str">
        <f t="shared" si="64"/>
        <v/>
      </c>
      <c r="E4144" s="27">
        <f>IF((E4143*(1+Utgifter!$E$5/12)-G4143)&gt;0,E4143*(1+Utgifter!$E$5/12)-G4143,0)</f>
        <v>0</v>
      </c>
      <c r="F4144" s="26"/>
      <c r="G4144" s="24">
        <f>IF((E4144*(Utgifter!$E$4+Utgifter!$E$5)/12)&gt;$S$4,(E4144*(Utgifter!$E$4+Utgifter!$E$5)/12),IF(E4144&gt; 0,$S$4,0))</f>
        <v>0</v>
      </c>
      <c r="I4144" s="27">
        <f>IF((I4143*(1+Utgifter!$E$5/12)-K4143)&gt;0,I4143*(1+Utgifter!$E$5/12)-K4143,0)</f>
        <v>0</v>
      </c>
      <c r="J4144" s="26"/>
      <c r="K4144" s="24">
        <f>IF((I4144*(Utgifter!$E$4+Utgifter!$E$5)/12)&gt;$S$4,(I4144*(Utgifter!$E$4+Utgifter!$E$5)/12),IF(I4144&gt; 0,$S$4,0))</f>
        <v>0</v>
      </c>
    </row>
    <row r="4145" spans="4:11" x14ac:dyDescent="0.35">
      <c r="D4145" s="28" t="str">
        <f t="shared" si="64"/>
        <v/>
      </c>
      <c r="E4145" s="27">
        <f>IF((E4144*(1+Utgifter!$E$5/12)-G4144)&gt;0,E4144*(1+Utgifter!$E$5/12)-G4144,0)</f>
        <v>0</v>
      </c>
      <c r="F4145" s="26"/>
      <c r="G4145" s="24">
        <f>IF((E4145*(Utgifter!$E$4+Utgifter!$E$5)/12)&gt;$S$4,(E4145*(Utgifter!$E$4+Utgifter!$E$5)/12),IF(E4145&gt; 0,$S$4,0))</f>
        <v>0</v>
      </c>
      <c r="I4145" s="27">
        <f>IF((I4144*(1+Utgifter!$E$5/12)-K4144)&gt;0,I4144*(1+Utgifter!$E$5/12)-K4144,0)</f>
        <v>0</v>
      </c>
      <c r="J4145" s="26"/>
      <c r="K4145" s="24">
        <f>IF((I4145*(Utgifter!$E$4+Utgifter!$E$5)/12)&gt;$S$4,(I4145*(Utgifter!$E$4+Utgifter!$E$5)/12),IF(I4145&gt; 0,$S$4,0))</f>
        <v>0</v>
      </c>
    </row>
    <row r="4146" spans="4:11" x14ac:dyDescent="0.35">
      <c r="D4146" s="28" t="str">
        <f t="shared" si="64"/>
        <v/>
      </c>
      <c r="E4146" s="27">
        <f>IF((E4145*(1+Utgifter!$E$5/12)-G4145)&gt;0,E4145*(1+Utgifter!$E$5/12)-G4145,0)</f>
        <v>0</v>
      </c>
      <c r="F4146" s="26"/>
      <c r="G4146" s="24">
        <f>IF((E4146*(Utgifter!$E$4+Utgifter!$E$5)/12)&gt;$S$4,(E4146*(Utgifter!$E$4+Utgifter!$E$5)/12),IF(E4146&gt; 0,$S$4,0))</f>
        <v>0</v>
      </c>
      <c r="I4146" s="27">
        <f>IF((I4145*(1+Utgifter!$E$5/12)-K4145)&gt;0,I4145*(1+Utgifter!$E$5/12)-K4145,0)</f>
        <v>0</v>
      </c>
      <c r="J4146" s="26"/>
      <c r="K4146" s="24">
        <f>IF((I4146*(Utgifter!$E$4+Utgifter!$E$5)/12)&gt;$S$4,(I4146*(Utgifter!$E$4+Utgifter!$E$5)/12),IF(I4146&gt; 0,$S$4,0))</f>
        <v>0</v>
      </c>
    </row>
    <row r="4147" spans="4:11" x14ac:dyDescent="0.35">
      <c r="D4147" s="28" t="str">
        <f t="shared" si="64"/>
        <v/>
      </c>
      <c r="E4147" s="27">
        <f>IF((E4146*(1+Utgifter!$E$5/12)-G4146)&gt;0,E4146*(1+Utgifter!$E$5/12)-G4146,0)</f>
        <v>0</v>
      </c>
      <c r="F4147" s="26"/>
      <c r="G4147" s="24">
        <f>IF((E4147*(Utgifter!$E$4+Utgifter!$E$5)/12)&gt;$S$4,(E4147*(Utgifter!$E$4+Utgifter!$E$5)/12),IF(E4147&gt; 0,$S$4,0))</f>
        <v>0</v>
      </c>
      <c r="I4147" s="27">
        <f>IF((I4146*(1+Utgifter!$E$5/12)-K4146)&gt;0,I4146*(1+Utgifter!$E$5/12)-K4146,0)</f>
        <v>0</v>
      </c>
      <c r="J4147" s="26"/>
      <c r="K4147" s="24">
        <f>IF((I4147*(Utgifter!$E$4+Utgifter!$E$5)/12)&gt;$S$4,(I4147*(Utgifter!$E$4+Utgifter!$E$5)/12),IF(I4147&gt; 0,$S$4,0))</f>
        <v>0</v>
      </c>
    </row>
    <row r="4148" spans="4:11" x14ac:dyDescent="0.35">
      <c r="D4148" s="28" t="str">
        <f t="shared" si="64"/>
        <v/>
      </c>
      <c r="E4148" s="27">
        <f>IF((E4147*(1+Utgifter!$E$5/12)-G4147)&gt;0,E4147*(1+Utgifter!$E$5/12)-G4147,0)</f>
        <v>0</v>
      </c>
      <c r="F4148" s="26"/>
      <c r="G4148" s="24">
        <f>IF((E4148*(Utgifter!$E$4+Utgifter!$E$5)/12)&gt;$S$4,(E4148*(Utgifter!$E$4+Utgifter!$E$5)/12),IF(E4148&gt; 0,$S$4,0))</f>
        <v>0</v>
      </c>
      <c r="I4148" s="27">
        <f>IF((I4147*(1+Utgifter!$E$5/12)-K4147)&gt;0,I4147*(1+Utgifter!$E$5/12)-K4147,0)</f>
        <v>0</v>
      </c>
      <c r="J4148" s="26"/>
      <c r="K4148" s="24">
        <f>IF((I4148*(Utgifter!$E$4+Utgifter!$E$5)/12)&gt;$S$4,(I4148*(Utgifter!$E$4+Utgifter!$E$5)/12),IF(I4148&gt; 0,$S$4,0))</f>
        <v>0</v>
      </c>
    </row>
    <row r="4149" spans="4:11" x14ac:dyDescent="0.35">
      <c r="D4149" s="28" t="str">
        <f t="shared" si="64"/>
        <v/>
      </c>
      <c r="E4149" s="27">
        <f>IF((E4148*(1+Utgifter!$E$5/12)-G4148)&gt;0,E4148*(1+Utgifter!$E$5/12)-G4148,0)</f>
        <v>0</v>
      </c>
      <c r="F4149" s="26"/>
      <c r="G4149" s="24">
        <f>IF((E4149*(Utgifter!$E$4+Utgifter!$E$5)/12)&gt;$S$4,(E4149*(Utgifter!$E$4+Utgifter!$E$5)/12),IF(E4149&gt; 0,$S$4,0))</f>
        <v>0</v>
      </c>
      <c r="I4149" s="27">
        <f>IF((I4148*(1+Utgifter!$E$5/12)-K4148)&gt;0,I4148*(1+Utgifter!$E$5/12)-K4148,0)</f>
        <v>0</v>
      </c>
      <c r="J4149" s="26"/>
      <c r="K4149" s="24">
        <f>IF((I4149*(Utgifter!$E$4+Utgifter!$E$5)/12)&gt;$S$4,(I4149*(Utgifter!$E$4+Utgifter!$E$5)/12),IF(I4149&gt; 0,$S$4,0))</f>
        <v>0</v>
      </c>
    </row>
    <row r="4150" spans="4:11" x14ac:dyDescent="0.35">
      <c r="D4150" s="28" t="str">
        <f t="shared" si="64"/>
        <v/>
      </c>
      <c r="E4150" s="27">
        <f>IF((E4149*(1+Utgifter!$E$5/12)-G4149)&gt;0,E4149*(1+Utgifter!$E$5/12)-G4149,0)</f>
        <v>0</v>
      </c>
      <c r="F4150" s="26"/>
      <c r="G4150" s="24">
        <f>IF((E4150*(Utgifter!$E$4+Utgifter!$E$5)/12)&gt;$S$4,(E4150*(Utgifter!$E$4+Utgifter!$E$5)/12),IF(E4150&gt; 0,$S$4,0))</f>
        <v>0</v>
      </c>
      <c r="I4150" s="27">
        <f>IF((I4149*(1+Utgifter!$E$5/12)-K4149)&gt;0,I4149*(1+Utgifter!$E$5/12)-K4149,0)</f>
        <v>0</v>
      </c>
      <c r="J4150" s="26"/>
      <c r="K4150" s="24">
        <f>IF((I4150*(Utgifter!$E$4+Utgifter!$E$5)/12)&gt;$S$4,(I4150*(Utgifter!$E$4+Utgifter!$E$5)/12),IF(I4150&gt; 0,$S$4,0))</f>
        <v>0</v>
      </c>
    </row>
    <row r="4151" spans="4:11" x14ac:dyDescent="0.35">
      <c r="D4151" s="28" t="str">
        <f t="shared" si="64"/>
        <v/>
      </c>
      <c r="E4151" s="27">
        <f>IF((E4150*(1+Utgifter!$E$5/12)-G4150)&gt;0,E4150*(1+Utgifter!$E$5/12)-G4150,0)</f>
        <v>0</v>
      </c>
      <c r="F4151" s="26"/>
      <c r="G4151" s="24">
        <f>IF((E4151*(Utgifter!$E$4+Utgifter!$E$5)/12)&gt;$S$4,(E4151*(Utgifter!$E$4+Utgifter!$E$5)/12),IF(E4151&gt; 0,$S$4,0))</f>
        <v>0</v>
      </c>
      <c r="I4151" s="27">
        <f>IF((I4150*(1+Utgifter!$E$5/12)-K4150)&gt;0,I4150*(1+Utgifter!$E$5/12)-K4150,0)</f>
        <v>0</v>
      </c>
      <c r="J4151" s="26"/>
      <c r="K4151" s="24">
        <f>IF((I4151*(Utgifter!$E$4+Utgifter!$E$5)/12)&gt;$S$4,(I4151*(Utgifter!$E$4+Utgifter!$E$5)/12),IF(I4151&gt; 0,$S$4,0))</f>
        <v>0</v>
      </c>
    </row>
    <row r="4152" spans="4:11" x14ac:dyDescent="0.35">
      <c r="D4152" s="28" t="str">
        <f t="shared" si="64"/>
        <v/>
      </c>
      <c r="E4152" s="27">
        <f>IF((E4151*(1+Utgifter!$E$5/12)-G4151)&gt;0,E4151*(1+Utgifter!$E$5/12)-G4151,0)</f>
        <v>0</v>
      </c>
      <c r="F4152" s="26"/>
      <c r="G4152" s="24">
        <f>IF((E4152*(Utgifter!$E$4+Utgifter!$E$5)/12)&gt;$S$4,(E4152*(Utgifter!$E$4+Utgifter!$E$5)/12),IF(E4152&gt; 0,$S$4,0))</f>
        <v>0</v>
      </c>
      <c r="I4152" s="27">
        <f>IF((I4151*(1+Utgifter!$E$5/12)-K4151)&gt;0,I4151*(1+Utgifter!$E$5/12)-K4151,0)</f>
        <v>0</v>
      </c>
      <c r="J4152" s="26"/>
      <c r="K4152" s="24">
        <f>IF((I4152*(Utgifter!$E$4+Utgifter!$E$5)/12)&gt;$S$4,(I4152*(Utgifter!$E$4+Utgifter!$E$5)/12),IF(I4152&gt; 0,$S$4,0))</f>
        <v>0</v>
      </c>
    </row>
    <row r="4153" spans="4:11" x14ac:dyDescent="0.35">
      <c r="D4153" s="28" t="str">
        <f t="shared" si="64"/>
        <v/>
      </c>
      <c r="E4153" s="27">
        <f>IF((E4152*(1+Utgifter!$E$5/12)-G4152)&gt;0,E4152*(1+Utgifter!$E$5/12)-G4152,0)</f>
        <v>0</v>
      </c>
      <c r="F4153" s="26"/>
      <c r="G4153" s="24">
        <f>IF((E4153*(Utgifter!$E$4+Utgifter!$E$5)/12)&gt;$S$4,(E4153*(Utgifter!$E$4+Utgifter!$E$5)/12),IF(E4153&gt; 0,$S$4,0))</f>
        <v>0</v>
      </c>
      <c r="I4153" s="27">
        <f>IF((I4152*(1+Utgifter!$E$5/12)-K4152)&gt;0,I4152*(1+Utgifter!$E$5/12)-K4152,0)</f>
        <v>0</v>
      </c>
      <c r="J4153" s="26"/>
      <c r="K4153" s="24">
        <f>IF((I4153*(Utgifter!$E$4+Utgifter!$E$5)/12)&gt;$S$4,(I4153*(Utgifter!$E$4+Utgifter!$E$5)/12),IF(I4153&gt; 0,$S$4,0))</f>
        <v>0</v>
      </c>
    </row>
    <row r="4154" spans="4:11" x14ac:dyDescent="0.35">
      <c r="D4154" s="28" t="str">
        <f t="shared" si="64"/>
        <v/>
      </c>
      <c r="E4154" s="27">
        <f>IF((E4153*(1+Utgifter!$E$5/12)-G4153)&gt;0,E4153*(1+Utgifter!$E$5/12)-G4153,0)</f>
        <v>0</v>
      </c>
      <c r="F4154" s="26"/>
      <c r="G4154" s="24">
        <f>IF((E4154*(Utgifter!$E$4+Utgifter!$E$5)/12)&gt;$S$4,(E4154*(Utgifter!$E$4+Utgifter!$E$5)/12),IF(E4154&gt; 0,$S$4,0))</f>
        <v>0</v>
      </c>
      <c r="I4154" s="27">
        <f>IF((I4153*(1+Utgifter!$E$5/12)-K4153)&gt;0,I4153*(1+Utgifter!$E$5/12)-K4153,0)</f>
        <v>0</v>
      </c>
      <c r="J4154" s="26"/>
      <c r="K4154" s="24">
        <f>IF((I4154*(Utgifter!$E$4+Utgifter!$E$5)/12)&gt;$S$4,(I4154*(Utgifter!$E$4+Utgifter!$E$5)/12),IF(I4154&gt; 0,$S$4,0))</f>
        <v>0</v>
      </c>
    </row>
    <row r="4155" spans="4:11" x14ac:dyDescent="0.35">
      <c r="D4155" s="28" t="str">
        <f t="shared" si="64"/>
        <v/>
      </c>
      <c r="E4155" s="27">
        <f>IF((E4154*(1+Utgifter!$E$5/12)-G4154)&gt;0,E4154*(1+Utgifter!$E$5/12)-G4154,0)</f>
        <v>0</v>
      </c>
      <c r="F4155" s="26"/>
      <c r="G4155" s="24">
        <f>IF((E4155*(Utgifter!$E$4+Utgifter!$E$5)/12)&gt;$S$4,(E4155*(Utgifter!$E$4+Utgifter!$E$5)/12),IF(E4155&gt; 0,$S$4,0))</f>
        <v>0</v>
      </c>
      <c r="I4155" s="27">
        <f>IF((I4154*(1+Utgifter!$E$5/12)-K4154)&gt;0,I4154*(1+Utgifter!$E$5/12)-K4154,0)</f>
        <v>0</v>
      </c>
      <c r="J4155" s="26"/>
      <c r="K4155" s="24">
        <f>IF((I4155*(Utgifter!$E$4+Utgifter!$E$5)/12)&gt;$S$4,(I4155*(Utgifter!$E$4+Utgifter!$E$5)/12),IF(I4155&gt; 0,$S$4,0))</f>
        <v>0</v>
      </c>
    </row>
    <row r="4156" spans="4:11" x14ac:dyDescent="0.35">
      <c r="D4156" s="28" t="str">
        <f t="shared" si="64"/>
        <v/>
      </c>
      <c r="E4156" s="27">
        <f>IF((E4155*(1+Utgifter!$E$5/12)-G4155)&gt;0,E4155*(1+Utgifter!$E$5/12)-G4155,0)</f>
        <v>0</v>
      </c>
      <c r="F4156" s="26"/>
      <c r="G4156" s="24">
        <f>IF((E4156*(Utgifter!$E$4+Utgifter!$E$5)/12)&gt;$S$4,(E4156*(Utgifter!$E$4+Utgifter!$E$5)/12),IF(E4156&gt; 0,$S$4,0))</f>
        <v>0</v>
      </c>
      <c r="I4156" s="27">
        <f>IF((I4155*(1+Utgifter!$E$5/12)-K4155)&gt;0,I4155*(1+Utgifter!$E$5/12)-K4155,0)</f>
        <v>0</v>
      </c>
      <c r="J4156" s="26"/>
      <c r="K4156" s="24">
        <f>IF((I4156*(Utgifter!$E$4+Utgifter!$E$5)/12)&gt;$S$4,(I4156*(Utgifter!$E$4+Utgifter!$E$5)/12),IF(I4156&gt; 0,$S$4,0))</f>
        <v>0</v>
      </c>
    </row>
    <row r="4157" spans="4:11" x14ac:dyDescent="0.35">
      <c r="D4157" s="28" t="str">
        <f t="shared" si="64"/>
        <v/>
      </c>
      <c r="E4157" s="27">
        <f>IF((E4156*(1+Utgifter!$E$5/12)-G4156)&gt;0,E4156*(1+Utgifter!$E$5/12)-G4156,0)</f>
        <v>0</v>
      </c>
      <c r="F4157" s="26"/>
      <c r="G4157" s="24">
        <f>IF((E4157*(Utgifter!$E$4+Utgifter!$E$5)/12)&gt;$S$4,(E4157*(Utgifter!$E$4+Utgifter!$E$5)/12),IF(E4157&gt; 0,$S$4,0))</f>
        <v>0</v>
      </c>
      <c r="I4157" s="27">
        <f>IF((I4156*(1+Utgifter!$E$5/12)-K4156)&gt;0,I4156*(1+Utgifter!$E$5/12)-K4156,0)</f>
        <v>0</v>
      </c>
      <c r="J4157" s="26"/>
      <c r="K4157" s="24">
        <f>IF((I4157*(Utgifter!$E$4+Utgifter!$E$5)/12)&gt;$S$4,(I4157*(Utgifter!$E$4+Utgifter!$E$5)/12),IF(I4157&gt; 0,$S$4,0))</f>
        <v>0</v>
      </c>
    </row>
    <row r="4158" spans="4:11" x14ac:dyDescent="0.35">
      <c r="D4158" s="28" t="str">
        <f t="shared" si="64"/>
        <v/>
      </c>
      <c r="E4158" s="27">
        <f>IF((E4157*(1+Utgifter!$E$5/12)-G4157)&gt;0,E4157*(1+Utgifter!$E$5/12)-G4157,0)</f>
        <v>0</v>
      </c>
      <c r="F4158" s="26"/>
      <c r="G4158" s="24">
        <f>IF((E4158*(Utgifter!$E$4+Utgifter!$E$5)/12)&gt;$S$4,(E4158*(Utgifter!$E$4+Utgifter!$E$5)/12),IF(E4158&gt; 0,$S$4,0))</f>
        <v>0</v>
      </c>
      <c r="I4158" s="27">
        <f>IF((I4157*(1+Utgifter!$E$5/12)-K4157)&gt;0,I4157*(1+Utgifter!$E$5/12)-K4157,0)</f>
        <v>0</v>
      </c>
      <c r="J4158" s="26"/>
      <c r="K4158" s="24">
        <f>IF((I4158*(Utgifter!$E$4+Utgifter!$E$5)/12)&gt;$S$4,(I4158*(Utgifter!$E$4+Utgifter!$E$5)/12),IF(I4158&gt; 0,$S$4,0))</f>
        <v>0</v>
      </c>
    </row>
    <row r="4159" spans="4:11" x14ac:dyDescent="0.35">
      <c r="D4159" s="28" t="str">
        <f t="shared" si="64"/>
        <v/>
      </c>
      <c r="E4159" s="27">
        <f>IF((E4158*(1+Utgifter!$E$5/12)-G4158)&gt;0,E4158*(1+Utgifter!$E$5/12)-G4158,0)</f>
        <v>0</v>
      </c>
      <c r="F4159" s="26"/>
      <c r="G4159" s="24">
        <f>IF((E4159*(Utgifter!$E$4+Utgifter!$E$5)/12)&gt;$S$4,(E4159*(Utgifter!$E$4+Utgifter!$E$5)/12),IF(E4159&gt; 0,$S$4,0))</f>
        <v>0</v>
      </c>
      <c r="I4159" s="27">
        <f>IF((I4158*(1+Utgifter!$E$5/12)-K4158)&gt;0,I4158*(1+Utgifter!$E$5/12)-K4158,0)</f>
        <v>0</v>
      </c>
      <c r="J4159" s="26"/>
      <c r="K4159" s="24">
        <f>IF((I4159*(Utgifter!$E$4+Utgifter!$E$5)/12)&gt;$S$4,(I4159*(Utgifter!$E$4+Utgifter!$E$5)/12),IF(I4159&gt; 0,$S$4,0))</f>
        <v>0</v>
      </c>
    </row>
    <row r="4160" spans="4:11" x14ac:dyDescent="0.35">
      <c r="D4160" s="28" t="str">
        <f t="shared" si="64"/>
        <v/>
      </c>
      <c r="E4160" s="27">
        <f>IF((E4159*(1+Utgifter!$E$5/12)-G4159)&gt;0,E4159*(1+Utgifter!$E$5/12)-G4159,0)</f>
        <v>0</v>
      </c>
      <c r="F4160" s="26"/>
      <c r="G4160" s="24">
        <f>IF((E4160*(Utgifter!$E$4+Utgifter!$E$5)/12)&gt;$S$4,(E4160*(Utgifter!$E$4+Utgifter!$E$5)/12),IF(E4160&gt; 0,$S$4,0))</f>
        <v>0</v>
      </c>
      <c r="I4160" s="27">
        <f>IF((I4159*(1+Utgifter!$E$5/12)-K4159)&gt;0,I4159*(1+Utgifter!$E$5/12)-K4159,0)</f>
        <v>0</v>
      </c>
      <c r="J4160" s="26"/>
      <c r="K4160" s="24">
        <f>IF((I4160*(Utgifter!$E$4+Utgifter!$E$5)/12)&gt;$S$4,(I4160*(Utgifter!$E$4+Utgifter!$E$5)/12),IF(I4160&gt; 0,$S$4,0))</f>
        <v>0</v>
      </c>
    </row>
    <row r="4161" spans="4:11" x14ac:dyDescent="0.35">
      <c r="D4161" s="28" t="str">
        <f t="shared" si="64"/>
        <v/>
      </c>
      <c r="E4161" s="27">
        <f>IF((E4160*(1+Utgifter!$E$5/12)-G4160)&gt;0,E4160*(1+Utgifter!$E$5/12)-G4160,0)</f>
        <v>0</v>
      </c>
      <c r="F4161" s="26"/>
      <c r="G4161" s="24">
        <f>IF((E4161*(Utgifter!$E$4+Utgifter!$E$5)/12)&gt;$S$4,(E4161*(Utgifter!$E$4+Utgifter!$E$5)/12),IF(E4161&gt; 0,$S$4,0))</f>
        <v>0</v>
      </c>
      <c r="I4161" s="27">
        <f>IF((I4160*(1+Utgifter!$E$5/12)-K4160)&gt;0,I4160*(1+Utgifter!$E$5/12)-K4160,0)</f>
        <v>0</v>
      </c>
      <c r="J4161" s="26"/>
      <c r="K4161" s="24">
        <f>IF((I4161*(Utgifter!$E$4+Utgifter!$E$5)/12)&gt;$S$4,(I4161*(Utgifter!$E$4+Utgifter!$E$5)/12),IF(I4161&gt; 0,$S$4,0))</f>
        <v>0</v>
      </c>
    </row>
    <row r="4162" spans="4:11" x14ac:dyDescent="0.35">
      <c r="D4162" s="28" t="str">
        <f t="shared" si="64"/>
        <v/>
      </c>
      <c r="E4162" s="27">
        <f>IF((E4161*(1+Utgifter!$E$5/12)-G4161)&gt;0,E4161*(1+Utgifter!$E$5/12)-G4161,0)</f>
        <v>0</v>
      </c>
      <c r="F4162" s="26"/>
      <c r="G4162" s="24">
        <f>IF((E4162*(Utgifter!$E$4+Utgifter!$E$5)/12)&gt;$S$4,(E4162*(Utgifter!$E$4+Utgifter!$E$5)/12),IF(E4162&gt; 0,$S$4,0))</f>
        <v>0</v>
      </c>
      <c r="I4162" s="27">
        <f>IF((I4161*(1+Utgifter!$E$5/12)-K4161)&gt;0,I4161*(1+Utgifter!$E$5/12)-K4161,0)</f>
        <v>0</v>
      </c>
      <c r="J4162" s="26"/>
      <c r="K4162" s="24">
        <f>IF((I4162*(Utgifter!$E$4+Utgifter!$E$5)/12)&gt;$S$4,(I4162*(Utgifter!$E$4+Utgifter!$E$5)/12),IF(I4162&gt; 0,$S$4,0))</f>
        <v>0</v>
      </c>
    </row>
    <row r="4163" spans="4:11" x14ac:dyDescent="0.35">
      <c r="D4163" s="28" t="str">
        <f t="shared" si="64"/>
        <v/>
      </c>
      <c r="E4163" s="27">
        <f>IF((E4162*(1+Utgifter!$E$5/12)-G4162)&gt;0,E4162*(1+Utgifter!$E$5/12)-G4162,0)</f>
        <v>0</v>
      </c>
      <c r="F4163" s="26"/>
      <c r="G4163" s="24">
        <f>IF((E4163*(Utgifter!$E$4+Utgifter!$E$5)/12)&gt;$S$4,(E4163*(Utgifter!$E$4+Utgifter!$E$5)/12),IF(E4163&gt; 0,$S$4,0))</f>
        <v>0</v>
      </c>
      <c r="I4163" s="27">
        <f>IF((I4162*(1+Utgifter!$E$5/12)-K4162)&gt;0,I4162*(1+Utgifter!$E$5/12)-K4162,0)</f>
        <v>0</v>
      </c>
      <c r="J4163" s="26"/>
      <c r="K4163" s="24">
        <f>IF((I4163*(Utgifter!$E$4+Utgifter!$E$5)/12)&gt;$S$4,(I4163*(Utgifter!$E$4+Utgifter!$E$5)/12),IF(I4163&gt; 0,$S$4,0))</f>
        <v>0</v>
      </c>
    </row>
    <row r="4164" spans="4:11" x14ac:dyDescent="0.35">
      <c r="D4164" s="28" t="str">
        <f t="shared" si="64"/>
        <v/>
      </c>
      <c r="E4164" s="27">
        <f>IF((E4163*(1+Utgifter!$E$5/12)-G4163)&gt;0,E4163*(1+Utgifter!$E$5/12)-G4163,0)</f>
        <v>0</v>
      </c>
      <c r="F4164" s="26"/>
      <c r="G4164" s="24">
        <f>IF((E4164*(Utgifter!$E$4+Utgifter!$E$5)/12)&gt;$S$4,(E4164*(Utgifter!$E$4+Utgifter!$E$5)/12),IF(E4164&gt; 0,$S$4,0))</f>
        <v>0</v>
      </c>
      <c r="I4164" s="27">
        <f>IF((I4163*(1+Utgifter!$E$5/12)-K4163)&gt;0,I4163*(1+Utgifter!$E$5/12)-K4163,0)</f>
        <v>0</v>
      </c>
      <c r="J4164" s="26"/>
      <c r="K4164" s="24">
        <f>IF((I4164*(Utgifter!$E$4+Utgifter!$E$5)/12)&gt;$S$4,(I4164*(Utgifter!$E$4+Utgifter!$E$5)/12),IF(I4164&gt; 0,$S$4,0))</f>
        <v>0</v>
      </c>
    </row>
    <row r="4165" spans="4:11" x14ac:dyDescent="0.35">
      <c r="D4165" s="28" t="str">
        <f t="shared" si="64"/>
        <v/>
      </c>
      <c r="E4165" s="27">
        <f>IF((E4164*(1+Utgifter!$E$5/12)-G4164)&gt;0,E4164*(1+Utgifter!$E$5/12)-G4164,0)</f>
        <v>0</v>
      </c>
      <c r="F4165" s="26"/>
      <c r="G4165" s="24">
        <f>IF((E4165*(Utgifter!$E$4+Utgifter!$E$5)/12)&gt;$S$4,(E4165*(Utgifter!$E$4+Utgifter!$E$5)/12),IF(E4165&gt; 0,$S$4,0))</f>
        <v>0</v>
      </c>
      <c r="I4165" s="27">
        <f>IF((I4164*(1+Utgifter!$E$5/12)-K4164)&gt;0,I4164*(1+Utgifter!$E$5/12)-K4164,0)</f>
        <v>0</v>
      </c>
      <c r="J4165" s="26"/>
      <c r="K4165" s="24">
        <f>IF((I4165*(Utgifter!$E$4+Utgifter!$E$5)/12)&gt;$S$4,(I4165*(Utgifter!$E$4+Utgifter!$E$5)/12),IF(I4165&gt; 0,$S$4,0))</f>
        <v>0</v>
      </c>
    </row>
    <row r="4166" spans="4:11" x14ac:dyDescent="0.35">
      <c r="D4166" s="28" t="str">
        <f t="shared" si="64"/>
        <v/>
      </c>
      <c r="E4166" s="27">
        <f>IF((E4165*(1+Utgifter!$E$5/12)-G4165)&gt;0,E4165*(1+Utgifter!$E$5/12)-G4165,0)</f>
        <v>0</v>
      </c>
      <c r="F4166" s="26"/>
      <c r="G4166" s="24">
        <f>IF((E4166*(Utgifter!$E$4+Utgifter!$E$5)/12)&gt;$S$4,(E4166*(Utgifter!$E$4+Utgifter!$E$5)/12),IF(E4166&gt; 0,$S$4,0))</f>
        <v>0</v>
      </c>
      <c r="I4166" s="27">
        <f>IF((I4165*(1+Utgifter!$E$5/12)-K4165)&gt;0,I4165*(1+Utgifter!$E$5/12)-K4165,0)</f>
        <v>0</v>
      </c>
      <c r="J4166" s="26"/>
      <c r="K4166" s="24">
        <f>IF((I4166*(Utgifter!$E$4+Utgifter!$E$5)/12)&gt;$S$4,(I4166*(Utgifter!$E$4+Utgifter!$E$5)/12),IF(I4166&gt; 0,$S$4,0))</f>
        <v>0</v>
      </c>
    </row>
    <row r="4167" spans="4:11" x14ac:dyDescent="0.35">
      <c r="D4167" s="28" t="str">
        <f t="shared" ref="D4167:D4230" si="65">IF(OR(E4167&gt;0, I4167&gt;0),D4166+1,"")</f>
        <v/>
      </c>
      <c r="E4167" s="27">
        <f>IF((E4166*(1+Utgifter!$E$5/12)-G4166)&gt;0,E4166*(1+Utgifter!$E$5/12)-G4166,0)</f>
        <v>0</v>
      </c>
      <c r="F4167" s="26"/>
      <c r="G4167" s="24">
        <f>IF((E4167*(Utgifter!$E$4+Utgifter!$E$5)/12)&gt;$S$4,(E4167*(Utgifter!$E$4+Utgifter!$E$5)/12),IF(E4167&gt; 0,$S$4,0))</f>
        <v>0</v>
      </c>
      <c r="I4167" s="27">
        <f>IF((I4166*(1+Utgifter!$E$5/12)-K4166)&gt;0,I4166*(1+Utgifter!$E$5/12)-K4166,0)</f>
        <v>0</v>
      </c>
      <c r="J4167" s="26"/>
      <c r="K4167" s="24">
        <f>IF((I4167*(Utgifter!$E$4+Utgifter!$E$5)/12)&gt;$S$4,(I4167*(Utgifter!$E$4+Utgifter!$E$5)/12),IF(I4167&gt; 0,$S$4,0))</f>
        <v>0</v>
      </c>
    </row>
    <row r="4168" spans="4:11" x14ac:dyDescent="0.35">
      <c r="D4168" s="28" t="str">
        <f t="shared" si="65"/>
        <v/>
      </c>
      <c r="E4168" s="27">
        <f>IF((E4167*(1+Utgifter!$E$5/12)-G4167)&gt;0,E4167*(1+Utgifter!$E$5/12)-G4167,0)</f>
        <v>0</v>
      </c>
      <c r="F4168" s="26"/>
      <c r="G4168" s="24">
        <f>IF((E4168*(Utgifter!$E$4+Utgifter!$E$5)/12)&gt;$S$4,(E4168*(Utgifter!$E$4+Utgifter!$E$5)/12),IF(E4168&gt; 0,$S$4,0))</f>
        <v>0</v>
      </c>
      <c r="I4168" s="27">
        <f>IF((I4167*(1+Utgifter!$E$5/12)-K4167)&gt;0,I4167*(1+Utgifter!$E$5/12)-K4167,0)</f>
        <v>0</v>
      </c>
      <c r="J4168" s="26"/>
      <c r="K4168" s="24">
        <f>IF((I4168*(Utgifter!$E$4+Utgifter!$E$5)/12)&gt;$S$4,(I4168*(Utgifter!$E$4+Utgifter!$E$5)/12),IF(I4168&gt; 0,$S$4,0))</f>
        <v>0</v>
      </c>
    </row>
    <row r="4169" spans="4:11" x14ac:dyDescent="0.35">
      <c r="D4169" s="28" t="str">
        <f t="shared" si="65"/>
        <v/>
      </c>
      <c r="E4169" s="27">
        <f>IF((E4168*(1+Utgifter!$E$5/12)-G4168)&gt;0,E4168*(1+Utgifter!$E$5/12)-G4168,0)</f>
        <v>0</v>
      </c>
      <c r="F4169" s="26"/>
      <c r="G4169" s="24">
        <f>IF((E4169*(Utgifter!$E$4+Utgifter!$E$5)/12)&gt;$S$4,(E4169*(Utgifter!$E$4+Utgifter!$E$5)/12),IF(E4169&gt; 0,$S$4,0))</f>
        <v>0</v>
      </c>
      <c r="I4169" s="27">
        <f>IF((I4168*(1+Utgifter!$E$5/12)-K4168)&gt;0,I4168*(1+Utgifter!$E$5/12)-K4168,0)</f>
        <v>0</v>
      </c>
      <c r="J4169" s="26"/>
      <c r="K4169" s="24">
        <f>IF((I4169*(Utgifter!$E$4+Utgifter!$E$5)/12)&gt;$S$4,(I4169*(Utgifter!$E$4+Utgifter!$E$5)/12),IF(I4169&gt; 0,$S$4,0))</f>
        <v>0</v>
      </c>
    </row>
    <row r="4170" spans="4:11" x14ac:dyDescent="0.35">
      <c r="D4170" s="28" t="str">
        <f t="shared" si="65"/>
        <v/>
      </c>
      <c r="E4170" s="27">
        <f>IF((E4169*(1+Utgifter!$E$5/12)-G4169)&gt;0,E4169*(1+Utgifter!$E$5/12)-G4169,0)</f>
        <v>0</v>
      </c>
      <c r="F4170" s="26"/>
      <c r="G4170" s="24">
        <f>IF((E4170*(Utgifter!$E$4+Utgifter!$E$5)/12)&gt;$S$4,(E4170*(Utgifter!$E$4+Utgifter!$E$5)/12),IF(E4170&gt; 0,$S$4,0))</f>
        <v>0</v>
      </c>
      <c r="I4170" s="27">
        <f>IF((I4169*(1+Utgifter!$E$5/12)-K4169)&gt;0,I4169*(1+Utgifter!$E$5/12)-K4169,0)</f>
        <v>0</v>
      </c>
      <c r="J4170" s="26"/>
      <c r="K4170" s="24">
        <f>IF((I4170*(Utgifter!$E$4+Utgifter!$E$5)/12)&gt;$S$4,(I4170*(Utgifter!$E$4+Utgifter!$E$5)/12),IF(I4170&gt; 0,$S$4,0))</f>
        <v>0</v>
      </c>
    </row>
    <row r="4171" spans="4:11" x14ac:dyDescent="0.35">
      <c r="D4171" s="28" t="str">
        <f t="shared" si="65"/>
        <v/>
      </c>
      <c r="E4171" s="27">
        <f>IF((E4170*(1+Utgifter!$E$5/12)-G4170)&gt;0,E4170*(1+Utgifter!$E$5/12)-G4170,0)</f>
        <v>0</v>
      </c>
      <c r="F4171" s="26"/>
      <c r="G4171" s="24">
        <f>IF((E4171*(Utgifter!$E$4+Utgifter!$E$5)/12)&gt;$S$4,(E4171*(Utgifter!$E$4+Utgifter!$E$5)/12),IF(E4171&gt; 0,$S$4,0))</f>
        <v>0</v>
      </c>
      <c r="I4171" s="27">
        <f>IF((I4170*(1+Utgifter!$E$5/12)-K4170)&gt;0,I4170*(1+Utgifter!$E$5/12)-K4170,0)</f>
        <v>0</v>
      </c>
      <c r="J4171" s="26"/>
      <c r="K4171" s="24">
        <f>IF((I4171*(Utgifter!$E$4+Utgifter!$E$5)/12)&gt;$S$4,(I4171*(Utgifter!$E$4+Utgifter!$E$5)/12),IF(I4171&gt; 0,$S$4,0))</f>
        <v>0</v>
      </c>
    </row>
    <row r="4172" spans="4:11" x14ac:dyDescent="0.35">
      <c r="D4172" s="28" t="str">
        <f t="shared" si="65"/>
        <v/>
      </c>
      <c r="E4172" s="27">
        <f>IF((E4171*(1+Utgifter!$E$5/12)-G4171)&gt;0,E4171*(1+Utgifter!$E$5/12)-G4171,0)</f>
        <v>0</v>
      </c>
      <c r="F4172" s="26"/>
      <c r="G4172" s="24">
        <f>IF((E4172*(Utgifter!$E$4+Utgifter!$E$5)/12)&gt;$S$4,(E4172*(Utgifter!$E$4+Utgifter!$E$5)/12),IF(E4172&gt; 0,$S$4,0))</f>
        <v>0</v>
      </c>
      <c r="I4172" s="27">
        <f>IF((I4171*(1+Utgifter!$E$5/12)-K4171)&gt;0,I4171*(1+Utgifter!$E$5/12)-K4171,0)</f>
        <v>0</v>
      </c>
      <c r="J4172" s="26"/>
      <c r="K4172" s="24">
        <f>IF((I4172*(Utgifter!$E$4+Utgifter!$E$5)/12)&gt;$S$4,(I4172*(Utgifter!$E$4+Utgifter!$E$5)/12),IF(I4172&gt; 0,$S$4,0))</f>
        <v>0</v>
      </c>
    </row>
    <row r="4173" spans="4:11" x14ac:dyDescent="0.35">
      <c r="D4173" s="28" t="str">
        <f t="shared" si="65"/>
        <v/>
      </c>
      <c r="E4173" s="27">
        <f>IF((E4172*(1+Utgifter!$E$5/12)-G4172)&gt;0,E4172*(1+Utgifter!$E$5/12)-G4172,0)</f>
        <v>0</v>
      </c>
      <c r="F4173" s="26"/>
      <c r="G4173" s="24">
        <f>IF((E4173*(Utgifter!$E$4+Utgifter!$E$5)/12)&gt;$S$4,(E4173*(Utgifter!$E$4+Utgifter!$E$5)/12),IF(E4173&gt; 0,$S$4,0))</f>
        <v>0</v>
      </c>
      <c r="I4173" s="27">
        <f>IF((I4172*(1+Utgifter!$E$5/12)-K4172)&gt;0,I4172*(1+Utgifter!$E$5/12)-K4172,0)</f>
        <v>0</v>
      </c>
      <c r="J4173" s="26"/>
      <c r="K4173" s="24">
        <f>IF((I4173*(Utgifter!$E$4+Utgifter!$E$5)/12)&gt;$S$4,(I4173*(Utgifter!$E$4+Utgifter!$E$5)/12),IF(I4173&gt; 0,$S$4,0))</f>
        <v>0</v>
      </c>
    </row>
    <row r="4174" spans="4:11" x14ac:dyDescent="0.35">
      <c r="D4174" s="28" t="str">
        <f t="shared" si="65"/>
        <v/>
      </c>
      <c r="E4174" s="27">
        <f>IF((E4173*(1+Utgifter!$E$5/12)-G4173)&gt;0,E4173*(1+Utgifter!$E$5/12)-G4173,0)</f>
        <v>0</v>
      </c>
      <c r="F4174" s="26"/>
      <c r="G4174" s="24">
        <f>IF((E4174*(Utgifter!$E$4+Utgifter!$E$5)/12)&gt;$S$4,(E4174*(Utgifter!$E$4+Utgifter!$E$5)/12),IF(E4174&gt; 0,$S$4,0))</f>
        <v>0</v>
      </c>
      <c r="I4174" s="27">
        <f>IF((I4173*(1+Utgifter!$E$5/12)-K4173)&gt;0,I4173*(1+Utgifter!$E$5/12)-K4173,0)</f>
        <v>0</v>
      </c>
      <c r="J4174" s="26"/>
      <c r="K4174" s="24">
        <f>IF((I4174*(Utgifter!$E$4+Utgifter!$E$5)/12)&gt;$S$4,(I4174*(Utgifter!$E$4+Utgifter!$E$5)/12),IF(I4174&gt; 0,$S$4,0))</f>
        <v>0</v>
      </c>
    </row>
    <row r="4175" spans="4:11" x14ac:dyDescent="0.35">
      <c r="D4175" s="28" t="str">
        <f t="shared" si="65"/>
        <v/>
      </c>
      <c r="E4175" s="27">
        <f>IF((E4174*(1+Utgifter!$E$5/12)-G4174)&gt;0,E4174*(1+Utgifter!$E$5/12)-G4174,0)</f>
        <v>0</v>
      </c>
      <c r="F4175" s="26"/>
      <c r="G4175" s="24">
        <f>IF((E4175*(Utgifter!$E$4+Utgifter!$E$5)/12)&gt;$S$4,(E4175*(Utgifter!$E$4+Utgifter!$E$5)/12),IF(E4175&gt; 0,$S$4,0))</f>
        <v>0</v>
      </c>
      <c r="I4175" s="27">
        <f>IF((I4174*(1+Utgifter!$E$5/12)-K4174)&gt;0,I4174*(1+Utgifter!$E$5/12)-K4174,0)</f>
        <v>0</v>
      </c>
      <c r="J4175" s="26"/>
      <c r="K4175" s="24">
        <f>IF((I4175*(Utgifter!$E$4+Utgifter!$E$5)/12)&gt;$S$4,(I4175*(Utgifter!$E$4+Utgifter!$E$5)/12),IF(I4175&gt; 0,$S$4,0))</f>
        <v>0</v>
      </c>
    </row>
    <row r="4176" spans="4:11" x14ac:dyDescent="0.35">
      <c r="D4176" s="28" t="str">
        <f t="shared" si="65"/>
        <v/>
      </c>
      <c r="E4176" s="27">
        <f>IF((E4175*(1+Utgifter!$E$5/12)-G4175)&gt;0,E4175*(1+Utgifter!$E$5/12)-G4175,0)</f>
        <v>0</v>
      </c>
      <c r="F4176" s="26"/>
      <c r="G4176" s="24">
        <f>IF((E4176*(Utgifter!$E$4+Utgifter!$E$5)/12)&gt;$S$4,(E4176*(Utgifter!$E$4+Utgifter!$E$5)/12),IF(E4176&gt; 0,$S$4,0))</f>
        <v>0</v>
      </c>
      <c r="I4176" s="27">
        <f>IF((I4175*(1+Utgifter!$E$5/12)-K4175)&gt;0,I4175*(1+Utgifter!$E$5/12)-K4175,0)</f>
        <v>0</v>
      </c>
      <c r="J4176" s="26"/>
      <c r="K4176" s="24">
        <f>IF((I4176*(Utgifter!$E$4+Utgifter!$E$5)/12)&gt;$S$4,(I4176*(Utgifter!$E$4+Utgifter!$E$5)/12),IF(I4176&gt; 0,$S$4,0))</f>
        <v>0</v>
      </c>
    </row>
    <row r="4177" spans="4:11" x14ac:dyDescent="0.35">
      <c r="D4177" s="28" t="str">
        <f t="shared" si="65"/>
        <v/>
      </c>
      <c r="E4177" s="27">
        <f>IF((E4176*(1+Utgifter!$E$5/12)-G4176)&gt;0,E4176*(1+Utgifter!$E$5/12)-G4176,0)</f>
        <v>0</v>
      </c>
      <c r="F4177" s="26"/>
      <c r="G4177" s="24">
        <f>IF((E4177*(Utgifter!$E$4+Utgifter!$E$5)/12)&gt;$S$4,(E4177*(Utgifter!$E$4+Utgifter!$E$5)/12),IF(E4177&gt; 0,$S$4,0))</f>
        <v>0</v>
      </c>
      <c r="I4177" s="27">
        <f>IF((I4176*(1+Utgifter!$E$5/12)-K4176)&gt;0,I4176*(1+Utgifter!$E$5/12)-K4176,0)</f>
        <v>0</v>
      </c>
      <c r="J4177" s="26"/>
      <c r="K4177" s="24">
        <f>IF((I4177*(Utgifter!$E$4+Utgifter!$E$5)/12)&gt;$S$4,(I4177*(Utgifter!$E$4+Utgifter!$E$5)/12),IF(I4177&gt; 0,$S$4,0))</f>
        <v>0</v>
      </c>
    </row>
    <row r="4178" spans="4:11" x14ac:dyDescent="0.35">
      <c r="D4178" s="28" t="str">
        <f t="shared" si="65"/>
        <v/>
      </c>
      <c r="E4178" s="27">
        <f>IF((E4177*(1+Utgifter!$E$5/12)-G4177)&gt;0,E4177*(1+Utgifter!$E$5/12)-G4177,0)</f>
        <v>0</v>
      </c>
      <c r="F4178" s="26"/>
      <c r="G4178" s="24">
        <f>IF((E4178*(Utgifter!$E$4+Utgifter!$E$5)/12)&gt;$S$4,(E4178*(Utgifter!$E$4+Utgifter!$E$5)/12),IF(E4178&gt; 0,$S$4,0))</f>
        <v>0</v>
      </c>
      <c r="I4178" s="27">
        <f>IF((I4177*(1+Utgifter!$E$5/12)-K4177)&gt;0,I4177*(1+Utgifter!$E$5/12)-K4177,0)</f>
        <v>0</v>
      </c>
      <c r="J4178" s="26"/>
      <c r="K4178" s="24">
        <f>IF((I4178*(Utgifter!$E$4+Utgifter!$E$5)/12)&gt;$S$4,(I4178*(Utgifter!$E$4+Utgifter!$E$5)/12),IF(I4178&gt; 0,$S$4,0))</f>
        <v>0</v>
      </c>
    </row>
    <row r="4179" spans="4:11" x14ac:dyDescent="0.35">
      <c r="D4179" s="28" t="str">
        <f t="shared" si="65"/>
        <v/>
      </c>
      <c r="E4179" s="27">
        <f>IF((E4178*(1+Utgifter!$E$5/12)-G4178)&gt;0,E4178*(1+Utgifter!$E$5/12)-G4178,0)</f>
        <v>0</v>
      </c>
      <c r="F4179" s="26"/>
      <c r="G4179" s="24">
        <f>IF((E4179*(Utgifter!$E$4+Utgifter!$E$5)/12)&gt;$S$4,(E4179*(Utgifter!$E$4+Utgifter!$E$5)/12),IF(E4179&gt; 0,$S$4,0))</f>
        <v>0</v>
      </c>
      <c r="I4179" s="27">
        <f>IF((I4178*(1+Utgifter!$E$5/12)-K4178)&gt;0,I4178*(1+Utgifter!$E$5/12)-K4178,0)</f>
        <v>0</v>
      </c>
      <c r="J4179" s="26"/>
      <c r="K4179" s="24">
        <f>IF((I4179*(Utgifter!$E$4+Utgifter!$E$5)/12)&gt;$S$4,(I4179*(Utgifter!$E$4+Utgifter!$E$5)/12),IF(I4179&gt; 0,$S$4,0))</f>
        <v>0</v>
      </c>
    </row>
    <row r="4180" spans="4:11" x14ac:dyDescent="0.35">
      <c r="D4180" s="28" t="str">
        <f t="shared" si="65"/>
        <v/>
      </c>
      <c r="E4180" s="27">
        <f>IF((E4179*(1+Utgifter!$E$5/12)-G4179)&gt;0,E4179*(1+Utgifter!$E$5/12)-G4179,0)</f>
        <v>0</v>
      </c>
      <c r="F4180" s="26"/>
      <c r="G4180" s="24">
        <f>IF((E4180*(Utgifter!$E$4+Utgifter!$E$5)/12)&gt;$S$4,(E4180*(Utgifter!$E$4+Utgifter!$E$5)/12),IF(E4180&gt; 0,$S$4,0))</f>
        <v>0</v>
      </c>
      <c r="I4180" s="27">
        <f>IF((I4179*(1+Utgifter!$E$5/12)-K4179)&gt;0,I4179*(1+Utgifter!$E$5/12)-K4179,0)</f>
        <v>0</v>
      </c>
      <c r="J4180" s="26"/>
      <c r="K4180" s="24">
        <f>IF((I4180*(Utgifter!$E$4+Utgifter!$E$5)/12)&gt;$S$4,(I4180*(Utgifter!$E$4+Utgifter!$E$5)/12),IF(I4180&gt; 0,$S$4,0))</f>
        <v>0</v>
      </c>
    </row>
    <row r="4181" spans="4:11" x14ac:dyDescent="0.35">
      <c r="D4181" s="28" t="str">
        <f t="shared" si="65"/>
        <v/>
      </c>
      <c r="E4181" s="27">
        <f>IF((E4180*(1+Utgifter!$E$5/12)-G4180)&gt;0,E4180*(1+Utgifter!$E$5/12)-G4180,0)</f>
        <v>0</v>
      </c>
      <c r="F4181" s="26"/>
      <c r="G4181" s="24">
        <f>IF((E4181*(Utgifter!$E$4+Utgifter!$E$5)/12)&gt;$S$4,(E4181*(Utgifter!$E$4+Utgifter!$E$5)/12),IF(E4181&gt; 0,$S$4,0))</f>
        <v>0</v>
      </c>
      <c r="I4181" s="27">
        <f>IF((I4180*(1+Utgifter!$E$5/12)-K4180)&gt;0,I4180*(1+Utgifter!$E$5/12)-K4180,0)</f>
        <v>0</v>
      </c>
      <c r="J4181" s="26"/>
      <c r="K4181" s="24">
        <f>IF((I4181*(Utgifter!$E$4+Utgifter!$E$5)/12)&gt;$S$4,(I4181*(Utgifter!$E$4+Utgifter!$E$5)/12),IF(I4181&gt; 0,$S$4,0))</f>
        <v>0</v>
      </c>
    </row>
    <row r="4182" spans="4:11" x14ac:dyDescent="0.35">
      <c r="D4182" s="28" t="str">
        <f t="shared" si="65"/>
        <v/>
      </c>
      <c r="E4182" s="27">
        <f>IF((E4181*(1+Utgifter!$E$5/12)-G4181)&gt;0,E4181*(1+Utgifter!$E$5/12)-G4181,0)</f>
        <v>0</v>
      </c>
      <c r="F4182" s="26"/>
      <c r="G4182" s="24">
        <f>IF((E4182*(Utgifter!$E$4+Utgifter!$E$5)/12)&gt;$S$4,(E4182*(Utgifter!$E$4+Utgifter!$E$5)/12),IF(E4182&gt; 0,$S$4,0))</f>
        <v>0</v>
      </c>
      <c r="I4182" s="27">
        <f>IF((I4181*(1+Utgifter!$E$5/12)-K4181)&gt;0,I4181*(1+Utgifter!$E$5/12)-K4181,0)</f>
        <v>0</v>
      </c>
      <c r="J4182" s="26"/>
      <c r="K4182" s="24">
        <f>IF((I4182*(Utgifter!$E$4+Utgifter!$E$5)/12)&gt;$S$4,(I4182*(Utgifter!$E$4+Utgifter!$E$5)/12),IF(I4182&gt; 0,$S$4,0))</f>
        <v>0</v>
      </c>
    </row>
    <row r="4183" spans="4:11" x14ac:dyDescent="0.35">
      <c r="D4183" s="28" t="str">
        <f t="shared" si="65"/>
        <v/>
      </c>
      <c r="E4183" s="27">
        <f>IF((E4182*(1+Utgifter!$E$5/12)-G4182)&gt;0,E4182*(1+Utgifter!$E$5/12)-G4182,0)</f>
        <v>0</v>
      </c>
      <c r="F4183" s="26"/>
      <c r="G4183" s="24">
        <f>IF((E4183*(Utgifter!$E$4+Utgifter!$E$5)/12)&gt;$S$4,(E4183*(Utgifter!$E$4+Utgifter!$E$5)/12),IF(E4183&gt; 0,$S$4,0))</f>
        <v>0</v>
      </c>
      <c r="I4183" s="27">
        <f>IF((I4182*(1+Utgifter!$E$5/12)-K4182)&gt;0,I4182*(1+Utgifter!$E$5/12)-K4182,0)</f>
        <v>0</v>
      </c>
      <c r="J4183" s="26"/>
      <c r="K4183" s="24">
        <f>IF((I4183*(Utgifter!$E$4+Utgifter!$E$5)/12)&gt;$S$4,(I4183*(Utgifter!$E$4+Utgifter!$E$5)/12),IF(I4183&gt; 0,$S$4,0))</f>
        <v>0</v>
      </c>
    </row>
    <row r="4184" spans="4:11" x14ac:dyDescent="0.35">
      <c r="D4184" s="28" t="str">
        <f t="shared" si="65"/>
        <v/>
      </c>
      <c r="E4184" s="27">
        <f>IF((E4183*(1+Utgifter!$E$5/12)-G4183)&gt;0,E4183*(1+Utgifter!$E$5/12)-G4183,0)</f>
        <v>0</v>
      </c>
      <c r="F4184" s="26"/>
      <c r="G4184" s="24">
        <f>IF((E4184*(Utgifter!$E$4+Utgifter!$E$5)/12)&gt;$S$4,(E4184*(Utgifter!$E$4+Utgifter!$E$5)/12),IF(E4184&gt; 0,$S$4,0))</f>
        <v>0</v>
      </c>
      <c r="I4184" s="27">
        <f>IF((I4183*(1+Utgifter!$E$5/12)-K4183)&gt;0,I4183*(1+Utgifter!$E$5/12)-K4183,0)</f>
        <v>0</v>
      </c>
      <c r="J4184" s="26"/>
      <c r="K4184" s="24">
        <f>IF((I4184*(Utgifter!$E$4+Utgifter!$E$5)/12)&gt;$S$4,(I4184*(Utgifter!$E$4+Utgifter!$E$5)/12),IF(I4184&gt; 0,$S$4,0))</f>
        <v>0</v>
      </c>
    </row>
    <row r="4185" spans="4:11" x14ac:dyDescent="0.35">
      <c r="D4185" s="28" t="str">
        <f t="shared" si="65"/>
        <v/>
      </c>
      <c r="E4185" s="27">
        <f>IF((E4184*(1+Utgifter!$E$5/12)-G4184)&gt;0,E4184*(1+Utgifter!$E$5/12)-G4184,0)</f>
        <v>0</v>
      </c>
      <c r="F4185" s="26"/>
      <c r="G4185" s="24">
        <f>IF((E4185*(Utgifter!$E$4+Utgifter!$E$5)/12)&gt;$S$4,(E4185*(Utgifter!$E$4+Utgifter!$E$5)/12),IF(E4185&gt; 0,$S$4,0))</f>
        <v>0</v>
      </c>
      <c r="I4185" s="27">
        <f>IF((I4184*(1+Utgifter!$E$5/12)-K4184)&gt;0,I4184*(1+Utgifter!$E$5/12)-K4184,0)</f>
        <v>0</v>
      </c>
      <c r="J4185" s="26"/>
      <c r="K4185" s="24">
        <f>IF((I4185*(Utgifter!$E$4+Utgifter!$E$5)/12)&gt;$S$4,(I4185*(Utgifter!$E$4+Utgifter!$E$5)/12),IF(I4185&gt; 0,$S$4,0))</f>
        <v>0</v>
      </c>
    </row>
    <row r="4186" spans="4:11" x14ac:dyDescent="0.35">
      <c r="D4186" s="28" t="str">
        <f t="shared" si="65"/>
        <v/>
      </c>
      <c r="E4186" s="27">
        <f>IF((E4185*(1+Utgifter!$E$5/12)-G4185)&gt;0,E4185*(1+Utgifter!$E$5/12)-G4185,0)</f>
        <v>0</v>
      </c>
      <c r="F4186" s="26"/>
      <c r="G4186" s="24">
        <f>IF((E4186*(Utgifter!$E$4+Utgifter!$E$5)/12)&gt;$S$4,(E4186*(Utgifter!$E$4+Utgifter!$E$5)/12),IF(E4186&gt; 0,$S$4,0))</f>
        <v>0</v>
      </c>
      <c r="I4186" s="27">
        <f>IF((I4185*(1+Utgifter!$E$5/12)-K4185)&gt;0,I4185*(1+Utgifter!$E$5/12)-K4185,0)</f>
        <v>0</v>
      </c>
      <c r="J4186" s="26"/>
      <c r="K4186" s="24">
        <f>IF((I4186*(Utgifter!$E$4+Utgifter!$E$5)/12)&gt;$S$4,(I4186*(Utgifter!$E$4+Utgifter!$E$5)/12),IF(I4186&gt; 0,$S$4,0))</f>
        <v>0</v>
      </c>
    </row>
    <row r="4187" spans="4:11" x14ac:dyDescent="0.35">
      <c r="D4187" s="28" t="str">
        <f t="shared" si="65"/>
        <v/>
      </c>
      <c r="E4187" s="27">
        <f>IF((E4186*(1+Utgifter!$E$5/12)-G4186)&gt;0,E4186*(1+Utgifter!$E$5/12)-G4186,0)</f>
        <v>0</v>
      </c>
      <c r="F4187" s="26"/>
      <c r="G4187" s="24">
        <f>IF((E4187*(Utgifter!$E$4+Utgifter!$E$5)/12)&gt;$S$4,(E4187*(Utgifter!$E$4+Utgifter!$E$5)/12),IF(E4187&gt; 0,$S$4,0))</f>
        <v>0</v>
      </c>
      <c r="I4187" s="27">
        <f>IF((I4186*(1+Utgifter!$E$5/12)-K4186)&gt;0,I4186*(1+Utgifter!$E$5/12)-K4186,0)</f>
        <v>0</v>
      </c>
      <c r="J4187" s="26"/>
      <c r="K4187" s="24">
        <f>IF((I4187*(Utgifter!$E$4+Utgifter!$E$5)/12)&gt;$S$4,(I4187*(Utgifter!$E$4+Utgifter!$E$5)/12),IF(I4187&gt; 0,$S$4,0))</f>
        <v>0</v>
      </c>
    </row>
    <row r="4188" spans="4:11" x14ac:dyDescent="0.35">
      <c r="D4188" s="28" t="str">
        <f t="shared" si="65"/>
        <v/>
      </c>
      <c r="E4188" s="27">
        <f>IF((E4187*(1+Utgifter!$E$5/12)-G4187)&gt;0,E4187*(1+Utgifter!$E$5/12)-G4187,0)</f>
        <v>0</v>
      </c>
      <c r="F4188" s="26"/>
      <c r="G4188" s="24">
        <f>IF((E4188*(Utgifter!$E$4+Utgifter!$E$5)/12)&gt;$S$4,(E4188*(Utgifter!$E$4+Utgifter!$E$5)/12),IF(E4188&gt; 0,$S$4,0))</f>
        <v>0</v>
      </c>
      <c r="I4188" s="27">
        <f>IF((I4187*(1+Utgifter!$E$5/12)-K4187)&gt;0,I4187*(1+Utgifter!$E$5/12)-K4187,0)</f>
        <v>0</v>
      </c>
      <c r="J4188" s="26"/>
      <c r="K4188" s="24">
        <f>IF((I4188*(Utgifter!$E$4+Utgifter!$E$5)/12)&gt;$S$4,(I4188*(Utgifter!$E$4+Utgifter!$E$5)/12),IF(I4188&gt; 0,$S$4,0))</f>
        <v>0</v>
      </c>
    </row>
    <row r="4189" spans="4:11" x14ac:dyDescent="0.35">
      <c r="D4189" s="28" t="str">
        <f t="shared" si="65"/>
        <v/>
      </c>
      <c r="E4189" s="27">
        <f>IF((E4188*(1+Utgifter!$E$5/12)-G4188)&gt;0,E4188*(1+Utgifter!$E$5/12)-G4188,0)</f>
        <v>0</v>
      </c>
      <c r="F4189" s="26"/>
      <c r="G4189" s="24">
        <f>IF((E4189*(Utgifter!$E$4+Utgifter!$E$5)/12)&gt;$S$4,(E4189*(Utgifter!$E$4+Utgifter!$E$5)/12),IF(E4189&gt; 0,$S$4,0))</f>
        <v>0</v>
      </c>
      <c r="I4189" s="27">
        <f>IF((I4188*(1+Utgifter!$E$5/12)-K4188)&gt;0,I4188*(1+Utgifter!$E$5/12)-K4188,0)</f>
        <v>0</v>
      </c>
      <c r="J4189" s="26"/>
      <c r="K4189" s="24">
        <f>IF((I4189*(Utgifter!$E$4+Utgifter!$E$5)/12)&gt;$S$4,(I4189*(Utgifter!$E$4+Utgifter!$E$5)/12),IF(I4189&gt; 0,$S$4,0))</f>
        <v>0</v>
      </c>
    </row>
    <row r="4190" spans="4:11" x14ac:dyDescent="0.35">
      <c r="D4190" s="28" t="str">
        <f t="shared" si="65"/>
        <v/>
      </c>
      <c r="E4190" s="27">
        <f>IF((E4189*(1+Utgifter!$E$5/12)-G4189)&gt;0,E4189*(1+Utgifter!$E$5/12)-G4189,0)</f>
        <v>0</v>
      </c>
      <c r="F4190" s="26"/>
      <c r="G4190" s="24">
        <f>IF((E4190*(Utgifter!$E$4+Utgifter!$E$5)/12)&gt;$S$4,(E4190*(Utgifter!$E$4+Utgifter!$E$5)/12),IF(E4190&gt; 0,$S$4,0))</f>
        <v>0</v>
      </c>
      <c r="I4190" s="27">
        <f>IF((I4189*(1+Utgifter!$E$5/12)-K4189)&gt;0,I4189*(1+Utgifter!$E$5/12)-K4189,0)</f>
        <v>0</v>
      </c>
      <c r="J4190" s="26"/>
      <c r="K4190" s="24">
        <f>IF((I4190*(Utgifter!$E$4+Utgifter!$E$5)/12)&gt;$S$4,(I4190*(Utgifter!$E$4+Utgifter!$E$5)/12),IF(I4190&gt; 0,$S$4,0))</f>
        <v>0</v>
      </c>
    </row>
    <row r="4191" spans="4:11" x14ac:dyDescent="0.35">
      <c r="D4191" s="28" t="str">
        <f t="shared" si="65"/>
        <v/>
      </c>
      <c r="E4191" s="27">
        <f>IF((E4190*(1+Utgifter!$E$5/12)-G4190)&gt;0,E4190*(1+Utgifter!$E$5/12)-G4190,0)</f>
        <v>0</v>
      </c>
      <c r="F4191" s="26"/>
      <c r="G4191" s="24">
        <f>IF((E4191*(Utgifter!$E$4+Utgifter!$E$5)/12)&gt;$S$4,(E4191*(Utgifter!$E$4+Utgifter!$E$5)/12),IF(E4191&gt; 0,$S$4,0))</f>
        <v>0</v>
      </c>
      <c r="I4191" s="27">
        <f>IF((I4190*(1+Utgifter!$E$5/12)-K4190)&gt;0,I4190*(1+Utgifter!$E$5/12)-K4190,0)</f>
        <v>0</v>
      </c>
      <c r="J4191" s="26"/>
      <c r="K4191" s="24">
        <f>IF((I4191*(Utgifter!$E$4+Utgifter!$E$5)/12)&gt;$S$4,(I4191*(Utgifter!$E$4+Utgifter!$E$5)/12),IF(I4191&gt; 0,$S$4,0))</f>
        <v>0</v>
      </c>
    </row>
    <row r="4192" spans="4:11" x14ac:dyDescent="0.35">
      <c r="D4192" s="28" t="str">
        <f t="shared" si="65"/>
        <v/>
      </c>
      <c r="E4192" s="27">
        <f>IF((E4191*(1+Utgifter!$E$5/12)-G4191)&gt;0,E4191*(1+Utgifter!$E$5/12)-G4191,0)</f>
        <v>0</v>
      </c>
      <c r="F4192" s="26"/>
      <c r="G4192" s="24">
        <f>IF((E4192*(Utgifter!$E$4+Utgifter!$E$5)/12)&gt;$S$4,(E4192*(Utgifter!$E$4+Utgifter!$E$5)/12),IF(E4192&gt; 0,$S$4,0))</f>
        <v>0</v>
      </c>
      <c r="I4192" s="27">
        <f>IF((I4191*(1+Utgifter!$E$5/12)-K4191)&gt;0,I4191*(1+Utgifter!$E$5/12)-K4191,0)</f>
        <v>0</v>
      </c>
      <c r="J4192" s="26"/>
      <c r="K4192" s="24">
        <f>IF((I4192*(Utgifter!$E$4+Utgifter!$E$5)/12)&gt;$S$4,(I4192*(Utgifter!$E$4+Utgifter!$E$5)/12),IF(I4192&gt; 0,$S$4,0))</f>
        <v>0</v>
      </c>
    </row>
    <row r="4193" spans="4:11" x14ac:dyDescent="0.35">
      <c r="D4193" s="28" t="str">
        <f t="shared" si="65"/>
        <v/>
      </c>
      <c r="E4193" s="27">
        <f>IF((E4192*(1+Utgifter!$E$5/12)-G4192)&gt;0,E4192*(1+Utgifter!$E$5/12)-G4192,0)</f>
        <v>0</v>
      </c>
      <c r="F4193" s="26"/>
      <c r="G4193" s="24">
        <f>IF((E4193*(Utgifter!$E$4+Utgifter!$E$5)/12)&gt;$S$4,(E4193*(Utgifter!$E$4+Utgifter!$E$5)/12),IF(E4193&gt; 0,$S$4,0))</f>
        <v>0</v>
      </c>
      <c r="I4193" s="27">
        <f>IF((I4192*(1+Utgifter!$E$5/12)-K4192)&gt;0,I4192*(1+Utgifter!$E$5/12)-K4192,0)</f>
        <v>0</v>
      </c>
      <c r="J4193" s="26"/>
      <c r="K4193" s="24">
        <f>IF((I4193*(Utgifter!$E$4+Utgifter!$E$5)/12)&gt;$S$4,(I4193*(Utgifter!$E$4+Utgifter!$E$5)/12),IF(I4193&gt; 0,$S$4,0))</f>
        <v>0</v>
      </c>
    </row>
    <row r="4194" spans="4:11" x14ac:dyDescent="0.35">
      <c r="D4194" s="28" t="str">
        <f t="shared" si="65"/>
        <v/>
      </c>
      <c r="E4194" s="27">
        <f>IF((E4193*(1+Utgifter!$E$5/12)-G4193)&gt;0,E4193*(1+Utgifter!$E$5/12)-G4193,0)</f>
        <v>0</v>
      </c>
      <c r="F4194" s="26"/>
      <c r="G4194" s="24">
        <f>IF((E4194*(Utgifter!$E$4+Utgifter!$E$5)/12)&gt;$S$4,(E4194*(Utgifter!$E$4+Utgifter!$E$5)/12),IF(E4194&gt; 0,$S$4,0))</f>
        <v>0</v>
      </c>
      <c r="I4194" s="27">
        <f>IF((I4193*(1+Utgifter!$E$5/12)-K4193)&gt;0,I4193*(1+Utgifter!$E$5/12)-K4193,0)</f>
        <v>0</v>
      </c>
      <c r="J4194" s="26"/>
      <c r="K4194" s="24">
        <f>IF((I4194*(Utgifter!$E$4+Utgifter!$E$5)/12)&gt;$S$4,(I4194*(Utgifter!$E$4+Utgifter!$E$5)/12),IF(I4194&gt; 0,$S$4,0))</f>
        <v>0</v>
      </c>
    </row>
    <row r="4195" spans="4:11" x14ac:dyDescent="0.35">
      <c r="D4195" s="28" t="str">
        <f t="shared" si="65"/>
        <v/>
      </c>
      <c r="E4195" s="27">
        <f>IF((E4194*(1+Utgifter!$E$5/12)-G4194)&gt;0,E4194*(1+Utgifter!$E$5/12)-G4194,0)</f>
        <v>0</v>
      </c>
      <c r="F4195" s="26"/>
      <c r="G4195" s="24">
        <f>IF((E4195*(Utgifter!$E$4+Utgifter!$E$5)/12)&gt;$S$4,(E4195*(Utgifter!$E$4+Utgifter!$E$5)/12),IF(E4195&gt; 0,$S$4,0))</f>
        <v>0</v>
      </c>
      <c r="I4195" s="27">
        <f>IF((I4194*(1+Utgifter!$E$5/12)-K4194)&gt;0,I4194*(1+Utgifter!$E$5/12)-K4194,0)</f>
        <v>0</v>
      </c>
      <c r="J4195" s="26"/>
      <c r="K4195" s="24">
        <f>IF((I4195*(Utgifter!$E$4+Utgifter!$E$5)/12)&gt;$S$4,(I4195*(Utgifter!$E$4+Utgifter!$E$5)/12),IF(I4195&gt; 0,$S$4,0))</f>
        <v>0</v>
      </c>
    </row>
    <row r="4196" spans="4:11" x14ac:dyDescent="0.35">
      <c r="D4196" s="28" t="str">
        <f t="shared" si="65"/>
        <v/>
      </c>
      <c r="E4196" s="27">
        <f>IF((E4195*(1+Utgifter!$E$5/12)-G4195)&gt;0,E4195*(1+Utgifter!$E$5/12)-G4195,0)</f>
        <v>0</v>
      </c>
      <c r="F4196" s="26"/>
      <c r="G4196" s="24">
        <f>IF((E4196*(Utgifter!$E$4+Utgifter!$E$5)/12)&gt;$S$4,(E4196*(Utgifter!$E$4+Utgifter!$E$5)/12),IF(E4196&gt; 0,$S$4,0))</f>
        <v>0</v>
      </c>
      <c r="I4196" s="27">
        <f>IF((I4195*(1+Utgifter!$E$5/12)-K4195)&gt;0,I4195*(1+Utgifter!$E$5/12)-K4195,0)</f>
        <v>0</v>
      </c>
      <c r="J4196" s="26"/>
      <c r="K4196" s="24">
        <f>IF((I4196*(Utgifter!$E$4+Utgifter!$E$5)/12)&gt;$S$4,(I4196*(Utgifter!$E$4+Utgifter!$E$5)/12),IF(I4196&gt; 0,$S$4,0))</f>
        <v>0</v>
      </c>
    </row>
    <row r="4197" spans="4:11" x14ac:dyDescent="0.35">
      <c r="D4197" s="28" t="str">
        <f t="shared" si="65"/>
        <v/>
      </c>
      <c r="E4197" s="27">
        <f>IF((E4196*(1+Utgifter!$E$5/12)-G4196)&gt;0,E4196*(1+Utgifter!$E$5/12)-G4196,0)</f>
        <v>0</v>
      </c>
      <c r="F4197" s="26"/>
      <c r="G4197" s="24">
        <f>IF((E4197*(Utgifter!$E$4+Utgifter!$E$5)/12)&gt;$S$4,(E4197*(Utgifter!$E$4+Utgifter!$E$5)/12),IF(E4197&gt; 0,$S$4,0))</f>
        <v>0</v>
      </c>
      <c r="I4197" s="27">
        <f>IF((I4196*(1+Utgifter!$E$5/12)-K4196)&gt;0,I4196*(1+Utgifter!$E$5/12)-K4196,0)</f>
        <v>0</v>
      </c>
      <c r="J4197" s="26"/>
      <c r="K4197" s="24">
        <f>IF((I4197*(Utgifter!$E$4+Utgifter!$E$5)/12)&gt;$S$4,(I4197*(Utgifter!$E$4+Utgifter!$E$5)/12),IF(I4197&gt; 0,$S$4,0))</f>
        <v>0</v>
      </c>
    </row>
    <row r="4198" spans="4:11" x14ac:dyDescent="0.35">
      <c r="D4198" s="28" t="str">
        <f t="shared" si="65"/>
        <v/>
      </c>
      <c r="E4198" s="27">
        <f>IF((E4197*(1+Utgifter!$E$5/12)-G4197)&gt;0,E4197*(1+Utgifter!$E$5/12)-G4197,0)</f>
        <v>0</v>
      </c>
      <c r="F4198" s="26"/>
      <c r="G4198" s="24">
        <f>IF((E4198*(Utgifter!$E$4+Utgifter!$E$5)/12)&gt;$S$4,(E4198*(Utgifter!$E$4+Utgifter!$E$5)/12),IF(E4198&gt; 0,$S$4,0))</f>
        <v>0</v>
      </c>
      <c r="I4198" s="27">
        <f>IF((I4197*(1+Utgifter!$E$5/12)-K4197)&gt;0,I4197*(1+Utgifter!$E$5/12)-K4197,0)</f>
        <v>0</v>
      </c>
      <c r="J4198" s="26"/>
      <c r="K4198" s="24">
        <f>IF((I4198*(Utgifter!$E$4+Utgifter!$E$5)/12)&gt;$S$4,(I4198*(Utgifter!$E$4+Utgifter!$E$5)/12),IF(I4198&gt; 0,$S$4,0))</f>
        <v>0</v>
      </c>
    </row>
    <row r="4199" spans="4:11" x14ac:dyDescent="0.35">
      <c r="D4199" s="28" t="str">
        <f t="shared" si="65"/>
        <v/>
      </c>
      <c r="E4199" s="27">
        <f>IF((E4198*(1+Utgifter!$E$5/12)-G4198)&gt;0,E4198*(1+Utgifter!$E$5/12)-G4198,0)</f>
        <v>0</v>
      </c>
      <c r="F4199" s="26"/>
      <c r="G4199" s="24">
        <f>IF((E4199*(Utgifter!$E$4+Utgifter!$E$5)/12)&gt;$S$4,(E4199*(Utgifter!$E$4+Utgifter!$E$5)/12),IF(E4199&gt; 0,$S$4,0))</f>
        <v>0</v>
      </c>
      <c r="I4199" s="27">
        <f>IF((I4198*(1+Utgifter!$E$5/12)-K4198)&gt;0,I4198*(1+Utgifter!$E$5/12)-K4198,0)</f>
        <v>0</v>
      </c>
      <c r="J4199" s="26"/>
      <c r="K4199" s="24">
        <f>IF((I4199*(Utgifter!$E$4+Utgifter!$E$5)/12)&gt;$S$4,(I4199*(Utgifter!$E$4+Utgifter!$E$5)/12),IF(I4199&gt; 0,$S$4,0))</f>
        <v>0</v>
      </c>
    </row>
    <row r="4200" spans="4:11" x14ac:dyDescent="0.35">
      <c r="D4200" s="28" t="str">
        <f t="shared" si="65"/>
        <v/>
      </c>
      <c r="E4200" s="27">
        <f>IF((E4199*(1+Utgifter!$E$5/12)-G4199)&gt;0,E4199*(1+Utgifter!$E$5/12)-G4199,0)</f>
        <v>0</v>
      </c>
      <c r="F4200" s="26"/>
      <c r="G4200" s="24">
        <f>IF((E4200*(Utgifter!$E$4+Utgifter!$E$5)/12)&gt;$S$4,(E4200*(Utgifter!$E$4+Utgifter!$E$5)/12),IF(E4200&gt; 0,$S$4,0))</f>
        <v>0</v>
      </c>
      <c r="I4200" s="27">
        <f>IF((I4199*(1+Utgifter!$E$5/12)-K4199)&gt;0,I4199*(1+Utgifter!$E$5/12)-K4199,0)</f>
        <v>0</v>
      </c>
      <c r="J4200" s="26"/>
      <c r="K4200" s="24">
        <f>IF((I4200*(Utgifter!$E$4+Utgifter!$E$5)/12)&gt;$S$4,(I4200*(Utgifter!$E$4+Utgifter!$E$5)/12),IF(I4200&gt; 0,$S$4,0))</f>
        <v>0</v>
      </c>
    </row>
    <row r="4201" spans="4:11" x14ac:dyDescent="0.35">
      <c r="D4201" s="28" t="str">
        <f t="shared" si="65"/>
        <v/>
      </c>
      <c r="E4201" s="27">
        <f>IF((E4200*(1+Utgifter!$E$5/12)-G4200)&gt;0,E4200*(1+Utgifter!$E$5/12)-G4200,0)</f>
        <v>0</v>
      </c>
      <c r="F4201" s="26"/>
      <c r="G4201" s="24">
        <f>IF((E4201*(Utgifter!$E$4+Utgifter!$E$5)/12)&gt;$S$4,(E4201*(Utgifter!$E$4+Utgifter!$E$5)/12),IF(E4201&gt; 0,$S$4,0))</f>
        <v>0</v>
      </c>
      <c r="I4201" s="27">
        <f>IF((I4200*(1+Utgifter!$E$5/12)-K4200)&gt;0,I4200*(1+Utgifter!$E$5/12)-K4200,0)</f>
        <v>0</v>
      </c>
      <c r="J4201" s="26"/>
      <c r="K4201" s="24">
        <f>IF((I4201*(Utgifter!$E$4+Utgifter!$E$5)/12)&gt;$S$4,(I4201*(Utgifter!$E$4+Utgifter!$E$5)/12),IF(I4201&gt; 0,$S$4,0))</f>
        <v>0</v>
      </c>
    </row>
    <row r="4202" spans="4:11" x14ac:dyDescent="0.35">
      <c r="D4202" s="28" t="str">
        <f t="shared" si="65"/>
        <v/>
      </c>
      <c r="E4202" s="27">
        <f>IF((E4201*(1+Utgifter!$E$5/12)-G4201)&gt;0,E4201*(1+Utgifter!$E$5/12)-G4201,0)</f>
        <v>0</v>
      </c>
      <c r="F4202" s="26"/>
      <c r="G4202" s="24">
        <f>IF((E4202*(Utgifter!$E$4+Utgifter!$E$5)/12)&gt;$S$4,(E4202*(Utgifter!$E$4+Utgifter!$E$5)/12),IF(E4202&gt; 0,$S$4,0))</f>
        <v>0</v>
      </c>
      <c r="I4202" s="27">
        <f>IF((I4201*(1+Utgifter!$E$5/12)-K4201)&gt;0,I4201*(1+Utgifter!$E$5/12)-K4201,0)</f>
        <v>0</v>
      </c>
      <c r="J4202" s="26"/>
      <c r="K4202" s="24">
        <f>IF((I4202*(Utgifter!$E$4+Utgifter!$E$5)/12)&gt;$S$4,(I4202*(Utgifter!$E$4+Utgifter!$E$5)/12),IF(I4202&gt; 0,$S$4,0))</f>
        <v>0</v>
      </c>
    </row>
    <row r="4203" spans="4:11" x14ac:dyDescent="0.35">
      <c r="D4203" s="28" t="str">
        <f t="shared" si="65"/>
        <v/>
      </c>
      <c r="E4203" s="27">
        <f>IF((E4202*(1+Utgifter!$E$5/12)-G4202)&gt;0,E4202*(1+Utgifter!$E$5/12)-G4202,0)</f>
        <v>0</v>
      </c>
      <c r="F4203" s="26"/>
      <c r="G4203" s="24">
        <f>IF((E4203*(Utgifter!$E$4+Utgifter!$E$5)/12)&gt;$S$4,(E4203*(Utgifter!$E$4+Utgifter!$E$5)/12),IF(E4203&gt; 0,$S$4,0))</f>
        <v>0</v>
      </c>
      <c r="I4203" s="27">
        <f>IF((I4202*(1+Utgifter!$E$5/12)-K4202)&gt;0,I4202*(1+Utgifter!$E$5/12)-K4202,0)</f>
        <v>0</v>
      </c>
      <c r="J4203" s="26"/>
      <c r="K4203" s="24">
        <f>IF((I4203*(Utgifter!$E$4+Utgifter!$E$5)/12)&gt;$S$4,(I4203*(Utgifter!$E$4+Utgifter!$E$5)/12),IF(I4203&gt; 0,$S$4,0))</f>
        <v>0</v>
      </c>
    </row>
    <row r="4204" spans="4:11" x14ac:dyDescent="0.35">
      <c r="D4204" s="28" t="str">
        <f t="shared" si="65"/>
        <v/>
      </c>
      <c r="E4204" s="27">
        <f>IF((E4203*(1+Utgifter!$E$5/12)-G4203)&gt;0,E4203*(1+Utgifter!$E$5/12)-G4203,0)</f>
        <v>0</v>
      </c>
      <c r="F4204" s="26"/>
      <c r="G4204" s="24">
        <f>IF((E4204*(Utgifter!$E$4+Utgifter!$E$5)/12)&gt;$S$4,(E4204*(Utgifter!$E$4+Utgifter!$E$5)/12),IF(E4204&gt; 0,$S$4,0))</f>
        <v>0</v>
      </c>
      <c r="I4204" s="27">
        <f>IF((I4203*(1+Utgifter!$E$5/12)-K4203)&gt;0,I4203*(1+Utgifter!$E$5/12)-K4203,0)</f>
        <v>0</v>
      </c>
      <c r="J4204" s="26"/>
      <c r="K4204" s="24">
        <f>IF((I4204*(Utgifter!$E$4+Utgifter!$E$5)/12)&gt;$S$4,(I4204*(Utgifter!$E$4+Utgifter!$E$5)/12),IF(I4204&gt; 0,$S$4,0))</f>
        <v>0</v>
      </c>
    </row>
    <row r="4205" spans="4:11" x14ac:dyDescent="0.35">
      <c r="D4205" s="28" t="str">
        <f t="shared" si="65"/>
        <v/>
      </c>
      <c r="E4205" s="27">
        <f>IF((E4204*(1+Utgifter!$E$5/12)-G4204)&gt;0,E4204*(1+Utgifter!$E$5/12)-G4204,0)</f>
        <v>0</v>
      </c>
      <c r="F4205" s="26"/>
      <c r="G4205" s="24">
        <f>IF((E4205*(Utgifter!$E$4+Utgifter!$E$5)/12)&gt;$S$4,(E4205*(Utgifter!$E$4+Utgifter!$E$5)/12),IF(E4205&gt; 0,$S$4,0))</f>
        <v>0</v>
      </c>
      <c r="I4205" s="27">
        <f>IF((I4204*(1+Utgifter!$E$5/12)-K4204)&gt;0,I4204*(1+Utgifter!$E$5/12)-K4204,0)</f>
        <v>0</v>
      </c>
      <c r="J4205" s="26"/>
      <c r="K4205" s="24">
        <f>IF((I4205*(Utgifter!$E$4+Utgifter!$E$5)/12)&gt;$S$4,(I4205*(Utgifter!$E$4+Utgifter!$E$5)/12),IF(I4205&gt; 0,$S$4,0))</f>
        <v>0</v>
      </c>
    </row>
    <row r="4206" spans="4:11" x14ac:dyDescent="0.35">
      <c r="D4206" s="28" t="str">
        <f t="shared" si="65"/>
        <v/>
      </c>
      <c r="E4206" s="27">
        <f>IF((E4205*(1+Utgifter!$E$5/12)-G4205)&gt;0,E4205*(1+Utgifter!$E$5/12)-G4205,0)</f>
        <v>0</v>
      </c>
      <c r="F4206" s="26"/>
      <c r="G4206" s="24">
        <f>IF((E4206*(Utgifter!$E$4+Utgifter!$E$5)/12)&gt;$S$4,(E4206*(Utgifter!$E$4+Utgifter!$E$5)/12),IF(E4206&gt; 0,$S$4,0))</f>
        <v>0</v>
      </c>
      <c r="I4206" s="27">
        <f>IF((I4205*(1+Utgifter!$E$5/12)-K4205)&gt;0,I4205*(1+Utgifter!$E$5/12)-K4205,0)</f>
        <v>0</v>
      </c>
      <c r="J4206" s="26"/>
      <c r="K4206" s="24">
        <f>IF((I4206*(Utgifter!$E$4+Utgifter!$E$5)/12)&gt;$S$4,(I4206*(Utgifter!$E$4+Utgifter!$E$5)/12),IF(I4206&gt; 0,$S$4,0))</f>
        <v>0</v>
      </c>
    </row>
    <row r="4207" spans="4:11" x14ac:dyDescent="0.35">
      <c r="D4207" s="28" t="str">
        <f t="shared" si="65"/>
        <v/>
      </c>
      <c r="E4207" s="27">
        <f>IF((E4206*(1+Utgifter!$E$5/12)-G4206)&gt;0,E4206*(1+Utgifter!$E$5/12)-G4206,0)</f>
        <v>0</v>
      </c>
      <c r="F4207" s="26"/>
      <c r="G4207" s="24">
        <f>IF((E4207*(Utgifter!$E$4+Utgifter!$E$5)/12)&gt;$S$4,(E4207*(Utgifter!$E$4+Utgifter!$E$5)/12),IF(E4207&gt; 0,$S$4,0))</f>
        <v>0</v>
      </c>
      <c r="I4207" s="27">
        <f>IF((I4206*(1+Utgifter!$E$5/12)-K4206)&gt;0,I4206*(1+Utgifter!$E$5/12)-K4206,0)</f>
        <v>0</v>
      </c>
      <c r="J4207" s="26"/>
      <c r="K4207" s="24">
        <f>IF((I4207*(Utgifter!$E$4+Utgifter!$E$5)/12)&gt;$S$4,(I4207*(Utgifter!$E$4+Utgifter!$E$5)/12),IF(I4207&gt; 0,$S$4,0))</f>
        <v>0</v>
      </c>
    </row>
    <row r="4208" spans="4:11" x14ac:dyDescent="0.35">
      <c r="D4208" s="28" t="str">
        <f t="shared" si="65"/>
        <v/>
      </c>
      <c r="E4208" s="27">
        <f>IF((E4207*(1+Utgifter!$E$5/12)-G4207)&gt;0,E4207*(1+Utgifter!$E$5/12)-G4207,0)</f>
        <v>0</v>
      </c>
      <c r="F4208" s="26"/>
      <c r="G4208" s="24">
        <f>IF((E4208*(Utgifter!$E$4+Utgifter!$E$5)/12)&gt;$S$4,(E4208*(Utgifter!$E$4+Utgifter!$E$5)/12),IF(E4208&gt; 0,$S$4,0))</f>
        <v>0</v>
      </c>
      <c r="I4208" s="27">
        <f>IF((I4207*(1+Utgifter!$E$5/12)-K4207)&gt;0,I4207*(1+Utgifter!$E$5/12)-K4207,0)</f>
        <v>0</v>
      </c>
      <c r="J4208" s="26"/>
      <c r="K4208" s="24">
        <f>IF((I4208*(Utgifter!$E$4+Utgifter!$E$5)/12)&gt;$S$4,(I4208*(Utgifter!$E$4+Utgifter!$E$5)/12),IF(I4208&gt; 0,$S$4,0))</f>
        <v>0</v>
      </c>
    </row>
    <row r="4209" spans="4:11" x14ac:dyDescent="0.35">
      <c r="D4209" s="28" t="str">
        <f t="shared" si="65"/>
        <v/>
      </c>
      <c r="E4209" s="27">
        <f>IF((E4208*(1+Utgifter!$E$5/12)-G4208)&gt;0,E4208*(1+Utgifter!$E$5/12)-G4208,0)</f>
        <v>0</v>
      </c>
      <c r="F4209" s="26"/>
      <c r="G4209" s="24">
        <f>IF((E4209*(Utgifter!$E$4+Utgifter!$E$5)/12)&gt;$S$4,(E4209*(Utgifter!$E$4+Utgifter!$E$5)/12),IF(E4209&gt; 0,$S$4,0))</f>
        <v>0</v>
      </c>
      <c r="I4209" s="27">
        <f>IF((I4208*(1+Utgifter!$E$5/12)-K4208)&gt;0,I4208*(1+Utgifter!$E$5/12)-K4208,0)</f>
        <v>0</v>
      </c>
      <c r="J4209" s="26"/>
      <c r="K4209" s="24">
        <f>IF((I4209*(Utgifter!$E$4+Utgifter!$E$5)/12)&gt;$S$4,(I4209*(Utgifter!$E$4+Utgifter!$E$5)/12),IF(I4209&gt; 0,$S$4,0))</f>
        <v>0</v>
      </c>
    </row>
    <row r="4210" spans="4:11" x14ac:dyDescent="0.35">
      <c r="D4210" s="28" t="str">
        <f t="shared" si="65"/>
        <v/>
      </c>
      <c r="E4210" s="27">
        <f>IF((E4209*(1+Utgifter!$E$5/12)-G4209)&gt;0,E4209*(1+Utgifter!$E$5/12)-G4209,0)</f>
        <v>0</v>
      </c>
      <c r="F4210" s="26"/>
      <c r="G4210" s="24">
        <f>IF((E4210*(Utgifter!$E$4+Utgifter!$E$5)/12)&gt;$S$4,(E4210*(Utgifter!$E$4+Utgifter!$E$5)/12),IF(E4210&gt; 0,$S$4,0))</f>
        <v>0</v>
      </c>
      <c r="I4210" s="27">
        <f>IF((I4209*(1+Utgifter!$E$5/12)-K4209)&gt;0,I4209*(1+Utgifter!$E$5/12)-K4209,0)</f>
        <v>0</v>
      </c>
      <c r="J4210" s="26"/>
      <c r="K4210" s="24">
        <f>IF((I4210*(Utgifter!$E$4+Utgifter!$E$5)/12)&gt;$S$4,(I4210*(Utgifter!$E$4+Utgifter!$E$5)/12),IF(I4210&gt; 0,$S$4,0))</f>
        <v>0</v>
      </c>
    </row>
    <row r="4211" spans="4:11" x14ac:dyDescent="0.35">
      <c r="D4211" s="28" t="str">
        <f t="shared" si="65"/>
        <v/>
      </c>
      <c r="E4211" s="27">
        <f>IF((E4210*(1+Utgifter!$E$5/12)-G4210)&gt;0,E4210*(1+Utgifter!$E$5/12)-G4210,0)</f>
        <v>0</v>
      </c>
      <c r="F4211" s="26"/>
      <c r="G4211" s="24">
        <f>IF((E4211*(Utgifter!$E$4+Utgifter!$E$5)/12)&gt;$S$4,(E4211*(Utgifter!$E$4+Utgifter!$E$5)/12),IF(E4211&gt; 0,$S$4,0))</f>
        <v>0</v>
      </c>
      <c r="I4211" s="27">
        <f>IF((I4210*(1+Utgifter!$E$5/12)-K4210)&gt;0,I4210*(1+Utgifter!$E$5/12)-K4210,0)</f>
        <v>0</v>
      </c>
      <c r="J4211" s="26"/>
      <c r="K4211" s="24">
        <f>IF((I4211*(Utgifter!$E$4+Utgifter!$E$5)/12)&gt;$S$4,(I4211*(Utgifter!$E$4+Utgifter!$E$5)/12),IF(I4211&gt; 0,$S$4,0))</f>
        <v>0</v>
      </c>
    </row>
    <row r="4212" spans="4:11" x14ac:dyDescent="0.35">
      <c r="D4212" s="28" t="str">
        <f t="shared" si="65"/>
        <v/>
      </c>
      <c r="E4212" s="27">
        <f>IF((E4211*(1+Utgifter!$E$5/12)-G4211)&gt;0,E4211*(1+Utgifter!$E$5/12)-G4211,0)</f>
        <v>0</v>
      </c>
      <c r="F4212" s="26"/>
      <c r="G4212" s="24">
        <f>IF((E4212*(Utgifter!$E$4+Utgifter!$E$5)/12)&gt;$S$4,(E4212*(Utgifter!$E$4+Utgifter!$E$5)/12),IF(E4212&gt; 0,$S$4,0))</f>
        <v>0</v>
      </c>
      <c r="I4212" s="27">
        <f>IF((I4211*(1+Utgifter!$E$5/12)-K4211)&gt;0,I4211*(1+Utgifter!$E$5/12)-K4211,0)</f>
        <v>0</v>
      </c>
      <c r="J4212" s="26"/>
      <c r="K4212" s="24">
        <f>IF((I4212*(Utgifter!$E$4+Utgifter!$E$5)/12)&gt;$S$4,(I4212*(Utgifter!$E$4+Utgifter!$E$5)/12),IF(I4212&gt; 0,$S$4,0))</f>
        <v>0</v>
      </c>
    </row>
    <row r="4213" spans="4:11" x14ac:dyDescent="0.35">
      <c r="D4213" s="28" t="str">
        <f t="shared" si="65"/>
        <v/>
      </c>
      <c r="E4213" s="27">
        <f>IF((E4212*(1+Utgifter!$E$5/12)-G4212)&gt;0,E4212*(1+Utgifter!$E$5/12)-G4212,0)</f>
        <v>0</v>
      </c>
      <c r="F4213" s="26"/>
      <c r="G4213" s="24">
        <f>IF((E4213*(Utgifter!$E$4+Utgifter!$E$5)/12)&gt;$S$4,(E4213*(Utgifter!$E$4+Utgifter!$E$5)/12),IF(E4213&gt; 0,$S$4,0))</f>
        <v>0</v>
      </c>
      <c r="I4213" s="27">
        <f>IF((I4212*(1+Utgifter!$E$5/12)-K4212)&gt;0,I4212*(1+Utgifter!$E$5/12)-K4212,0)</f>
        <v>0</v>
      </c>
      <c r="J4213" s="26"/>
      <c r="K4213" s="24">
        <f>IF((I4213*(Utgifter!$E$4+Utgifter!$E$5)/12)&gt;$S$4,(I4213*(Utgifter!$E$4+Utgifter!$E$5)/12),IF(I4213&gt; 0,$S$4,0))</f>
        <v>0</v>
      </c>
    </row>
    <row r="4214" spans="4:11" x14ac:dyDescent="0.35">
      <c r="D4214" s="28" t="str">
        <f t="shared" si="65"/>
        <v/>
      </c>
      <c r="E4214" s="27">
        <f>IF((E4213*(1+Utgifter!$E$5/12)-G4213)&gt;0,E4213*(1+Utgifter!$E$5/12)-G4213,0)</f>
        <v>0</v>
      </c>
      <c r="F4214" s="26"/>
      <c r="G4214" s="24">
        <f>IF((E4214*(Utgifter!$E$4+Utgifter!$E$5)/12)&gt;$S$4,(E4214*(Utgifter!$E$4+Utgifter!$E$5)/12),IF(E4214&gt; 0,$S$4,0))</f>
        <v>0</v>
      </c>
      <c r="I4214" s="27">
        <f>IF((I4213*(1+Utgifter!$E$5/12)-K4213)&gt;0,I4213*(1+Utgifter!$E$5/12)-K4213,0)</f>
        <v>0</v>
      </c>
      <c r="J4214" s="26"/>
      <c r="K4214" s="24">
        <f>IF((I4214*(Utgifter!$E$4+Utgifter!$E$5)/12)&gt;$S$4,(I4214*(Utgifter!$E$4+Utgifter!$E$5)/12),IF(I4214&gt; 0,$S$4,0))</f>
        <v>0</v>
      </c>
    </row>
    <row r="4215" spans="4:11" x14ac:dyDescent="0.35">
      <c r="D4215" s="28" t="str">
        <f t="shared" si="65"/>
        <v/>
      </c>
      <c r="E4215" s="27">
        <f>IF((E4214*(1+Utgifter!$E$5/12)-G4214)&gt;0,E4214*(1+Utgifter!$E$5/12)-G4214,0)</f>
        <v>0</v>
      </c>
      <c r="F4215" s="26"/>
      <c r="G4215" s="24">
        <f>IF((E4215*(Utgifter!$E$4+Utgifter!$E$5)/12)&gt;$S$4,(E4215*(Utgifter!$E$4+Utgifter!$E$5)/12),IF(E4215&gt; 0,$S$4,0))</f>
        <v>0</v>
      </c>
      <c r="I4215" s="27">
        <f>IF((I4214*(1+Utgifter!$E$5/12)-K4214)&gt;0,I4214*(1+Utgifter!$E$5/12)-K4214,0)</f>
        <v>0</v>
      </c>
      <c r="J4215" s="26"/>
      <c r="K4215" s="24">
        <f>IF((I4215*(Utgifter!$E$4+Utgifter!$E$5)/12)&gt;$S$4,(I4215*(Utgifter!$E$4+Utgifter!$E$5)/12),IF(I4215&gt; 0,$S$4,0))</f>
        <v>0</v>
      </c>
    </row>
    <row r="4216" spans="4:11" x14ac:dyDescent="0.35">
      <c r="D4216" s="28" t="str">
        <f t="shared" si="65"/>
        <v/>
      </c>
      <c r="E4216" s="27">
        <f>IF((E4215*(1+Utgifter!$E$5/12)-G4215)&gt;0,E4215*(1+Utgifter!$E$5/12)-G4215,0)</f>
        <v>0</v>
      </c>
      <c r="F4216" s="26"/>
      <c r="G4216" s="24">
        <f>IF((E4216*(Utgifter!$E$4+Utgifter!$E$5)/12)&gt;$S$4,(E4216*(Utgifter!$E$4+Utgifter!$E$5)/12),IF(E4216&gt; 0,$S$4,0))</f>
        <v>0</v>
      </c>
      <c r="I4216" s="27">
        <f>IF((I4215*(1+Utgifter!$E$5/12)-K4215)&gt;0,I4215*(1+Utgifter!$E$5/12)-K4215,0)</f>
        <v>0</v>
      </c>
      <c r="J4216" s="26"/>
      <c r="K4216" s="24">
        <f>IF((I4216*(Utgifter!$E$4+Utgifter!$E$5)/12)&gt;$S$4,(I4216*(Utgifter!$E$4+Utgifter!$E$5)/12),IF(I4216&gt; 0,$S$4,0))</f>
        <v>0</v>
      </c>
    </row>
    <row r="4217" spans="4:11" x14ac:dyDescent="0.35">
      <c r="D4217" s="28" t="str">
        <f t="shared" si="65"/>
        <v/>
      </c>
      <c r="E4217" s="27">
        <f>IF((E4216*(1+Utgifter!$E$5/12)-G4216)&gt;0,E4216*(1+Utgifter!$E$5/12)-G4216,0)</f>
        <v>0</v>
      </c>
      <c r="F4217" s="26"/>
      <c r="G4217" s="24">
        <f>IF((E4217*(Utgifter!$E$4+Utgifter!$E$5)/12)&gt;$S$4,(E4217*(Utgifter!$E$4+Utgifter!$E$5)/12),IF(E4217&gt; 0,$S$4,0))</f>
        <v>0</v>
      </c>
      <c r="I4217" s="27">
        <f>IF((I4216*(1+Utgifter!$E$5/12)-K4216)&gt;0,I4216*(1+Utgifter!$E$5/12)-K4216,0)</f>
        <v>0</v>
      </c>
      <c r="J4217" s="26"/>
      <c r="K4217" s="24">
        <f>IF((I4217*(Utgifter!$E$4+Utgifter!$E$5)/12)&gt;$S$4,(I4217*(Utgifter!$E$4+Utgifter!$E$5)/12),IF(I4217&gt; 0,$S$4,0))</f>
        <v>0</v>
      </c>
    </row>
    <row r="4218" spans="4:11" x14ac:dyDescent="0.35">
      <c r="D4218" s="28" t="str">
        <f t="shared" si="65"/>
        <v/>
      </c>
      <c r="E4218" s="27">
        <f>IF((E4217*(1+Utgifter!$E$5/12)-G4217)&gt;0,E4217*(1+Utgifter!$E$5/12)-G4217,0)</f>
        <v>0</v>
      </c>
      <c r="F4218" s="26"/>
      <c r="G4218" s="24">
        <f>IF((E4218*(Utgifter!$E$4+Utgifter!$E$5)/12)&gt;$S$4,(E4218*(Utgifter!$E$4+Utgifter!$E$5)/12),IF(E4218&gt; 0,$S$4,0))</f>
        <v>0</v>
      </c>
      <c r="I4218" s="27">
        <f>IF((I4217*(1+Utgifter!$E$5/12)-K4217)&gt;0,I4217*(1+Utgifter!$E$5/12)-K4217,0)</f>
        <v>0</v>
      </c>
      <c r="J4218" s="26"/>
      <c r="K4218" s="24">
        <f>IF((I4218*(Utgifter!$E$4+Utgifter!$E$5)/12)&gt;$S$4,(I4218*(Utgifter!$E$4+Utgifter!$E$5)/12),IF(I4218&gt; 0,$S$4,0))</f>
        <v>0</v>
      </c>
    </row>
    <row r="4219" spans="4:11" x14ac:dyDescent="0.35">
      <c r="D4219" s="28" t="str">
        <f t="shared" si="65"/>
        <v/>
      </c>
      <c r="E4219" s="27">
        <f>IF((E4218*(1+Utgifter!$E$5/12)-G4218)&gt;0,E4218*(1+Utgifter!$E$5/12)-G4218,0)</f>
        <v>0</v>
      </c>
      <c r="F4219" s="26"/>
      <c r="G4219" s="24">
        <f>IF((E4219*(Utgifter!$E$4+Utgifter!$E$5)/12)&gt;$S$4,(E4219*(Utgifter!$E$4+Utgifter!$E$5)/12),IF(E4219&gt; 0,$S$4,0))</f>
        <v>0</v>
      </c>
      <c r="I4219" s="27">
        <f>IF((I4218*(1+Utgifter!$E$5/12)-K4218)&gt;0,I4218*(1+Utgifter!$E$5/12)-K4218,0)</f>
        <v>0</v>
      </c>
      <c r="J4219" s="26"/>
      <c r="K4219" s="24">
        <f>IF((I4219*(Utgifter!$E$4+Utgifter!$E$5)/12)&gt;$S$4,(I4219*(Utgifter!$E$4+Utgifter!$E$5)/12),IF(I4219&gt; 0,$S$4,0))</f>
        <v>0</v>
      </c>
    </row>
    <row r="4220" spans="4:11" x14ac:dyDescent="0.35">
      <c r="D4220" s="28" t="str">
        <f t="shared" si="65"/>
        <v/>
      </c>
      <c r="E4220" s="27">
        <f>IF((E4219*(1+Utgifter!$E$5/12)-G4219)&gt;0,E4219*(1+Utgifter!$E$5/12)-G4219,0)</f>
        <v>0</v>
      </c>
      <c r="F4220" s="26"/>
      <c r="G4220" s="24">
        <f>IF((E4220*(Utgifter!$E$4+Utgifter!$E$5)/12)&gt;$S$4,(E4220*(Utgifter!$E$4+Utgifter!$E$5)/12),IF(E4220&gt; 0,$S$4,0))</f>
        <v>0</v>
      </c>
      <c r="I4220" s="27">
        <f>IF((I4219*(1+Utgifter!$E$5/12)-K4219)&gt;0,I4219*(1+Utgifter!$E$5/12)-K4219,0)</f>
        <v>0</v>
      </c>
      <c r="J4220" s="26"/>
      <c r="K4220" s="24">
        <f>IF((I4220*(Utgifter!$E$4+Utgifter!$E$5)/12)&gt;$S$4,(I4220*(Utgifter!$E$4+Utgifter!$E$5)/12),IF(I4220&gt; 0,$S$4,0))</f>
        <v>0</v>
      </c>
    </row>
    <row r="4221" spans="4:11" x14ac:dyDescent="0.35">
      <c r="D4221" s="28" t="str">
        <f t="shared" si="65"/>
        <v/>
      </c>
      <c r="E4221" s="27">
        <f>IF((E4220*(1+Utgifter!$E$5/12)-G4220)&gt;0,E4220*(1+Utgifter!$E$5/12)-G4220,0)</f>
        <v>0</v>
      </c>
      <c r="F4221" s="26"/>
      <c r="G4221" s="24">
        <f>IF((E4221*(Utgifter!$E$4+Utgifter!$E$5)/12)&gt;$S$4,(E4221*(Utgifter!$E$4+Utgifter!$E$5)/12),IF(E4221&gt; 0,$S$4,0))</f>
        <v>0</v>
      </c>
      <c r="I4221" s="27">
        <f>IF((I4220*(1+Utgifter!$E$5/12)-K4220)&gt;0,I4220*(1+Utgifter!$E$5/12)-K4220,0)</f>
        <v>0</v>
      </c>
      <c r="J4221" s="26"/>
      <c r="K4221" s="24">
        <f>IF((I4221*(Utgifter!$E$4+Utgifter!$E$5)/12)&gt;$S$4,(I4221*(Utgifter!$E$4+Utgifter!$E$5)/12),IF(I4221&gt; 0,$S$4,0))</f>
        <v>0</v>
      </c>
    </row>
    <row r="4222" spans="4:11" x14ac:dyDescent="0.35">
      <c r="D4222" s="28" t="str">
        <f t="shared" si="65"/>
        <v/>
      </c>
      <c r="E4222" s="27">
        <f>IF((E4221*(1+Utgifter!$E$5/12)-G4221)&gt;0,E4221*(1+Utgifter!$E$5/12)-G4221,0)</f>
        <v>0</v>
      </c>
      <c r="F4222" s="26"/>
      <c r="G4222" s="24">
        <f>IF((E4222*(Utgifter!$E$4+Utgifter!$E$5)/12)&gt;$S$4,(E4222*(Utgifter!$E$4+Utgifter!$E$5)/12),IF(E4222&gt; 0,$S$4,0))</f>
        <v>0</v>
      </c>
      <c r="I4222" s="27">
        <f>IF((I4221*(1+Utgifter!$E$5/12)-K4221)&gt;0,I4221*(1+Utgifter!$E$5/12)-K4221,0)</f>
        <v>0</v>
      </c>
      <c r="J4222" s="26"/>
      <c r="K4222" s="24">
        <f>IF((I4222*(Utgifter!$E$4+Utgifter!$E$5)/12)&gt;$S$4,(I4222*(Utgifter!$E$4+Utgifter!$E$5)/12),IF(I4222&gt; 0,$S$4,0))</f>
        <v>0</v>
      </c>
    </row>
    <row r="4223" spans="4:11" x14ac:dyDescent="0.35">
      <c r="D4223" s="28" t="str">
        <f t="shared" si="65"/>
        <v/>
      </c>
      <c r="E4223" s="27">
        <f>IF((E4222*(1+Utgifter!$E$5/12)-G4222)&gt;0,E4222*(1+Utgifter!$E$5/12)-G4222,0)</f>
        <v>0</v>
      </c>
      <c r="F4223" s="26"/>
      <c r="G4223" s="24">
        <f>IF((E4223*(Utgifter!$E$4+Utgifter!$E$5)/12)&gt;$S$4,(E4223*(Utgifter!$E$4+Utgifter!$E$5)/12),IF(E4223&gt; 0,$S$4,0))</f>
        <v>0</v>
      </c>
      <c r="I4223" s="27">
        <f>IF((I4222*(1+Utgifter!$E$5/12)-K4222)&gt;0,I4222*(1+Utgifter!$E$5/12)-K4222,0)</f>
        <v>0</v>
      </c>
      <c r="J4223" s="26"/>
      <c r="K4223" s="24">
        <f>IF((I4223*(Utgifter!$E$4+Utgifter!$E$5)/12)&gt;$S$4,(I4223*(Utgifter!$E$4+Utgifter!$E$5)/12),IF(I4223&gt; 0,$S$4,0))</f>
        <v>0</v>
      </c>
    </row>
    <row r="4224" spans="4:11" x14ac:dyDescent="0.35">
      <c r="D4224" s="28" t="str">
        <f t="shared" si="65"/>
        <v/>
      </c>
      <c r="E4224" s="27">
        <f>IF((E4223*(1+Utgifter!$E$5/12)-G4223)&gt;0,E4223*(1+Utgifter!$E$5/12)-G4223,0)</f>
        <v>0</v>
      </c>
      <c r="F4224" s="26"/>
      <c r="G4224" s="24">
        <f>IF((E4224*(Utgifter!$E$4+Utgifter!$E$5)/12)&gt;$S$4,(E4224*(Utgifter!$E$4+Utgifter!$E$5)/12),IF(E4224&gt; 0,$S$4,0))</f>
        <v>0</v>
      </c>
      <c r="I4224" s="27">
        <f>IF((I4223*(1+Utgifter!$E$5/12)-K4223)&gt;0,I4223*(1+Utgifter!$E$5/12)-K4223,0)</f>
        <v>0</v>
      </c>
      <c r="J4224" s="26"/>
      <c r="K4224" s="24">
        <f>IF((I4224*(Utgifter!$E$4+Utgifter!$E$5)/12)&gt;$S$4,(I4224*(Utgifter!$E$4+Utgifter!$E$5)/12),IF(I4224&gt; 0,$S$4,0))</f>
        <v>0</v>
      </c>
    </row>
    <row r="4225" spans="4:11" x14ac:dyDescent="0.35">
      <c r="D4225" s="28" t="str">
        <f t="shared" si="65"/>
        <v/>
      </c>
      <c r="E4225" s="27">
        <f>IF((E4224*(1+Utgifter!$E$5/12)-G4224)&gt;0,E4224*(1+Utgifter!$E$5/12)-G4224,0)</f>
        <v>0</v>
      </c>
      <c r="F4225" s="26"/>
      <c r="G4225" s="24">
        <f>IF((E4225*(Utgifter!$E$4+Utgifter!$E$5)/12)&gt;$S$4,(E4225*(Utgifter!$E$4+Utgifter!$E$5)/12),IF(E4225&gt; 0,$S$4,0))</f>
        <v>0</v>
      </c>
      <c r="I4225" s="27">
        <f>IF((I4224*(1+Utgifter!$E$5/12)-K4224)&gt;0,I4224*(1+Utgifter!$E$5/12)-K4224,0)</f>
        <v>0</v>
      </c>
      <c r="J4225" s="26"/>
      <c r="K4225" s="24">
        <f>IF((I4225*(Utgifter!$E$4+Utgifter!$E$5)/12)&gt;$S$4,(I4225*(Utgifter!$E$4+Utgifter!$E$5)/12),IF(I4225&gt; 0,$S$4,0))</f>
        <v>0</v>
      </c>
    </row>
    <row r="4226" spans="4:11" x14ac:dyDescent="0.35">
      <c r="D4226" s="28" t="str">
        <f t="shared" si="65"/>
        <v/>
      </c>
      <c r="E4226" s="27">
        <f>IF((E4225*(1+Utgifter!$E$5/12)-G4225)&gt;0,E4225*(1+Utgifter!$E$5/12)-G4225,0)</f>
        <v>0</v>
      </c>
      <c r="F4226" s="26"/>
      <c r="G4226" s="24">
        <f>IF((E4226*(Utgifter!$E$4+Utgifter!$E$5)/12)&gt;$S$4,(E4226*(Utgifter!$E$4+Utgifter!$E$5)/12),IF(E4226&gt; 0,$S$4,0))</f>
        <v>0</v>
      </c>
      <c r="I4226" s="27">
        <f>IF((I4225*(1+Utgifter!$E$5/12)-K4225)&gt;0,I4225*(1+Utgifter!$E$5/12)-K4225,0)</f>
        <v>0</v>
      </c>
      <c r="J4226" s="26"/>
      <c r="K4226" s="24">
        <f>IF((I4226*(Utgifter!$E$4+Utgifter!$E$5)/12)&gt;$S$4,(I4226*(Utgifter!$E$4+Utgifter!$E$5)/12),IF(I4226&gt; 0,$S$4,0))</f>
        <v>0</v>
      </c>
    </row>
    <row r="4227" spans="4:11" x14ac:dyDescent="0.35">
      <c r="D4227" s="28" t="str">
        <f t="shared" si="65"/>
        <v/>
      </c>
      <c r="E4227" s="27">
        <f>IF((E4226*(1+Utgifter!$E$5/12)-G4226)&gt;0,E4226*(1+Utgifter!$E$5/12)-G4226,0)</f>
        <v>0</v>
      </c>
      <c r="F4227" s="26"/>
      <c r="G4227" s="24">
        <f>IF((E4227*(Utgifter!$E$4+Utgifter!$E$5)/12)&gt;$S$4,(E4227*(Utgifter!$E$4+Utgifter!$E$5)/12),IF(E4227&gt; 0,$S$4,0))</f>
        <v>0</v>
      </c>
      <c r="I4227" s="27">
        <f>IF((I4226*(1+Utgifter!$E$5/12)-K4226)&gt;0,I4226*(1+Utgifter!$E$5/12)-K4226,0)</f>
        <v>0</v>
      </c>
      <c r="J4227" s="26"/>
      <c r="K4227" s="24">
        <f>IF((I4227*(Utgifter!$E$4+Utgifter!$E$5)/12)&gt;$S$4,(I4227*(Utgifter!$E$4+Utgifter!$E$5)/12),IF(I4227&gt; 0,$S$4,0))</f>
        <v>0</v>
      </c>
    </row>
    <row r="4228" spans="4:11" x14ac:dyDescent="0.35">
      <c r="D4228" s="28" t="str">
        <f t="shared" si="65"/>
        <v/>
      </c>
      <c r="E4228" s="27">
        <f>IF((E4227*(1+Utgifter!$E$5/12)-G4227)&gt;0,E4227*(1+Utgifter!$E$5/12)-G4227,0)</f>
        <v>0</v>
      </c>
      <c r="F4228" s="26"/>
      <c r="G4228" s="24">
        <f>IF((E4228*(Utgifter!$E$4+Utgifter!$E$5)/12)&gt;$S$4,(E4228*(Utgifter!$E$4+Utgifter!$E$5)/12),IF(E4228&gt; 0,$S$4,0))</f>
        <v>0</v>
      </c>
      <c r="I4228" s="27">
        <f>IF((I4227*(1+Utgifter!$E$5/12)-K4227)&gt;0,I4227*(1+Utgifter!$E$5/12)-K4227,0)</f>
        <v>0</v>
      </c>
      <c r="J4228" s="26"/>
      <c r="K4228" s="24">
        <f>IF((I4228*(Utgifter!$E$4+Utgifter!$E$5)/12)&gt;$S$4,(I4228*(Utgifter!$E$4+Utgifter!$E$5)/12),IF(I4228&gt; 0,$S$4,0))</f>
        <v>0</v>
      </c>
    </row>
    <row r="4229" spans="4:11" x14ac:dyDescent="0.35">
      <c r="D4229" s="28" t="str">
        <f t="shared" si="65"/>
        <v/>
      </c>
      <c r="E4229" s="27">
        <f>IF((E4228*(1+Utgifter!$E$5/12)-G4228)&gt;0,E4228*(1+Utgifter!$E$5/12)-G4228,0)</f>
        <v>0</v>
      </c>
      <c r="F4229" s="26"/>
      <c r="G4229" s="24">
        <f>IF((E4229*(Utgifter!$E$4+Utgifter!$E$5)/12)&gt;$S$4,(E4229*(Utgifter!$E$4+Utgifter!$E$5)/12),IF(E4229&gt; 0,$S$4,0))</f>
        <v>0</v>
      </c>
      <c r="I4229" s="27">
        <f>IF((I4228*(1+Utgifter!$E$5/12)-K4228)&gt;0,I4228*(1+Utgifter!$E$5/12)-K4228,0)</f>
        <v>0</v>
      </c>
      <c r="J4229" s="26"/>
      <c r="K4229" s="24">
        <f>IF((I4229*(Utgifter!$E$4+Utgifter!$E$5)/12)&gt;$S$4,(I4229*(Utgifter!$E$4+Utgifter!$E$5)/12),IF(I4229&gt; 0,$S$4,0))</f>
        <v>0</v>
      </c>
    </row>
    <row r="4230" spans="4:11" x14ac:dyDescent="0.35">
      <c r="D4230" s="28" t="str">
        <f t="shared" si="65"/>
        <v/>
      </c>
      <c r="E4230" s="27">
        <f>IF((E4229*(1+Utgifter!$E$5/12)-G4229)&gt;0,E4229*(1+Utgifter!$E$5/12)-G4229,0)</f>
        <v>0</v>
      </c>
      <c r="F4230" s="26"/>
      <c r="G4230" s="24">
        <f>IF((E4230*(Utgifter!$E$4+Utgifter!$E$5)/12)&gt;$S$4,(E4230*(Utgifter!$E$4+Utgifter!$E$5)/12),IF(E4230&gt; 0,$S$4,0))</f>
        <v>0</v>
      </c>
      <c r="I4230" s="27">
        <f>IF((I4229*(1+Utgifter!$E$5/12)-K4229)&gt;0,I4229*(1+Utgifter!$E$5/12)-K4229,0)</f>
        <v>0</v>
      </c>
      <c r="J4230" s="26"/>
      <c r="K4230" s="24">
        <f>IF((I4230*(Utgifter!$E$4+Utgifter!$E$5)/12)&gt;$S$4,(I4230*(Utgifter!$E$4+Utgifter!$E$5)/12),IF(I4230&gt; 0,$S$4,0))</f>
        <v>0</v>
      </c>
    </row>
    <row r="4231" spans="4:11" x14ac:dyDescent="0.35">
      <c r="D4231" s="28" t="str">
        <f t="shared" ref="D4231:D4284" si="66">IF(OR(E4231&gt;0, I4231&gt;0),D4230+1,"")</f>
        <v/>
      </c>
      <c r="E4231" s="27">
        <f>IF((E4230*(1+Utgifter!$E$5/12)-G4230)&gt;0,E4230*(1+Utgifter!$E$5/12)-G4230,0)</f>
        <v>0</v>
      </c>
      <c r="F4231" s="26"/>
      <c r="G4231" s="24">
        <f>IF((E4231*(Utgifter!$E$4+Utgifter!$E$5)/12)&gt;$S$4,(E4231*(Utgifter!$E$4+Utgifter!$E$5)/12),IF(E4231&gt; 0,$S$4,0))</f>
        <v>0</v>
      </c>
      <c r="I4231" s="27">
        <f>IF((I4230*(1+Utgifter!$E$5/12)-K4230)&gt;0,I4230*(1+Utgifter!$E$5/12)-K4230,0)</f>
        <v>0</v>
      </c>
      <c r="J4231" s="26"/>
      <c r="K4231" s="24">
        <f>IF((I4231*(Utgifter!$E$4+Utgifter!$E$5)/12)&gt;$S$4,(I4231*(Utgifter!$E$4+Utgifter!$E$5)/12),IF(I4231&gt; 0,$S$4,0))</f>
        <v>0</v>
      </c>
    </row>
    <row r="4232" spans="4:11" x14ac:dyDescent="0.35">
      <c r="D4232" s="28" t="str">
        <f t="shared" si="66"/>
        <v/>
      </c>
      <c r="E4232" s="27">
        <f>IF((E4231*(1+Utgifter!$E$5/12)-G4231)&gt;0,E4231*(1+Utgifter!$E$5/12)-G4231,0)</f>
        <v>0</v>
      </c>
      <c r="F4232" s="26"/>
      <c r="G4232" s="24">
        <f>IF((E4232*(Utgifter!$E$4+Utgifter!$E$5)/12)&gt;$S$4,(E4232*(Utgifter!$E$4+Utgifter!$E$5)/12),IF(E4232&gt; 0,$S$4,0))</f>
        <v>0</v>
      </c>
      <c r="I4232" s="27">
        <f>IF((I4231*(1+Utgifter!$E$5/12)-K4231)&gt;0,I4231*(1+Utgifter!$E$5/12)-K4231,0)</f>
        <v>0</v>
      </c>
      <c r="J4232" s="26"/>
      <c r="K4232" s="24">
        <f>IF((I4232*(Utgifter!$E$4+Utgifter!$E$5)/12)&gt;$S$4,(I4232*(Utgifter!$E$4+Utgifter!$E$5)/12),IF(I4232&gt; 0,$S$4,0))</f>
        <v>0</v>
      </c>
    </row>
    <row r="4233" spans="4:11" x14ac:dyDescent="0.35">
      <c r="D4233" s="28" t="str">
        <f t="shared" si="66"/>
        <v/>
      </c>
      <c r="E4233" s="27">
        <f>IF((E4232*(1+Utgifter!$E$5/12)-G4232)&gt;0,E4232*(1+Utgifter!$E$5/12)-G4232,0)</f>
        <v>0</v>
      </c>
      <c r="F4233" s="26"/>
      <c r="G4233" s="24">
        <f>IF((E4233*(Utgifter!$E$4+Utgifter!$E$5)/12)&gt;$S$4,(E4233*(Utgifter!$E$4+Utgifter!$E$5)/12),IF(E4233&gt; 0,$S$4,0))</f>
        <v>0</v>
      </c>
      <c r="I4233" s="27">
        <f>IF((I4232*(1+Utgifter!$E$5/12)-K4232)&gt;0,I4232*(1+Utgifter!$E$5/12)-K4232,0)</f>
        <v>0</v>
      </c>
      <c r="J4233" s="26"/>
      <c r="K4233" s="24">
        <f>IF((I4233*(Utgifter!$E$4+Utgifter!$E$5)/12)&gt;$S$4,(I4233*(Utgifter!$E$4+Utgifter!$E$5)/12),IF(I4233&gt; 0,$S$4,0))</f>
        <v>0</v>
      </c>
    </row>
    <row r="4234" spans="4:11" x14ac:dyDescent="0.35">
      <c r="D4234" s="28" t="str">
        <f t="shared" si="66"/>
        <v/>
      </c>
      <c r="E4234" s="27">
        <f>IF((E4233*(1+Utgifter!$E$5/12)-G4233)&gt;0,E4233*(1+Utgifter!$E$5/12)-G4233,0)</f>
        <v>0</v>
      </c>
      <c r="F4234" s="26"/>
      <c r="G4234" s="24">
        <f>IF((E4234*(Utgifter!$E$4+Utgifter!$E$5)/12)&gt;$S$4,(E4234*(Utgifter!$E$4+Utgifter!$E$5)/12),IF(E4234&gt; 0,$S$4,0))</f>
        <v>0</v>
      </c>
      <c r="I4234" s="27">
        <f>IF((I4233*(1+Utgifter!$E$5/12)-K4233)&gt;0,I4233*(1+Utgifter!$E$5/12)-K4233,0)</f>
        <v>0</v>
      </c>
      <c r="J4234" s="26"/>
      <c r="K4234" s="24">
        <f>IF((I4234*(Utgifter!$E$4+Utgifter!$E$5)/12)&gt;$S$4,(I4234*(Utgifter!$E$4+Utgifter!$E$5)/12),IF(I4234&gt; 0,$S$4,0))</f>
        <v>0</v>
      </c>
    </row>
    <row r="4235" spans="4:11" x14ac:dyDescent="0.35">
      <c r="D4235" s="28" t="str">
        <f t="shared" si="66"/>
        <v/>
      </c>
      <c r="E4235" s="27">
        <f>IF((E4234*(1+Utgifter!$E$5/12)-G4234)&gt;0,E4234*(1+Utgifter!$E$5/12)-G4234,0)</f>
        <v>0</v>
      </c>
      <c r="F4235" s="26"/>
      <c r="G4235" s="24">
        <f>IF((E4235*(Utgifter!$E$4+Utgifter!$E$5)/12)&gt;$S$4,(E4235*(Utgifter!$E$4+Utgifter!$E$5)/12),IF(E4235&gt; 0,$S$4,0))</f>
        <v>0</v>
      </c>
      <c r="I4235" s="27">
        <f>IF((I4234*(1+Utgifter!$E$5/12)-K4234)&gt;0,I4234*(1+Utgifter!$E$5/12)-K4234,0)</f>
        <v>0</v>
      </c>
      <c r="J4235" s="26"/>
      <c r="K4235" s="24">
        <f>IF((I4235*(Utgifter!$E$4+Utgifter!$E$5)/12)&gt;$S$4,(I4235*(Utgifter!$E$4+Utgifter!$E$5)/12),IF(I4235&gt; 0,$S$4,0))</f>
        <v>0</v>
      </c>
    </row>
    <row r="4236" spans="4:11" x14ac:dyDescent="0.35">
      <c r="D4236" s="28" t="str">
        <f t="shared" si="66"/>
        <v/>
      </c>
      <c r="E4236" s="27">
        <f>IF((E4235*(1+Utgifter!$E$5/12)-G4235)&gt;0,E4235*(1+Utgifter!$E$5/12)-G4235,0)</f>
        <v>0</v>
      </c>
      <c r="F4236" s="26"/>
      <c r="G4236" s="24">
        <f>IF((E4236*(Utgifter!$E$4+Utgifter!$E$5)/12)&gt;$S$4,(E4236*(Utgifter!$E$4+Utgifter!$E$5)/12),IF(E4236&gt; 0,$S$4,0))</f>
        <v>0</v>
      </c>
      <c r="I4236" s="27">
        <f>IF((I4235*(1+Utgifter!$E$5/12)-K4235)&gt;0,I4235*(1+Utgifter!$E$5/12)-K4235,0)</f>
        <v>0</v>
      </c>
      <c r="J4236" s="26"/>
      <c r="K4236" s="24">
        <f>IF((I4236*(Utgifter!$E$4+Utgifter!$E$5)/12)&gt;$S$4,(I4236*(Utgifter!$E$4+Utgifter!$E$5)/12),IF(I4236&gt; 0,$S$4,0))</f>
        <v>0</v>
      </c>
    </row>
    <row r="4237" spans="4:11" x14ac:dyDescent="0.35">
      <c r="D4237" s="28" t="str">
        <f t="shared" si="66"/>
        <v/>
      </c>
      <c r="E4237" s="27">
        <f>IF((E4236*(1+Utgifter!$E$5/12)-G4236)&gt;0,E4236*(1+Utgifter!$E$5/12)-G4236,0)</f>
        <v>0</v>
      </c>
      <c r="F4237" s="26"/>
      <c r="G4237" s="24">
        <f>IF((E4237*(Utgifter!$E$4+Utgifter!$E$5)/12)&gt;$S$4,(E4237*(Utgifter!$E$4+Utgifter!$E$5)/12),IF(E4237&gt; 0,$S$4,0))</f>
        <v>0</v>
      </c>
      <c r="I4237" s="27">
        <f>IF((I4236*(1+Utgifter!$E$5/12)-K4236)&gt;0,I4236*(1+Utgifter!$E$5/12)-K4236,0)</f>
        <v>0</v>
      </c>
      <c r="J4237" s="26"/>
      <c r="K4237" s="24">
        <f>IF((I4237*(Utgifter!$E$4+Utgifter!$E$5)/12)&gt;$S$4,(I4237*(Utgifter!$E$4+Utgifter!$E$5)/12),IF(I4237&gt; 0,$S$4,0))</f>
        <v>0</v>
      </c>
    </row>
    <row r="4238" spans="4:11" x14ac:dyDescent="0.35">
      <c r="D4238" s="28" t="str">
        <f t="shared" si="66"/>
        <v/>
      </c>
      <c r="E4238" s="27">
        <f>IF((E4237*(1+Utgifter!$E$5/12)-G4237)&gt;0,E4237*(1+Utgifter!$E$5/12)-G4237,0)</f>
        <v>0</v>
      </c>
      <c r="F4238" s="26"/>
      <c r="G4238" s="24">
        <f>IF((E4238*(Utgifter!$E$4+Utgifter!$E$5)/12)&gt;$S$4,(E4238*(Utgifter!$E$4+Utgifter!$E$5)/12),IF(E4238&gt; 0,$S$4,0))</f>
        <v>0</v>
      </c>
      <c r="I4238" s="27">
        <f>IF((I4237*(1+Utgifter!$E$5/12)-K4237)&gt;0,I4237*(1+Utgifter!$E$5/12)-K4237,0)</f>
        <v>0</v>
      </c>
      <c r="J4238" s="26"/>
      <c r="K4238" s="24">
        <f>IF((I4238*(Utgifter!$E$4+Utgifter!$E$5)/12)&gt;$S$4,(I4238*(Utgifter!$E$4+Utgifter!$E$5)/12),IF(I4238&gt; 0,$S$4,0))</f>
        <v>0</v>
      </c>
    </row>
    <row r="4239" spans="4:11" x14ac:dyDescent="0.35">
      <c r="D4239" s="28" t="str">
        <f t="shared" si="66"/>
        <v/>
      </c>
      <c r="E4239" s="27">
        <f>IF((E4238*(1+Utgifter!$E$5/12)-G4238)&gt;0,E4238*(1+Utgifter!$E$5/12)-G4238,0)</f>
        <v>0</v>
      </c>
      <c r="F4239" s="26"/>
      <c r="G4239" s="24">
        <f>IF((E4239*(Utgifter!$E$4+Utgifter!$E$5)/12)&gt;$S$4,(E4239*(Utgifter!$E$4+Utgifter!$E$5)/12),IF(E4239&gt; 0,$S$4,0))</f>
        <v>0</v>
      </c>
      <c r="I4239" s="27">
        <f>IF((I4238*(1+Utgifter!$E$5/12)-K4238)&gt;0,I4238*(1+Utgifter!$E$5/12)-K4238,0)</f>
        <v>0</v>
      </c>
      <c r="J4239" s="26"/>
      <c r="K4239" s="24">
        <f>IF((I4239*(Utgifter!$E$4+Utgifter!$E$5)/12)&gt;$S$4,(I4239*(Utgifter!$E$4+Utgifter!$E$5)/12),IF(I4239&gt; 0,$S$4,0))</f>
        <v>0</v>
      </c>
    </row>
    <row r="4240" spans="4:11" x14ac:dyDescent="0.35">
      <c r="D4240" s="28" t="str">
        <f t="shared" si="66"/>
        <v/>
      </c>
      <c r="E4240" s="27">
        <f>IF((E4239*(1+Utgifter!$E$5/12)-G4239)&gt;0,E4239*(1+Utgifter!$E$5/12)-G4239,0)</f>
        <v>0</v>
      </c>
      <c r="F4240" s="26"/>
      <c r="G4240" s="24">
        <f>IF((E4240*(Utgifter!$E$4+Utgifter!$E$5)/12)&gt;$S$4,(E4240*(Utgifter!$E$4+Utgifter!$E$5)/12),IF(E4240&gt; 0,$S$4,0))</f>
        <v>0</v>
      </c>
      <c r="I4240" s="27">
        <f>IF((I4239*(1+Utgifter!$E$5/12)-K4239)&gt;0,I4239*(1+Utgifter!$E$5/12)-K4239,0)</f>
        <v>0</v>
      </c>
      <c r="J4240" s="26"/>
      <c r="K4240" s="24">
        <f>IF((I4240*(Utgifter!$E$4+Utgifter!$E$5)/12)&gt;$S$4,(I4240*(Utgifter!$E$4+Utgifter!$E$5)/12),IF(I4240&gt; 0,$S$4,0))</f>
        <v>0</v>
      </c>
    </row>
    <row r="4241" spans="4:11" x14ac:dyDescent="0.35">
      <c r="D4241" s="28" t="str">
        <f t="shared" si="66"/>
        <v/>
      </c>
      <c r="E4241" s="27">
        <f>IF((E4240*(1+Utgifter!$E$5/12)-G4240)&gt;0,E4240*(1+Utgifter!$E$5/12)-G4240,0)</f>
        <v>0</v>
      </c>
      <c r="F4241" s="26"/>
      <c r="G4241" s="24">
        <f>IF((E4241*(Utgifter!$E$4+Utgifter!$E$5)/12)&gt;$S$4,(E4241*(Utgifter!$E$4+Utgifter!$E$5)/12),IF(E4241&gt; 0,$S$4,0))</f>
        <v>0</v>
      </c>
      <c r="I4241" s="27">
        <f>IF((I4240*(1+Utgifter!$E$5/12)-K4240)&gt;0,I4240*(1+Utgifter!$E$5/12)-K4240,0)</f>
        <v>0</v>
      </c>
      <c r="J4241" s="26"/>
      <c r="K4241" s="24">
        <f>IF((I4241*(Utgifter!$E$4+Utgifter!$E$5)/12)&gt;$S$4,(I4241*(Utgifter!$E$4+Utgifter!$E$5)/12),IF(I4241&gt; 0,$S$4,0))</f>
        <v>0</v>
      </c>
    </row>
    <row r="4242" spans="4:11" x14ac:dyDescent="0.35">
      <c r="D4242" s="28" t="str">
        <f t="shared" si="66"/>
        <v/>
      </c>
      <c r="E4242" s="27">
        <f>IF((E4241*(1+Utgifter!$E$5/12)-G4241)&gt;0,E4241*(1+Utgifter!$E$5/12)-G4241,0)</f>
        <v>0</v>
      </c>
      <c r="F4242" s="26"/>
      <c r="G4242" s="24">
        <f>IF((E4242*(Utgifter!$E$4+Utgifter!$E$5)/12)&gt;$S$4,(E4242*(Utgifter!$E$4+Utgifter!$E$5)/12),IF(E4242&gt; 0,$S$4,0))</f>
        <v>0</v>
      </c>
      <c r="I4242" s="27">
        <f>IF((I4241*(1+Utgifter!$E$5/12)-K4241)&gt;0,I4241*(1+Utgifter!$E$5/12)-K4241,0)</f>
        <v>0</v>
      </c>
      <c r="J4242" s="26"/>
      <c r="K4242" s="24">
        <f>IF((I4242*(Utgifter!$E$4+Utgifter!$E$5)/12)&gt;$S$4,(I4242*(Utgifter!$E$4+Utgifter!$E$5)/12),IF(I4242&gt; 0,$S$4,0))</f>
        <v>0</v>
      </c>
    </row>
    <row r="4243" spans="4:11" x14ac:dyDescent="0.35">
      <c r="D4243" s="28" t="str">
        <f t="shared" si="66"/>
        <v/>
      </c>
      <c r="E4243" s="27">
        <f>IF((E4242*(1+Utgifter!$E$5/12)-G4242)&gt;0,E4242*(1+Utgifter!$E$5/12)-G4242,0)</f>
        <v>0</v>
      </c>
      <c r="F4243" s="26"/>
      <c r="G4243" s="24">
        <f>IF((E4243*(Utgifter!$E$4+Utgifter!$E$5)/12)&gt;$S$4,(E4243*(Utgifter!$E$4+Utgifter!$E$5)/12),IF(E4243&gt; 0,$S$4,0))</f>
        <v>0</v>
      </c>
      <c r="I4243" s="27">
        <f>IF((I4242*(1+Utgifter!$E$5/12)-K4242)&gt;0,I4242*(1+Utgifter!$E$5/12)-K4242,0)</f>
        <v>0</v>
      </c>
      <c r="J4243" s="26"/>
      <c r="K4243" s="24">
        <f>IF((I4243*(Utgifter!$E$4+Utgifter!$E$5)/12)&gt;$S$4,(I4243*(Utgifter!$E$4+Utgifter!$E$5)/12),IF(I4243&gt; 0,$S$4,0))</f>
        <v>0</v>
      </c>
    </row>
    <row r="4244" spans="4:11" x14ac:dyDescent="0.35">
      <c r="D4244" s="28" t="str">
        <f t="shared" si="66"/>
        <v/>
      </c>
      <c r="E4244" s="27">
        <f>IF((E4243*(1+Utgifter!$E$5/12)-G4243)&gt;0,E4243*(1+Utgifter!$E$5/12)-G4243,0)</f>
        <v>0</v>
      </c>
      <c r="F4244" s="26"/>
      <c r="G4244" s="24">
        <f>IF((E4244*(Utgifter!$E$4+Utgifter!$E$5)/12)&gt;$S$4,(E4244*(Utgifter!$E$4+Utgifter!$E$5)/12),IF(E4244&gt; 0,$S$4,0))</f>
        <v>0</v>
      </c>
      <c r="I4244" s="27">
        <f>IF((I4243*(1+Utgifter!$E$5/12)-K4243)&gt;0,I4243*(1+Utgifter!$E$5/12)-K4243,0)</f>
        <v>0</v>
      </c>
      <c r="J4244" s="26"/>
      <c r="K4244" s="24">
        <f>IF((I4244*(Utgifter!$E$4+Utgifter!$E$5)/12)&gt;$S$4,(I4244*(Utgifter!$E$4+Utgifter!$E$5)/12),IF(I4244&gt; 0,$S$4,0))</f>
        <v>0</v>
      </c>
    </row>
    <row r="4245" spans="4:11" x14ac:dyDescent="0.35">
      <c r="D4245" s="28" t="str">
        <f t="shared" si="66"/>
        <v/>
      </c>
      <c r="E4245" s="27">
        <f>IF((E4244*(1+Utgifter!$E$5/12)-G4244)&gt;0,E4244*(1+Utgifter!$E$5/12)-G4244,0)</f>
        <v>0</v>
      </c>
      <c r="F4245" s="26"/>
      <c r="G4245" s="24">
        <f>IF((E4245*(Utgifter!$E$4+Utgifter!$E$5)/12)&gt;$S$4,(E4245*(Utgifter!$E$4+Utgifter!$E$5)/12),IF(E4245&gt; 0,$S$4,0))</f>
        <v>0</v>
      </c>
      <c r="I4245" s="27">
        <f>IF((I4244*(1+Utgifter!$E$5/12)-K4244)&gt;0,I4244*(1+Utgifter!$E$5/12)-K4244,0)</f>
        <v>0</v>
      </c>
      <c r="J4245" s="26"/>
      <c r="K4245" s="24">
        <f>IF((I4245*(Utgifter!$E$4+Utgifter!$E$5)/12)&gt;$S$4,(I4245*(Utgifter!$E$4+Utgifter!$E$5)/12),IF(I4245&gt; 0,$S$4,0))</f>
        <v>0</v>
      </c>
    </row>
    <row r="4246" spans="4:11" x14ac:dyDescent="0.35">
      <c r="D4246" s="28" t="str">
        <f t="shared" si="66"/>
        <v/>
      </c>
      <c r="E4246" s="27">
        <f>IF((E4245*(1+Utgifter!$E$5/12)-G4245)&gt;0,E4245*(1+Utgifter!$E$5/12)-G4245,0)</f>
        <v>0</v>
      </c>
      <c r="F4246" s="26"/>
      <c r="G4246" s="24">
        <f>IF((E4246*(Utgifter!$E$4+Utgifter!$E$5)/12)&gt;$S$4,(E4246*(Utgifter!$E$4+Utgifter!$E$5)/12),IF(E4246&gt; 0,$S$4,0))</f>
        <v>0</v>
      </c>
      <c r="I4246" s="27">
        <f>IF((I4245*(1+Utgifter!$E$5/12)-K4245)&gt;0,I4245*(1+Utgifter!$E$5/12)-K4245,0)</f>
        <v>0</v>
      </c>
      <c r="J4246" s="26"/>
      <c r="K4246" s="24">
        <f>IF((I4246*(Utgifter!$E$4+Utgifter!$E$5)/12)&gt;$S$4,(I4246*(Utgifter!$E$4+Utgifter!$E$5)/12),IF(I4246&gt; 0,$S$4,0))</f>
        <v>0</v>
      </c>
    </row>
    <row r="4247" spans="4:11" x14ac:dyDescent="0.35">
      <c r="D4247" s="28" t="str">
        <f t="shared" si="66"/>
        <v/>
      </c>
      <c r="E4247" s="27">
        <f>IF((E4246*(1+Utgifter!$E$5/12)-G4246)&gt;0,E4246*(1+Utgifter!$E$5/12)-G4246,0)</f>
        <v>0</v>
      </c>
      <c r="F4247" s="26"/>
      <c r="G4247" s="24">
        <f>IF((E4247*(Utgifter!$E$4+Utgifter!$E$5)/12)&gt;$S$4,(E4247*(Utgifter!$E$4+Utgifter!$E$5)/12),IF(E4247&gt; 0,$S$4,0))</f>
        <v>0</v>
      </c>
      <c r="I4247" s="27">
        <f>IF((I4246*(1+Utgifter!$E$5/12)-K4246)&gt;0,I4246*(1+Utgifter!$E$5/12)-K4246,0)</f>
        <v>0</v>
      </c>
      <c r="J4247" s="26"/>
      <c r="K4247" s="24">
        <f>IF((I4247*(Utgifter!$E$4+Utgifter!$E$5)/12)&gt;$S$4,(I4247*(Utgifter!$E$4+Utgifter!$E$5)/12),IF(I4247&gt; 0,$S$4,0))</f>
        <v>0</v>
      </c>
    </row>
    <row r="4248" spans="4:11" x14ac:dyDescent="0.35">
      <c r="D4248" s="28" t="str">
        <f t="shared" si="66"/>
        <v/>
      </c>
      <c r="E4248" s="27">
        <f>IF((E4247*(1+Utgifter!$E$5/12)-G4247)&gt;0,E4247*(1+Utgifter!$E$5/12)-G4247,0)</f>
        <v>0</v>
      </c>
      <c r="F4248" s="26"/>
      <c r="G4248" s="24">
        <f>IF((E4248*(Utgifter!$E$4+Utgifter!$E$5)/12)&gt;$S$4,(E4248*(Utgifter!$E$4+Utgifter!$E$5)/12),IF(E4248&gt; 0,$S$4,0))</f>
        <v>0</v>
      </c>
      <c r="I4248" s="27">
        <f>IF((I4247*(1+Utgifter!$E$5/12)-K4247)&gt;0,I4247*(1+Utgifter!$E$5/12)-K4247,0)</f>
        <v>0</v>
      </c>
      <c r="J4248" s="26"/>
      <c r="K4248" s="24">
        <f>IF((I4248*(Utgifter!$E$4+Utgifter!$E$5)/12)&gt;$S$4,(I4248*(Utgifter!$E$4+Utgifter!$E$5)/12),IF(I4248&gt; 0,$S$4,0))</f>
        <v>0</v>
      </c>
    </row>
    <row r="4249" spans="4:11" x14ac:dyDescent="0.35">
      <c r="D4249" s="28" t="str">
        <f t="shared" si="66"/>
        <v/>
      </c>
      <c r="E4249" s="27">
        <f>IF((E4248*(1+Utgifter!$E$5/12)-G4248)&gt;0,E4248*(1+Utgifter!$E$5/12)-G4248,0)</f>
        <v>0</v>
      </c>
      <c r="F4249" s="26"/>
      <c r="G4249" s="24">
        <f>IF((E4249*(Utgifter!$E$4+Utgifter!$E$5)/12)&gt;$S$4,(E4249*(Utgifter!$E$4+Utgifter!$E$5)/12),IF(E4249&gt; 0,$S$4,0))</f>
        <v>0</v>
      </c>
      <c r="I4249" s="27">
        <f>IF((I4248*(1+Utgifter!$E$5/12)-K4248)&gt;0,I4248*(1+Utgifter!$E$5/12)-K4248,0)</f>
        <v>0</v>
      </c>
      <c r="J4249" s="26"/>
      <c r="K4249" s="24">
        <f>IF((I4249*(Utgifter!$E$4+Utgifter!$E$5)/12)&gt;$S$4,(I4249*(Utgifter!$E$4+Utgifter!$E$5)/12),IF(I4249&gt; 0,$S$4,0))</f>
        <v>0</v>
      </c>
    </row>
    <row r="4250" spans="4:11" x14ac:dyDescent="0.35">
      <c r="D4250" s="28" t="str">
        <f t="shared" si="66"/>
        <v/>
      </c>
      <c r="E4250" s="27">
        <f>IF((E4249*(1+Utgifter!$E$5/12)-G4249)&gt;0,E4249*(1+Utgifter!$E$5/12)-G4249,0)</f>
        <v>0</v>
      </c>
      <c r="F4250" s="26"/>
      <c r="G4250" s="24">
        <f>IF((E4250*(Utgifter!$E$4+Utgifter!$E$5)/12)&gt;$S$4,(E4250*(Utgifter!$E$4+Utgifter!$E$5)/12),IF(E4250&gt; 0,$S$4,0))</f>
        <v>0</v>
      </c>
      <c r="I4250" s="27">
        <f>IF((I4249*(1+Utgifter!$E$5/12)-K4249)&gt;0,I4249*(1+Utgifter!$E$5/12)-K4249,0)</f>
        <v>0</v>
      </c>
      <c r="J4250" s="26"/>
      <c r="K4250" s="24">
        <f>IF((I4250*(Utgifter!$E$4+Utgifter!$E$5)/12)&gt;$S$4,(I4250*(Utgifter!$E$4+Utgifter!$E$5)/12),IF(I4250&gt; 0,$S$4,0))</f>
        <v>0</v>
      </c>
    </row>
    <row r="4251" spans="4:11" x14ac:dyDescent="0.35">
      <c r="D4251" s="28" t="str">
        <f t="shared" si="66"/>
        <v/>
      </c>
      <c r="E4251" s="27">
        <f>IF((E4250*(1+Utgifter!$E$5/12)-G4250)&gt;0,E4250*(1+Utgifter!$E$5/12)-G4250,0)</f>
        <v>0</v>
      </c>
      <c r="F4251" s="26"/>
      <c r="G4251" s="24">
        <f>IF((E4251*(Utgifter!$E$4+Utgifter!$E$5)/12)&gt;$S$4,(E4251*(Utgifter!$E$4+Utgifter!$E$5)/12),IF(E4251&gt; 0,$S$4,0))</f>
        <v>0</v>
      </c>
      <c r="I4251" s="27">
        <f>IF((I4250*(1+Utgifter!$E$5/12)-K4250)&gt;0,I4250*(1+Utgifter!$E$5/12)-K4250,0)</f>
        <v>0</v>
      </c>
      <c r="J4251" s="26"/>
      <c r="K4251" s="24">
        <f>IF((I4251*(Utgifter!$E$4+Utgifter!$E$5)/12)&gt;$S$4,(I4251*(Utgifter!$E$4+Utgifter!$E$5)/12),IF(I4251&gt; 0,$S$4,0))</f>
        <v>0</v>
      </c>
    </row>
    <row r="4252" spans="4:11" x14ac:dyDescent="0.35">
      <c r="D4252" s="28" t="str">
        <f t="shared" si="66"/>
        <v/>
      </c>
      <c r="E4252" s="27">
        <f>IF((E4251*(1+Utgifter!$E$5/12)-G4251)&gt;0,E4251*(1+Utgifter!$E$5/12)-G4251,0)</f>
        <v>0</v>
      </c>
      <c r="F4252" s="26"/>
      <c r="G4252" s="24">
        <f>IF((E4252*(Utgifter!$E$4+Utgifter!$E$5)/12)&gt;$S$4,(E4252*(Utgifter!$E$4+Utgifter!$E$5)/12),IF(E4252&gt; 0,$S$4,0))</f>
        <v>0</v>
      </c>
      <c r="I4252" s="27">
        <f>IF((I4251*(1+Utgifter!$E$5/12)-K4251)&gt;0,I4251*(1+Utgifter!$E$5/12)-K4251,0)</f>
        <v>0</v>
      </c>
      <c r="J4252" s="26"/>
      <c r="K4252" s="24">
        <f>IF((I4252*(Utgifter!$E$4+Utgifter!$E$5)/12)&gt;$S$4,(I4252*(Utgifter!$E$4+Utgifter!$E$5)/12),IF(I4252&gt; 0,$S$4,0))</f>
        <v>0</v>
      </c>
    </row>
    <row r="4253" spans="4:11" x14ac:dyDescent="0.35">
      <c r="D4253" s="28" t="str">
        <f t="shared" si="66"/>
        <v/>
      </c>
      <c r="E4253" s="27">
        <f>IF((E4252*(1+Utgifter!$E$5/12)-G4252)&gt;0,E4252*(1+Utgifter!$E$5/12)-G4252,0)</f>
        <v>0</v>
      </c>
      <c r="F4253" s="26"/>
      <c r="G4253" s="24">
        <f>IF((E4253*(Utgifter!$E$4+Utgifter!$E$5)/12)&gt;$S$4,(E4253*(Utgifter!$E$4+Utgifter!$E$5)/12),IF(E4253&gt; 0,$S$4,0))</f>
        <v>0</v>
      </c>
      <c r="I4253" s="27">
        <f>IF((I4252*(1+Utgifter!$E$5/12)-K4252)&gt;0,I4252*(1+Utgifter!$E$5/12)-K4252,0)</f>
        <v>0</v>
      </c>
      <c r="J4253" s="26"/>
      <c r="K4253" s="24">
        <f>IF((I4253*(Utgifter!$E$4+Utgifter!$E$5)/12)&gt;$S$4,(I4253*(Utgifter!$E$4+Utgifter!$E$5)/12),IF(I4253&gt; 0,$S$4,0))</f>
        <v>0</v>
      </c>
    </row>
    <row r="4254" spans="4:11" x14ac:dyDescent="0.35">
      <c r="D4254" s="28" t="str">
        <f t="shared" si="66"/>
        <v/>
      </c>
      <c r="E4254" s="27">
        <f>IF((E4253*(1+Utgifter!$E$5/12)-G4253)&gt;0,E4253*(1+Utgifter!$E$5/12)-G4253,0)</f>
        <v>0</v>
      </c>
      <c r="F4254" s="26"/>
      <c r="G4254" s="24">
        <f>IF((E4254*(Utgifter!$E$4+Utgifter!$E$5)/12)&gt;$S$4,(E4254*(Utgifter!$E$4+Utgifter!$E$5)/12),IF(E4254&gt; 0,$S$4,0))</f>
        <v>0</v>
      </c>
      <c r="I4254" s="27">
        <f>IF((I4253*(1+Utgifter!$E$5/12)-K4253)&gt;0,I4253*(1+Utgifter!$E$5/12)-K4253,0)</f>
        <v>0</v>
      </c>
      <c r="J4254" s="26"/>
      <c r="K4254" s="24">
        <f>IF((I4254*(Utgifter!$E$4+Utgifter!$E$5)/12)&gt;$S$4,(I4254*(Utgifter!$E$4+Utgifter!$E$5)/12),IF(I4254&gt; 0,$S$4,0))</f>
        <v>0</v>
      </c>
    </row>
    <row r="4255" spans="4:11" x14ac:dyDescent="0.35">
      <c r="D4255" s="28" t="str">
        <f t="shared" si="66"/>
        <v/>
      </c>
      <c r="E4255" s="27">
        <f>IF((E4254*(1+Utgifter!$E$5/12)-G4254)&gt;0,E4254*(1+Utgifter!$E$5/12)-G4254,0)</f>
        <v>0</v>
      </c>
      <c r="F4255" s="26"/>
      <c r="G4255" s="24">
        <f>IF((E4255*(Utgifter!$E$4+Utgifter!$E$5)/12)&gt;$S$4,(E4255*(Utgifter!$E$4+Utgifter!$E$5)/12),IF(E4255&gt; 0,$S$4,0))</f>
        <v>0</v>
      </c>
      <c r="I4255" s="27">
        <f>IF((I4254*(1+Utgifter!$E$5/12)-K4254)&gt;0,I4254*(1+Utgifter!$E$5/12)-K4254,0)</f>
        <v>0</v>
      </c>
      <c r="J4255" s="26"/>
      <c r="K4255" s="24">
        <f>IF((I4255*(Utgifter!$E$4+Utgifter!$E$5)/12)&gt;$S$4,(I4255*(Utgifter!$E$4+Utgifter!$E$5)/12),IF(I4255&gt; 0,$S$4,0))</f>
        <v>0</v>
      </c>
    </row>
    <row r="4256" spans="4:11" x14ac:dyDescent="0.35">
      <c r="D4256" s="28" t="str">
        <f t="shared" si="66"/>
        <v/>
      </c>
      <c r="E4256" s="27">
        <f>IF((E4255*(1+Utgifter!$E$5/12)-G4255)&gt;0,E4255*(1+Utgifter!$E$5/12)-G4255,0)</f>
        <v>0</v>
      </c>
      <c r="F4256" s="26"/>
      <c r="G4256" s="24">
        <f>IF((E4256*(Utgifter!$E$4+Utgifter!$E$5)/12)&gt;$S$4,(E4256*(Utgifter!$E$4+Utgifter!$E$5)/12),IF(E4256&gt; 0,$S$4,0))</f>
        <v>0</v>
      </c>
      <c r="I4256" s="27">
        <f>IF((I4255*(1+Utgifter!$E$5/12)-K4255)&gt;0,I4255*(1+Utgifter!$E$5/12)-K4255,0)</f>
        <v>0</v>
      </c>
      <c r="J4256" s="26"/>
      <c r="K4256" s="24">
        <f>IF((I4256*(Utgifter!$E$4+Utgifter!$E$5)/12)&gt;$S$4,(I4256*(Utgifter!$E$4+Utgifter!$E$5)/12),IF(I4256&gt; 0,$S$4,0))</f>
        <v>0</v>
      </c>
    </row>
    <row r="4257" spans="4:11" x14ac:dyDescent="0.35">
      <c r="D4257" s="28" t="str">
        <f t="shared" si="66"/>
        <v/>
      </c>
      <c r="E4257" s="27">
        <f>IF((E4256*(1+Utgifter!$E$5/12)-G4256)&gt;0,E4256*(1+Utgifter!$E$5/12)-G4256,0)</f>
        <v>0</v>
      </c>
      <c r="F4257" s="26"/>
      <c r="G4257" s="24">
        <f>IF((E4257*(Utgifter!$E$4+Utgifter!$E$5)/12)&gt;$S$4,(E4257*(Utgifter!$E$4+Utgifter!$E$5)/12),IF(E4257&gt; 0,$S$4,0))</f>
        <v>0</v>
      </c>
      <c r="I4257" s="27">
        <f>IF((I4256*(1+Utgifter!$E$5/12)-K4256)&gt;0,I4256*(1+Utgifter!$E$5/12)-K4256,0)</f>
        <v>0</v>
      </c>
      <c r="J4257" s="26"/>
      <c r="K4257" s="24">
        <f>IF((I4257*(Utgifter!$E$4+Utgifter!$E$5)/12)&gt;$S$4,(I4257*(Utgifter!$E$4+Utgifter!$E$5)/12),IF(I4257&gt; 0,$S$4,0))</f>
        <v>0</v>
      </c>
    </row>
    <row r="4258" spans="4:11" x14ac:dyDescent="0.35">
      <c r="D4258" s="28" t="str">
        <f t="shared" si="66"/>
        <v/>
      </c>
      <c r="E4258" s="27">
        <f>IF((E4257*(1+Utgifter!$E$5/12)-G4257)&gt;0,E4257*(1+Utgifter!$E$5/12)-G4257,0)</f>
        <v>0</v>
      </c>
      <c r="F4258" s="26"/>
      <c r="G4258" s="24">
        <f>IF((E4258*(Utgifter!$E$4+Utgifter!$E$5)/12)&gt;$S$4,(E4258*(Utgifter!$E$4+Utgifter!$E$5)/12),IF(E4258&gt; 0,$S$4,0))</f>
        <v>0</v>
      </c>
      <c r="I4258" s="27">
        <f>IF((I4257*(1+Utgifter!$E$5/12)-K4257)&gt;0,I4257*(1+Utgifter!$E$5/12)-K4257,0)</f>
        <v>0</v>
      </c>
      <c r="J4258" s="26"/>
      <c r="K4258" s="24">
        <f>IF((I4258*(Utgifter!$E$4+Utgifter!$E$5)/12)&gt;$S$4,(I4258*(Utgifter!$E$4+Utgifter!$E$5)/12),IF(I4258&gt; 0,$S$4,0))</f>
        <v>0</v>
      </c>
    </row>
    <row r="4259" spans="4:11" x14ac:dyDescent="0.35">
      <c r="D4259" s="28" t="str">
        <f t="shared" si="66"/>
        <v/>
      </c>
      <c r="E4259" s="27">
        <f>IF((E4258*(1+Utgifter!$E$5/12)-G4258)&gt;0,E4258*(1+Utgifter!$E$5/12)-G4258,0)</f>
        <v>0</v>
      </c>
      <c r="F4259" s="26"/>
      <c r="G4259" s="24">
        <f>IF((E4259*(Utgifter!$E$4+Utgifter!$E$5)/12)&gt;$S$4,(E4259*(Utgifter!$E$4+Utgifter!$E$5)/12),IF(E4259&gt; 0,$S$4,0))</f>
        <v>0</v>
      </c>
      <c r="I4259" s="27">
        <f>IF((I4258*(1+Utgifter!$E$5/12)-K4258)&gt;0,I4258*(1+Utgifter!$E$5/12)-K4258,0)</f>
        <v>0</v>
      </c>
      <c r="J4259" s="26"/>
      <c r="K4259" s="24">
        <f>IF((I4259*(Utgifter!$E$4+Utgifter!$E$5)/12)&gt;$S$4,(I4259*(Utgifter!$E$4+Utgifter!$E$5)/12),IF(I4259&gt; 0,$S$4,0))</f>
        <v>0</v>
      </c>
    </row>
    <row r="4260" spans="4:11" x14ac:dyDescent="0.35">
      <c r="D4260" s="28" t="str">
        <f t="shared" si="66"/>
        <v/>
      </c>
      <c r="E4260" s="27">
        <f>IF((E4259*(1+Utgifter!$E$5/12)-G4259)&gt;0,E4259*(1+Utgifter!$E$5/12)-G4259,0)</f>
        <v>0</v>
      </c>
      <c r="F4260" s="26"/>
      <c r="G4260" s="24">
        <f>IF((E4260*(Utgifter!$E$4+Utgifter!$E$5)/12)&gt;$S$4,(E4260*(Utgifter!$E$4+Utgifter!$E$5)/12),IF(E4260&gt; 0,$S$4,0))</f>
        <v>0</v>
      </c>
      <c r="I4260" s="27">
        <f>IF((I4259*(1+Utgifter!$E$5/12)-K4259)&gt;0,I4259*(1+Utgifter!$E$5/12)-K4259,0)</f>
        <v>0</v>
      </c>
      <c r="J4260" s="26"/>
      <c r="K4260" s="24">
        <f>IF((I4260*(Utgifter!$E$4+Utgifter!$E$5)/12)&gt;$S$4,(I4260*(Utgifter!$E$4+Utgifter!$E$5)/12),IF(I4260&gt; 0,$S$4,0))</f>
        <v>0</v>
      </c>
    </row>
    <row r="4261" spans="4:11" x14ac:dyDescent="0.35">
      <c r="D4261" s="28" t="str">
        <f t="shared" si="66"/>
        <v/>
      </c>
      <c r="E4261" s="27">
        <f>IF((E4260*(1+Utgifter!$E$5/12)-G4260)&gt;0,E4260*(1+Utgifter!$E$5/12)-G4260,0)</f>
        <v>0</v>
      </c>
      <c r="F4261" s="26"/>
      <c r="G4261" s="24">
        <f>IF((E4261*(Utgifter!$E$4+Utgifter!$E$5)/12)&gt;$S$4,(E4261*(Utgifter!$E$4+Utgifter!$E$5)/12),IF(E4261&gt; 0,$S$4,0))</f>
        <v>0</v>
      </c>
      <c r="I4261" s="27">
        <f>IF((I4260*(1+Utgifter!$E$5/12)-K4260)&gt;0,I4260*(1+Utgifter!$E$5/12)-K4260,0)</f>
        <v>0</v>
      </c>
      <c r="J4261" s="26"/>
      <c r="K4261" s="24">
        <f>IF((I4261*(Utgifter!$E$4+Utgifter!$E$5)/12)&gt;$S$4,(I4261*(Utgifter!$E$4+Utgifter!$E$5)/12),IF(I4261&gt; 0,$S$4,0))</f>
        <v>0</v>
      </c>
    </row>
    <row r="4262" spans="4:11" x14ac:dyDescent="0.35">
      <c r="D4262" s="28" t="str">
        <f t="shared" si="66"/>
        <v/>
      </c>
      <c r="E4262" s="27">
        <f>IF((E4261*(1+Utgifter!$E$5/12)-G4261)&gt;0,E4261*(1+Utgifter!$E$5/12)-G4261,0)</f>
        <v>0</v>
      </c>
      <c r="F4262" s="26"/>
      <c r="G4262" s="24">
        <f>IF((E4262*(Utgifter!$E$4+Utgifter!$E$5)/12)&gt;$S$4,(E4262*(Utgifter!$E$4+Utgifter!$E$5)/12),IF(E4262&gt; 0,$S$4,0))</f>
        <v>0</v>
      </c>
      <c r="I4262" s="27">
        <f>IF((I4261*(1+Utgifter!$E$5/12)-K4261)&gt;0,I4261*(1+Utgifter!$E$5/12)-K4261,0)</f>
        <v>0</v>
      </c>
      <c r="J4262" s="26"/>
      <c r="K4262" s="24">
        <f>IF((I4262*(Utgifter!$E$4+Utgifter!$E$5)/12)&gt;$S$4,(I4262*(Utgifter!$E$4+Utgifter!$E$5)/12),IF(I4262&gt; 0,$S$4,0))</f>
        <v>0</v>
      </c>
    </row>
    <row r="4263" spans="4:11" x14ac:dyDescent="0.35">
      <c r="D4263" s="28" t="str">
        <f t="shared" si="66"/>
        <v/>
      </c>
      <c r="E4263" s="27">
        <f>IF((E4262*(1+Utgifter!$E$5/12)-G4262)&gt;0,E4262*(1+Utgifter!$E$5/12)-G4262,0)</f>
        <v>0</v>
      </c>
      <c r="F4263" s="26"/>
      <c r="G4263" s="24">
        <f>IF((E4263*(Utgifter!$E$4+Utgifter!$E$5)/12)&gt;$S$4,(E4263*(Utgifter!$E$4+Utgifter!$E$5)/12),IF(E4263&gt; 0,$S$4,0))</f>
        <v>0</v>
      </c>
      <c r="I4263" s="27">
        <f>IF((I4262*(1+Utgifter!$E$5/12)-K4262)&gt;0,I4262*(1+Utgifter!$E$5/12)-K4262,0)</f>
        <v>0</v>
      </c>
      <c r="J4263" s="26"/>
      <c r="K4263" s="24">
        <f>IF((I4263*(Utgifter!$E$4+Utgifter!$E$5)/12)&gt;$S$4,(I4263*(Utgifter!$E$4+Utgifter!$E$5)/12),IF(I4263&gt; 0,$S$4,0))</f>
        <v>0</v>
      </c>
    </row>
    <row r="4264" spans="4:11" x14ac:dyDescent="0.35">
      <c r="D4264" s="28" t="str">
        <f t="shared" si="66"/>
        <v/>
      </c>
      <c r="E4264" s="27">
        <f>IF((E4263*(1+Utgifter!$E$5/12)-G4263)&gt;0,E4263*(1+Utgifter!$E$5/12)-G4263,0)</f>
        <v>0</v>
      </c>
      <c r="F4264" s="26"/>
      <c r="G4264" s="24">
        <f>IF((E4264*(Utgifter!$E$4+Utgifter!$E$5)/12)&gt;$S$4,(E4264*(Utgifter!$E$4+Utgifter!$E$5)/12),IF(E4264&gt; 0,$S$4,0))</f>
        <v>0</v>
      </c>
      <c r="I4264" s="27">
        <f>IF((I4263*(1+Utgifter!$E$5/12)-K4263)&gt;0,I4263*(1+Utgifter!$E$5/12)-K4263,0)</f>
        <v>0</v>
      </c>
      <c r="J4264" s="26"/>
      <c r="K4264" s="24">
        <f>IF((I4264*(Utgifter!$E$4+Utgifter!$E$5)/12)&gt;$S$4,(I4264*(Utgifter!$E$4+Utgifter!$E$5)/12),IF(I4264&gt; 0,$S$4,0))</f>
        <v>0</v>
      </c>
    </row>
    <row r="4265" spans="4:11" x14ac:dyDescent="0.35">
      <c r="D4265" s="28" t="str">
        <f t="shared" si="66"/>
        <v/>
      </c>
      <c r="E4265" s="27">
        <f>IF((E4264*(1+Utgifter!$E$5/12)-G4264)&gt;0,E4264*(1+Utgifter!$E$5/12)-G4264,0)</f>
        <v>0</v>
      </c>
      <c r="F4265" s="26"/>
      <c r="G4265" s="24">
        <f>IF((E4265*(Utgifter!$E$4+Utgifter!$E$5)/12)&gt;$S$4,(E4265*(Utgifter!$E$4+Utgifter!$E$5)/12),IF(E4265&gt; 0,$S$4,0))</f>
        <v>0</v>
      </c>
      <c r="I4265" s="27">
        <f>IF((I4264*(1+Utgifter!$E$5/12)-K4264)&gt;0,I4264*(1+Utgifter!$E$5/12)-K4264,0)</f>
        <v>0</v>
      </c>
      <c r="J4265" s="26"/>
      <c r="K4265" s="24">
        <f>IF((I4265*(Utgifter!$E$4+Utgifter!$E$5)/12)&gt;$S$4,(I4265*(Utgifter!$E$4+Utgifter!$E$5)/12),IF(I4265&gt; 0,$S$4,0))</f>
        <v>0</v>
      </c>
    </row>
    <row r="4266" spans="4:11" x14ac:dyDescent="0.35">
      <c r="D4266" s="28" t="str">
        <f t="shared" si="66"/>
        <v/>
      </c>
      <c r="E4266" s="27">
        <f>IF((E4265*(1+Utgifter!$E$5/12)-G4265)&gt;0,E4265*(1+Utgifter!$E$5/12)-G4265,0)</f>
        <v>0</v>
      </c>
      <c r="F4266" s="26"/>
      <c r="G4266" s="24">
        <f>IF((E4266*(Utgifter!$E$4+Utgifter!$E$5)/12)&gt;$S$4,(E4266*(Utgifter!$E$4+Utgifter!$E$5)/12),IF(E4266&gt; 0,$S$4,0))</f>
        <v>0</v>
      </c>
      <c r="I4266" s="27">
        <f>IF((I4265*(1+Utgifter!$E$5/12)-K4265)&gt;0,I4265*(1+Utgifter!$E$5/12)-K4265,0)</f>
        <v>0</v>
      </c>
      <c r="J4266" s="26"/>
      <c r="K4266" s="24">
        <f>IF((I4266*(Utgifter!$E$4+Utgifter!$E$5)/12)&gt;$S$4,(I4266*(Utgifter!$E$4+Utgifter!$E$5)/12),IF(I4266&gt; 0,$S$4,0))</f>
        <v>0</v>
      </c>
    </row>
    <row r="4267" spans="4:11" x14ac:dyDescent="0.35">
      <c r="D4267" s="28" t="str">
        <f t="shared" si="66"/>
        <v/>
      </c>
      <c r="E4267" s="27">
        <f>IF((E4266*(1+Utgifter!$E$5/12)-G4266)&gt;0,E4266*(1+Utgifter!$E$5/12)-G4266,0)</f>
        <v>0</v>
      </c>
      <c r="F4267" s="26"/>
      <c r="G4267" s="24">
        <f>IF((E4267*(Utgifter!$E$4+Utgifter!$E$5)/12)&gt;$S$4,(E4267*(Utgifter!$E$4+Utgifter!$E$5)/12),IF(E4267&gt; 0,$S$4,0))</f>
        <v>0</v>
      </c>
      <c r="I4267" s="27">
        <f>IF((I4266*(1+Utgifter!$E$5/12)-K4266)&gt;0,I4266*(1+Utgifter!$E$5/12)-K4266,0)</f>
        <v>0</v>
      </c>
      <c r="J4267" s="26"/>
      <c r="K4267" s="24">
        <f>IF((I4267*(Utgifter!$E$4+Utgifter!$E$5)/12)&gt;$S$4,(I4267*(Utgifter!$E$4+Utgifter!$E$5)/12),IF(I4267&gt; 0,$S$4,0))</f>
        <v>0</v>
      </c>
    </row>
    <row r="4268" spans="4:11" x14ac:dyDescent="0.35">
      <c r="D4268" s="28" t="str">
        <f t="shared" si="66"/>
        <v/>
      </c>
      <c r="E4268" s="27">
        <f>IF((E4267*(1+Utgifter!$E$5/12)-G4267)&gt;0,E4267*(1+Utgifter!$E$5/12)-G4267,0)</f>
        <v>0</v>
      </c>
      <c r="F4268" s="26"/>
      <c r="G4268" s="24">
        <f>IF((E4268*(Utgifter!$E$4+Utgifter!$E$5)/12)&gt;$S$4,(E4268*(Utgifter!$E$4+Utgifter!$E$5)/12),IF(E4268&gt; 0,$S$4,0))</f>
        <v>0</v>
      </c>
      <c r="I4268" s="27">
        <f>IF((I4267*(1+Utgifter!$E$5/12)-K4267)&gt;0,I4267*(1+Utgifter!$E$5/12)-K4267,0)</f>
        <v>0</v>
      </c>
      <c r="J4268" s="26"/>
      <c r="K4268" s="24">
        <f>IF((I4268*(Utgifter!$E$4+Utgifter!$E$5)/12)&gt;$S$4,(I4268*(Utgifter!$E$4+Utgifter!$E$5)/12),IF(I4268&gt; 0,$S$4,0))</f>
        <v>0</v>
      </c>
    </row>
    <row r="4269" spans="4:11" x14ac:dyDescent="0.35">
      <c r="D4269" s="28" t="str">
        <f t="shared" si="66"/>
        <v/>
      </c>
      <c r="E4269" s="27">
        <f>IF((E4268*(1+Utgifter!$E$5/12)-G4268)&gt;0,E4268*(1+Utgifter!$E$5/12)-G4268,0)</f>
        <v>0</v>
      </c>
      <c r="F4269" s="26"/>
      <c r="G4269" s="24">
        <f>IF((E4269*(Utgifter!$E$4+Utgifter!$E$5)/12)&gt;$S$4,(E4269*(Utgifter!$E$4+Utgifter!$E$5)/12),IF(E4269&gt; 0,$S$4,0))</f>
        <v>0</v>
      </c>
      <c r="I4269" s="27">
        <f>IF((I4268*(1+Utgifter!$E$5/12)-K4268)&gt;0,I4268*(1+Utgifter!$E$5/12)-K4268,0)</f>
        <v>0</v>
      </c>
      <c r="J4269" s="26"/>
      <c r="K4269" s="24">
        <f>IF((I4269*(Utgifter!$E$4+Utgifter!$E$5)/12)&gt;$S$4,(I4269*(Utgifter!$E$4+Utgifter!$E$5)/12),IF(I4269&gt; 0,$S$4,0))</f>
        <v>0</v>
      </c>
    </row>
    <row r="4270" spans="4:11" x14ac:dyDescent="0.35">
      <c r="D4270" s="28" t="str">
        <f t="shared" si="66"/>
        <v/>
      </c>
      <c r="E4270" s="27">
        <f>IF((E4269*(1+Utgifter!$E$5/12)-G4269)&gt;0,E4269*(1+Utgifter!$E$5/12)-G4269,0)</f>
        <v>0</v>
      </c>
      <c r="F4270" s="26"/>
      <c r="G4270" s="24">
        <f>IF((E4270*(Utgifter!$E$4+Utgifter!$E$5)/12)&gt;$S$4,(E4270*(Utgifter!$E$4+Utgifter!$E$5)/12),IF(E4270&gt; 0,$S$4,0))</f>
        <v>0</v>
      </c>
      <c r="I4270" s="27">
        <f>IF((I4269*(1+Utgifter!$E$5/12)-K4269)&gt;0,I4269*(1+Utgifter!$E$5/12)-K4269,0)</f>
        <v>0</v>
      </c>
      <c r="J4270" s="26"/>
      <c r="K4270" s="24">
        <f>IF((I4270*(Utgifter!$E$4+Utgifter!$E$5)/12)&gt;$S$4,(I4270*(Utgifter!$E$4+Utgifter!$E$5)/12),IF(I4270&gt; 0,$S$4,0))</f>
        <v>0</v>
      </c>
    </row>
    <row r="4271" spans="4:11" x14ac:dyDescent="0.35">
      <c r="D4271" s="28" t="str">
        <f t="shared" si="66"/>
        <v/>
      </c>
      <c r="E4271" s="27">
        <f>IF((E4270*(1+Utgifter!$E$5/12)-G4270)&gt;0,E4270*(1+Utgifter!$E$5/12)-G4270,0)</f>
        <v>0</v>
      </c>
      <c r="F4271" s="26"/>
      <c r="G4271" s="24">
        <f>IF((E4271*(Utgifter!$E$4+Utgifter!$E$5)/12)&gt;$S$4,(E4271*(Utgifter!$E$4+Utgifter!$E$5)/12),IF(E4271&gt; 0,$S$4,0))</f>
        <v>0</v>
      </c>
      <c r="I4271" s="27">
        <f>IF((I4270*(1+Utgifter!$E$5/12)-K4270)&gt;0,I4270*(1+Utgifter!$E$5/12)-K4270,0)</f>
        <v>0</v>
      </c>
      <c r="J4271" s="26"/>
      <c r="K4271" s="24">
        <f>IF((I4271*(Utgifter!$E$4+Utgifter!$E$5)/12)&gt;$S$4,(I4271*(Utgifter!$E$4+Utgifter!$E$5)/12),IF(I4271&gt; 0,$S$4,0))</f>
        <v>0</v>
      </c>
    </row>
    <row r="4272" spans="4:11" x14ac:dyDescent="0.35">
      <c r="D4272" s="28" t="str">
        <f t="shared" si="66"/>
        <v/>
      </c>
      <c r="E4272" s="27">
        <f>IF((E4271*(1+Utgifter!$E$5/12)-G4271)&gt;0,E4271*(1+Utgifter!$E$5/12)-G4271,0)</f>
        <v>0</v>
      </c>
      <c r="F4272" s="26"/>
      <c r="G4272" s="24">
        <f>IF((E4272*(Utgifter!$E$4+Utgifter!$E$5)/12)&gt;$S$4,(E4272*(Utgifter!$E$4+Utgifter!$E$5)/12),IF(E4272&gt; 0,$S$4,0))</f>
        <v>0</v>
      </c>
      <c r="I4272" s="27">
        <f>IF((I4271*(1+Utgifter!$E$5/12)-K4271)&gt;0,I4271*(1+Utgifter!$E$5/12)-K4271,0)</f>
        <v>0</v>
      </c>
      <c r="J4272" s="26"/>
      <c r="K4272" s="24">
        <f>IF((I4272*(Utgifter!$E$4+Utgifter!$E$5)/12)&gt;$S$4,(I4272*(Utgifter!$E$4+Utgifter!$E$5)/12),IF(I4272&gt; 0,$S$4,0))</f>
        <v>0</v>
      </c>
    </row>
    <row r="4273" spans="4:11" x14ac:dyDescent="0.35">
      <c r="D4273" s="28" t="str">
        <f t="shared" si="66"/>
        <v/>
      </c>
      <c r="E4273" s="27">
        <f>IF((E4272*(1+Utgifter!$E$5/12)-G4272)&gt;0,E4272*(1+Utgifter!$E$5/12)-G4272,0)</f>
        <v>0</v>
      </c>
      <c r="F4273" s="26"/>
      <c r="G4273" s="24">
        <f>IF((E4273*(Utgifter!$E$4+Utgifter!$E$5)/12)&gt;$S$4,(E4273*(Utgifter!$E$4+Utgifter!$E$5)/12),IF(E4273&gt; 0,$S$4,0))</f>
        <v>0</v>
      </c>
      <c r="I4273" s="27">
        <f>IF((I4272*(1+Utgifter!$E$5/12)-K4272)&gt;0,I4272*(1+Utgifter!$E$5/12)-K4272,0)</f>
        <v>0</v>
      </c>
      <c r="J4273" s="26"/>
      <c r="K4273" s="24">
        <f>IF((I4273*(Utgifter!$E$4+Utgifter!$E$5)/12)&gt;$S$4,(I4273*(Utgifter!$E$4+Utgifter!$E$5)/12),IF(I4273&gt; 0,$S$4,0))</f>
        <v>0</v>
      </c>
    </row>
    <row r="4274" spans="4:11" x14ac:dyDescent="0.35">
      <c r="D4274" s="28" t="str">
        <f t="shared" si="66"/>
        <v/>
      </c>
      <c r="E4274" s="27">
        <f>IF((E4273*(1+Utgifter!$E$5/12)-G4273)&gt;0,E4273*(1+Utgifter!$E$5/12)-G4273,0)</f>
        <v>0</v>
      </c>
      <c r="F4274" s="26"/>
      <c r="G4274" s="24">
        <f>IF((E4274*(Utgifter!$E$4+Utgifter!$E$5)/12)&gt;$S$4,(E4274*(Utgifter!$E$4+Utgifter!$E$5)/12),IF(E4274&gt; 0,$S$4,0))</f>
        <v>0</v>
      </c>
      <c r="I4274" s="27">
        <f>IF((I4273*(1+Utgifter!$E$5/12)-K4273)&gt;0,I4273*(1+Utgifter!$E$5/12)-K4273,0)</f>
        <v>0</v>
      </c>
      <c r="J4274" s="26"/>
      <c r="K4274" s="24">
        <f>IF((I4274*(Utgifter!$E$4+Utgifter!$E$5)/12)&gt;$S$4,(I4274*(Utgifter!$E$4+Utgifter!$E$5)/12),IF(I4274&gt; 0,$S$4,0))</f>
        <v>0</v>
      </c>
    </row>
    <row r="4275" spans="4:11" x14ac:dyDescent="0.35">
      <c r="D4275" s="28" t="str">
        <f t="shared" si="66"/>
        <v/>
      </c>
      <c r="E4275" s="27">
        <f>IF((E4274*(1+Utgifter!$E$5/12)-G4274)&gt;0,E4274*(1+Utgifter!$E$5/12)-G4274,0)</f>
        <v>0</v>
      </c>
      <c r="F4275" s="26"/>
      <c r="G4275" s="24">
        <f>IF((E4275*(Utgifter!$E$4+Utgifter!$E$5)/12)&gt;$S$4,(E4275*(Utgifter!$E$4+Utgifter!$E$5)/12),IF(E4275&gt; 0,$S$4,0))</f>
        <v>0</v>
      </c>
      <c r="I4275" s="27">
        <f>IF((I4274*(1+Utgifter!$E$5/12)-K4274)&gt;0,I4274*(1+Utgifter!$E$5/12)-K4274,0)</f>
        <v>0</v>
      </c>
      <c r="J4275" s="26"/>
      <c r="K4275" s="24">
        <f>IF((I4275*(Utgifter!$E$4+Utgifter!$E$5)/12)&gt;$S$4,(I4275*(Utgifter!$E$4+Utgifter!$E$5)/12),IF(I4275&gt; 0,$S$4,0))</f>
        <v>0</v>
      </c>
    </row>
    <row r="4276" spans="4:11" x14ac:dyDescent="0.35">
      <c r="D4276" s="28" t="str">
        <f t="shared" si="66"/>
        <v/>
      </c>
      <c r="E4276" s="27">
        <f>IF((E4275*(1+Utgifter!$E$5/12)-G4275)&gt;0,E4275*(1+Utgifter!$E$5/12)-G4275,0)</f>
        <v>0</v>
      </c>
      <c r="F4276" s="26"/>
      <c r="G4276" s="24">
        <f>IF((E4276*(Utgifter!$E$4+Utgifter!$E$5)/12)&gt;$S$4,(E4276*(Utgifter!$E$4+Utgifter!$E$5)/12),IF(E4276&gt; 0,$S$4,0))</f>
        <v>0</v>
      </c>
      <c r="I4276" s="27">
        <f>IF((I4275*(1+Utgifter!$E$5/12)-K4275)&gt;0,I4275*(1+Utgifter!$E$5/12)-K4275,0)</f>
        <v>0</v>
      </c>
      <c r="J4276" s="26"/>
      <c r="K4276" s="24">
        <f>IF((I4276*(Utgifter!$E$4+Utgifter!$E$5)/12)&gt;$S$4,(I4276*(Utgifter!$E$4+Utgifter!$E$5)/12),IF(I4276&gt; 0,$S$4,0))</f>
        <v>0</v>
      </c>
    </row>
    <row r="4277" spans="4:11" x14ac:dyDescent="0.35">
      <c r="D4277" s="28" t="str">
        <f t="shared" si="66"/>
        <v/>
      </c>
      <c r="E4277" s="27">
        <f>IF((E4276*(1+Utgifter!$E$5/12)-G4276)&gt;0,E4276*(1+Utgifter!$E$5/12)-G4276,0)</f>
        <v>0</v>
      </c>
      <c r="F4277" s="26"/>
      <c r="G4277" s="24">
        <f>IF((E4277*(Utgifter!$E$4+Utgifter!$E$5)/12)&gt;$S$4,(E4277*(Utgifter!$E$4+Utgifter!$E$5)/12),IF(E4277&gt; 0,$S$4,0))</f>
        <v>0</v>
      </c>
      <c r="I4277" s="27">
        <f>IF((I4276*(1+Utgifter!$E$5/12)-K4276)&gt;0,I4276*(1+Utgifter!$E$5/12)-K4276,0)</f>
        <v>0</v>
      </c>
      <c r="J4277" s="26"/>
      <c r="K4277" s="24">
        <f>IF((I4277*(Utgifter!$E$4+Utgifter!$E$5)/12)&gt;$S$4,(I4277*(Utgifter!$E$4+Utgifter!$E$5)/12),IF(I4277&gt; 0,$S$4,0))</f>
        <v>0</v>
      </c>
    </row>
    <row r="4278" spans="4:11" x14ac:dyDescent="0.35">
      <c r="D4278" s="28" t="str">
        <f t="shared" si="66"/>
        <v/>
      </c>
      <c r="E4278" s="27">
        <f>IF((E4277*(1+Utgifter!$E$5/12)-G4277)&gt;0,E4277*(1+Utgifter!$E$5/12)-G4277,0)</f>
        <v>0</v>
      </c>
      <c r="F4278" s="26"/>
      <c r="G4278" s="24">
        <f>IF((E4278*(Utgifter!$E$4+Utgifter!$E$5)/12)&gt;$S$4,(E4278*(Utgifter!$E$4+Utgifter!$E$5)/12),IF(E4278&gt; 0,$S$4,0))</f>
        <v>0</v>
      </c>
      <c r="I4278" s="27">
        <f>IF((I4277*(1+Utgifter!$E$5/12)-K4277)&gt;0,I4277*(1+Utgifter!$E$5/12)-K4277,0)</f>
        <v>0</v>
      </c>
      <c r="J4278" s="26"/>
      <c r="K4278" s="24">
        <f>IF((I4278*(Utgifter!$E$4+Utgifter!$E$5)/12)&gt;$S$4,(I4278*(Utgifter!$E$4+Utgifter!$E$5)/12),IF(I4278&gt; 0,$S$4,0))</f>
        <v>0</v>
      </c>
    </row>
    <row r="4279" spans="4:11" x14ac:dyDescent="0.35">
      <c r="D4279" s="28" t="str">
        <f t="shared" si="66"/>
        <v/>
      </c>
      <c r="E4279" s="27">
        <f>IF((E4278*(1+Utgifter!$E$5/12)-G4278)&gt;0,E4278*(1+Utgifter!$E$5/12)-G4278,0)</f>
        <v>0</v>
      </c>
      <c r="F4279" s="26"/>
      <c r="G4279" s="24">
        <f>IF((E4279*(Utgifter!$E$4+Utgifter!$E$5)/12)&gt;$S$4,(E4279*(Utgifter!$E$4+Utgifter!$E$5)/12),IF(E4279&gt; 0,$S$4,0))</f>
        <v>0</v>
      </c>
      <c r="I4279" s="27">
        <f>IF((I4278*(1+Utgifter!$E$5/12)-K4278)&gt;0,I4278*(1+Utgifter!$E$5/12)-K4278,0)</f>
        <v>0</v>
      </c>
      <c r="J4279" s="26"/>
      <c r="K4279" s="24">
        <f>IF((I4279*(Utgifter!$E$4+Utgifter!$E$5)/12)&gt;$S$4,(I4279*(Utgifter!$E$4+Utgifter!$E$5)/12),IF(I4279&gt; 0,$S$4,0))</f>
        <v>0</v>
      </c>
    </row>
    <row r="4280" spans="4:11" x14ac:dyDescent="0.35">
      <c r="D4280" s="28" t="str">
        <f t="shared" si="66"/>
        <v/>
      </c>
      <c r="E4280" s="27">
        <f>IF((E4279*(1+Utgifter!$E$5/12)-G4279)&gt;0,E4279*(1+Utgifter!$E$5/12)-G4279,0)</f>
        <v>0</v>
      </c>
      <c r="F4280" s="26"/>
      <c r="G4280" s="24">
        <f>IF((E4280*(Utgifter!$E$4+Utgifter!$E$5)/12)&gt;$S$4,(E4280*(Utgifter!$E$4+Utgifter!$E$5)/12),IF(E4280&gt; 0,$S$4,0))</f>
        <v>0</v>
      </c>
      <c r="I4280" s="27">
        <f>IF((I4279*(1+Utgifter!$E$5/12)-K4279)&gt;0,I4279*(1+Utgifter!$E$5/12)-K4279,0)</f>
        <v>0</v>
      </c>
      <c r="J4280" s="26"/>
      <c r="K4280" s="24">
        <f>IF((I4280*(Utgifter!$E$4+Utgifter!$E$5)/12)&gt;$S$4,(I4280*(Utgifter!$E$4+Utgifter!$E$5)/12),IF(I4280&gt; 0,$S$4,0))</f>
        <v>0</v>
      </c>
    </row>
    <row r="4281" spans="4:11" x14ac:dyDescent="0.35">
      <c r="D4281" s="28" t="str">
        <f t="shared" si="66"/>
        <v/>
      </c>
      <c r="E4281" s="27">
        <f>IF((E4280*(1+Utgifter!$E$5/12)-G4280)&gt;0,E4280*(1+Utgifter!$E$5/12)-G4280,0)</f>
        <v>0</v>
      </c>
      <c r="F4281" s="26"/>
      <c r="G4281" s="24">
        <f>IF((E4281*(Utgifter!$E$4+Utgifter!$E$5)/12)&gt;$S$4,(E4281*(Utgifter!$E$4+Utgifter!$E$5)/12),IF(E4281&gt; 0,$S$4,0))</f>
        <v>0</v>
      </c>
      <c r="I4281" s="27">
        <f>IF((I4280*(1+Utgifter!$E$5/12)-K4280)&gt;0,I4280*(1+Utgifter!$E$5/12)-K4280,0)</f>
        <v>0</v>
      </c>
      <c r="J4281" s="26"/>
      <c r="K4281" s="24">
        <f>IF((I4281*(Utgifter!$E$4+Utgifter!$E$5)/12)&gt;$S$4,(I4281*(Utgifter!$E$4+Utgifter!$E$5)/12),IF(I4281&gt; 0,$S$4,0))</f>
        <v>0</v>
      </c>
    </row>
    <row r="4282" spans="4:11" x14ac:dyDescent="0.35">
      <c r="D4282" s="28" t="str">
        <f t="shared" si="66"/>
        <v/>
      </c>
      <c r="E4282" s="27">
        <f>IF((E4281*(1+Utgifter!$E$5/12)-G4281)&gt;0,E4281*(1+Utgifter!$E$5/12)-G4281,0)</f>
        <v>0</v>
      </c>
      <c r="F4282" s="26"/>
      <c r="G4282" s="24">
        <f>IF((E4282*(Utgifter!$E$4+Utgifter!$E$5)/12)&gt;$S$4,(E4282*(Utgifter!$E$4+Utgifter!$E$5)/12),IF(E4282&gt; 0,$S$4,0))</f>
        <v>0</v>
      </c>
      <c r="I4282" s="27">
        <f>IF((I4281*(1+Utgifter!$E$5/12)-K4281)&gt;0,I4281*(1+Utgifter!$E$5/12)-K4281,0)</f>
        <v>0</v>
      </c>
      <c r="J4282" s="26"/>
      <c r="K4282" s="24">
        <f>IF((I4282*(Utgifter!$E$4+Utgifter!$E$5)/12)&gt;$S$4,(I4282*(Utgifter!$E$4+Utgifter!$E$5)/12),IF(I4282&gt; 0,$S$4,0))</f>
        <v>0</v>
      </c>
    </row>
    <row r="4283" spans="4:11" x14ac:dyDescent="0.35">
      <c r="D4283" s="28" t="str">
        <f t="shared" si="66"/>
        <v/>
      </c>
      <c r="E4283" s="27">
        <f>IF((E4282*(1+Utgifter!$E$5/12)-G4282)&gt;0,E4282*(1+Utgifter!$E$5/12)-G4282,0)</f>
        <v>0</v>
      </c>
      <c r="F4283" s="26"/>
      <c r="G4283" s="24">
        <f>IF((E4283*(Utgifter!$E$4+Utgifter!$E$5)/12)&gt;$S$4,(E4283*(Utgifter!$E$4+Utgifter!$E$5)/12),IF(E4283&gt; 0,$S$4,0))</f>
        <v>0</v>
      </c>
      <c r="I4283" s="27">
        <f>IF((I4282*(1+Utgifter!$E$5/12)-K4282)&gt;0,I4282*(1+Utgifter!$E$5/12)-K4282,0)</f>
        <v>0</v>
      </c>
      <c r="J4283" s="26"/>
      <c r="K4283" s="24">
        <f>IF((I4283*(Utgifter!$E$4+Utgifter!$E$5)/12)&gt;$S$4,(I4283*(Utgifter!$E$4+Utgifter!$E$5)/12),IF(I4283&gt; 0,$S$4,0))</f>
        <v>0</v>
      </c>
    </row>
    <row r="4284" spans="4:11" x14ac:dyDescent="0.35">
      <c r="D4284" s="28" t="str">
        <f t="shared" si="66"/>
        <v/>
      </c>
      <c r="E4284" s="27">
        <f>IF((E4283*(1+Utgifter!$E$5/12)-G4283)&gt;0,E4283*(1+Utgifter!$E$5/12)-G4283,0)</f>
        <v>0</v>
      </c>
      <c r="F4284" s="26"/>
      <c r="G4284" s="24">
        <f>IF((E4284*(Utgifter!$E$4+Utgifter!$E$5)/12)&gt;$S$4,(E4284*(Utgifter!$E$4+Utgifter!$E$5)/12),IF(E4284&gt; 0,$S$4,0))</f>
        <v>0</v>
      </c>
      <c r="I4284" s="27">
        <f>IF((I4283*(1+Utgifter!$E$5/12)-K4283)&gt;0,I4283*(1+Utgifter!$E$5/12)-K4283,0)</f>
        <v>0</v>
      </c>
      <c r="J4284" s="26"/>
      <c r="K4284" s="24">
        <f>IF((I4284*(Utgifter!$E$4+Utgifter!$E$5)/12)&gt;$S$4,(I4284*(Utgifter!$E$4+Utgifter!$E$5)/12),IF(I4284&gt; 0,$S$4,0))</f>
        <v>0</v>
      </c>
    </row>
    <row r="4285" spans="4:11" x14ac:dyDescent="0.35">
      <c r="D4285" s="28" t="s">
        <v>39</v>
      </c>
      <c r="G4285" s="38">
        <f>SUBTOTAL(109,Tabell2[[Betalning ]])</f>
        <v>2454069.7435350278</v>
      </c>
      <c r="K4285" s="38">
        <f>SUBTOTAL(109,Tabell2[Betalning L])</f>
        <v>1820553.6129828806</v>
      </c>
    </row>
  </sheetData>
  <sheetProtection sheet="1" objects="1" scenarios="1" selectLockedCells="1"/>
  <mergeCells count="155">
    <mergeCell ref="A1805:A1816"/>
    <mergeCell ref="A1817:A1828"/>
    <mergeCell ref="A1829:A1840"/>
    <mergeCell ref="A1841:A1852"/>
    <mergeCell ref="A1853:A1864"/>
    <mergeCell ref="A1733:A1744"/>
    <mergeCell ref="A1745:A1756"/>
    <mergeCell ref="A1757:A1768"/>
    <mergeCell ref="A1769:A1780"/>
    <mergeCell ref="A1781:A1792"/>
    <mergeCell ref="A1793:A1804"/>
    <mergeCell ref="A1661:A1672"/>
    <mergeCell ref="A1673:A1684"/>
    <mergeCell ref="A1685:A1696"/>
    <mergeCell ref="A1697:A1708"/>
    <mergeCell ref="A1709:A1720"/>
    <mergeCell ref="A1721:A1732"/>
    <mergeCell ref="A1589:A1600"/>
    <mergeCell ref="A1601:A1612"/>
    <mergeCell ref="A1613:A1624"/>
    <mergeCell ref="A1625:A1636"/>
    <mergeCell ref="A1637:A1648"/>
    <mergeCell ref="A1649:A1660"/>
    <mergeCell ref="A1517:A1528"/>
    <mergeCell ref="A1529:A1540"/>
    <mergeCell ref="A1541:A1552"/>
    <mergeCell ref="A1553:A1564"/>
    <mergeCell ref="A1565:A1576"/>
    <mergeCell ref="A1577:A1588"/>
    <mergeCell ref="A1445:A1456"/>
    <mergeCell ref="A1457:A1468"/>
    <mergeCell ref="A1469:A1480"/>
    <mergeCell ref="A1481:A1492"/>
    <mergeCell ref="A1493:A1504"/>
    <mergeCell ref="A1505:A1516"/>
    <mergeCell ref="A1373:A1384"/>
    <mergeCell ref="A1385:A1396"/>
    <mergeCell ref="A1397:A1408"/>
    <mergeCell ref="A1409:A1420"/>
    <mergeCell ref="A1421:A1432"/>
    <mergeCell ref="A1433:A1444"/>
    <mergeCell ref="A1301:A1312"/>
    <mergeCell ref="A1313:A1324"/>
    <mergeCell ref="A1325:A1336"/>
    <mergeCell ref="A1337:A1348"/>
    <mergeCell ref="A1349:A1360"/>
    <mergeCell ref="A1361:A1372"/>
    <mergeCell ref="A1229:A1240"/>
    <mergeCell ref="A1241:A1252"/>
    <mergeCell ref="A1253:A1264"/>
    <mergeCell ref="A1265:A1276"/>
    <mergeCell ref="A1277:A1288"/>
    <mergeCell ref="A1289:A1300"/>
    <mergeCell ref="A1157:A1168"/>
    <mergeCell ref="A1169:A1180"/>
    <mergeCell ref="A1181:A1192"/>
    <mergeCell ref="A1193:A1204"/>
    <mergeCell ref="A1205:A1216"/>
    <mergeCell ref="A1217:A1228"/>
    <mergeCell ref="A1085:A1096"/>
    <mergeCell ref="A1097:A1108"/>
    <mergeCell ref="A1109:A1120"/>
    <mergeCell ref="A1121:A1132"/>
    <mergeCell ref="A1133:A1144"/>
    <mergeCell ref="A1145:A1156"/>
    <mergeCell ref="A1013:A1024"/>
    <mergeCell ref="A1025:A1036"/>
    <mergeCell ref="A1037:A1048"/>
    <mergeCell ref="A1049:A1060"/>
    <mergeCell ref="A1061:A1072"/>
    <mergeCell ref="A1073:A1084"/>
    <mergeCell ref="A941:A952"/>
    <mergeCell ref="A953:A964"/>
    <mergeCell ref="A965:A976"/>
    <mergeCell ref="A977:A988"/>
    <mergeCell ref="A989:A1000"/>
    <mergeCell ref="A1001:A1012"/>
    <mergeCell ref="A869:A880"/>
    <mergeCell ref="A881:A892"/>
    <mergeCell ref="A893:A904"/>
    <mergeCell ref="A905:A916"/>
    <mergeCell ref="A917:A928"/>
    <mergeCell ref="A929:A940"/>
    <mergeCell ref="A797:A808"/>
    <mergeCell ref="A809:A820"/>
    <mergeCell ref="A821:A832"/>
    <mergeCell ref="A833:A844"/>
    <mergeCell ref="A845:A856"/>
    <mergeCell ref="A857:A868"/>
    <mergeCell ref="A725:A736"/>
    <mergeCell ref="A737:A748"/>
    <mergeCell ref="A749:A760"/>
    <mergeCell ref="A761:A772"/>
    <mergeCell ref="A773:A784"/>
    <mergeCell ref="A785:A796"/>
    <mergeCell ref="A653:A664"/>
    <mergeCell ref="A665:A676"/>
    <mergeCell ref="A677:A688"/>
    <mergeCell ref="A689:A700"/>
    <mergeCell ref="A701:A712"/>
    <mergeCell ref="A713:A724"/>
    <mergeCell ref="A581:A592"/>
    <mergeCell ref="A593:A604"/>
    <mergeCell ref="A605:A616"/>
    <mergeCell ref="A617:A628"/>
    <mergeCell ref="A629:A640"/>
    <mergeCell ref="A641:A652"/>
    <mergeCell ref="A509:A520"/>
    <mergeCell ref="A521:A532"/>
    <mergeCell ref="A533:A544"/>
    <mergeCell ref="A545:A556"/>
    <mergeCell ref="A557:A568"/>
    <mergeCell ref="A569:A580"/>
    <mergeCell ref="A437:A448"/>
    <mergeCell ref="A449:A460"/>
    <mergeCell ref="A461:A472"/>
    <mergeCell ref="A473:A484"/>
    <mergeCell ref="A485:A496"/>
    <mergeCell ref="A497:A508"/>
    <mergeCell ref="A365:A376"/>
    <mergeCell ref="A377:A388"/>
    <mergeCell ref="A389:A400"/>
    <mergeCell ref="A401:A412"/>
    <mergeCell ref="A413:A424"/>
    <mergeCell ref="A425:A436"/>
    <mergeCell ref="A293:A304"/>
    <mergeCell ref="A305:A316"/>
    <mergeCell ref="A317:A328"/>
    <mergeCell ref="A329:A340"/>
    <mergeCell ref="A341:A352"/>
    <mergeCell ref="A353:A364"/>
    <mergeCell ref="A221:A232"/>
    <mergeCell ref="A233:A244"/>
    <mergeCell ref="A245:A256"/>
    <mergeCell ref="A257:A268"/>
    <mergeCell ref="A269:A280"/>
    <mergeCell ref="A281:A292"/>
    <mergeCell ref="A149:A160"/>
    <mergeCell ref="A161:A172"/>
    <mergeCell ref="A173:A184"/>
    <mergeCell ref="A185:A196"/>
    <mergeCell ref="A197:A208"/>
    <mergeCell ref="A209:A220"/>
    <mergeCell ref="A77:A88"/>
    <mergeCell ref="A89:A100"/>
    <mergeCell ref="A101:A112"/>
    <mergeCell ref="A113:A124"/>
    <mergeCell ref="A125:A136"/>
    <mergeCell ref="A137:A148"/>
    <mergeCell ref="A5:A16"/>
    <mergeCell ref="A17:A28"/>
    <mergeCell ref="A29:A40"/>
    <mergeCell ref="A41:A52"/>
    <mergeCell ref="A53:A64"/>
    <mergeCell ref="A65:A76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8"/>
  <sheetViews>
    <sheetView workbookViewId="0">
      <selection activeCell="D3" sqref="D3"/>
    </sheetView>
  </sheetViews>
  <sheetFormatPr defaultRowHeight="14.5" x14ac:dyDescent="0.35"/>
  <cols>
    <col min="4" max="4" width="15.26953125" bestFit="1" customWidth="1"/>
  </cols>
  <sheetData>
    <row r="1" spans="3:7" x14ac:dyDescent="0.35">
      <c r="F1" t="s">
        <v>45</v>
      </c>
    </row>
    <row r="2" spans="3:7" x14ac:dyDescent="0.35">
      <c r="C2" t="s">
        <v>44</v>
      </c>
      <c r="D2" s="25">
        <v>31000</v>
      </c>
      <c r="E2" s="35">
        <v>4.5</v>
      </c>
      <c r="F2" s="35">
        <v>4.5</v>
      </c>
      <c r="G2">
        <v>5.0999999999999996</v>
      </c>
    </row>
    <row r="4" spans="3:7" x14ac:dyDescent="0.35">
      <c r="C4" t="s">
        <v>23</v>
      </c>
      <c r="D4">
        <v>1250</v>
      </c>
    </row>
    <row r="8" spans="3:7" x14ac:dyDescent="0.35">
      <c r="C8" t="s">
        <v>46</v>
      </c>
      <c r="D8" s="25">
        <f>(D2-D4)*12*F2</f>
        <v>1606500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O24" sqref="O24"/>
    </sheetView>
  </sheetViews>
  <sheetFormatPr defaultRowHeight="14.5" x14ac:dyDescent="0.35"/>
  <cols>
    <col min="1" max="1" width="10.26953125" bestFit="1" customWidth="1"/>
    <col min="2" max="2" width="8.7265625" bestFit="1" customWidth="1"/>
    <col min="3" max="5" width="8.26953125" bestFit="1" customWidth="1"/>
  </cols>
  <sheetData>
    <row r="1" spans="1:6" x14ac:dyDescent="0.35">
      <c r="A1" s="35" t="s">
        <v>24</v>
      </c>
      <c r="B1" s="35" t="s">
        <v>35</v>
      </c>
      <c r="C1" s="35" t="s">
        <v>36</v>
      </c>
      <c r="D1" s="35" t="s">
        <v>37</v>
      </c>
      <c r="E1" s="35" t="s">
        <v>38</v>
      </c>
      <c r="F1" s="37"/>
    </row>
    <row r="2" spans="1:6" x14ac:dyDescent="0.35">
      <c r="A2" s="36">
        <v>43262</v>
      </c>
      <c r="B2" s="29">
        <v>2.0499999999999998</v>
      </c>
      <c r="C2" s="29">
        <v>2.0499999999999998</v>
      </c>
      <c r="D2" s="29">
        <v>2.4500000000000002</v>
      </c>
      <c r="E2" s="29">
        <v>3.33</v>
      </c>
    </row>
    <row r="3" spans="1:6" x14ac:dyDescent="0.35">
      <c r="A3" s="36">
        <v>43143</v>
      </c>
      <c r="B3" s="29">
        <v>2.0499999999999998</v>
      </c>
      <c r="C3" s="29">
        <v>2.0499999999999998</v>
      </c>
      <c r="D3" s="29">
        <v>2.4500000000000002</v>
      </c>
      <c r="E3" s="29">
        <v>3.33</v>
      </c>
    </row>
    <row r="4" spans="1:6" x14ac:dyDescent="0.35">
      <c r="A4" s="36">
        <v>43014</v>
      </c>
      <c r="B4" s="29">
        <v>2.0499999999999998</v>
      </c>
      <c r="C4" s="29">
        <v>2.0499999999999998</v>
      </c>
      <c r="D4" s="29">
        <v>2.35</v>
      </c>
      <c r="E4" s="29">
        <v>3.33</v>
      </c>
    </row>
    <row r="5" spans="1:6" x14ac:dyDescent="0.35">
      <c r="A5" s="36">
        <v>42923</v>
      </c>
      <c r="B5" s="29">
        <v>2.0499999999999998</v>
      </c>
      <c r="C5" s="29">
        <v>2.0499999999999998</v>
      </c>
      <c r="D5" s="29">
        <v>2.2999999999999998</v>
      </c>
      <c r="E5" s="29">
        <v>3.33</v>
      </c>
    </row>
    <row r="6" spans="1:6" x14ac:dyDescent="0.35">
      <c r="A6" s="36">
        <v>42828</v>
      </c>
      <c r="B6" s="29">
        <v>2.04</v>
      </c>
      <c r="C6" s="29">
        <v>2.08</v>
      </c>
      <c r="D6" s="29">
        <v>2.4500000000000002</v>
      </c>
      <c r="E6" s="29">
        <v>3.33</v>
      </c>
    </row>
    <row r="7" spans="1:6" x14ac:dyDescent="0.35">
      <c r="A7" s="36">
        <v>42720</v>
      </c>
      <c r="B7" s="29">
        <v>2.04</v>
      </c>
      <c r="C7" s="29">
        <v>2.08</v>
      </c>
      <c r="D7" s="29">
        <v>2.42</v>
      </c>
      <c r="E7" s="29">
        <v>3.3</v>
      </c>
    </row>
    <row r="8" spans="1:6" x14ac:dyDescent="0.35">
      <c r="A8" s="36">
        <v>42516</v>
      </c>
      <c r="B8" s="29">
        <v>2.0099999999999998</v>
      </c>
      <c r="C8" s="29">
        <v>2.08</v>
      </c>
      <c r="D8" s="29">
        <v>2.4</v>
      </c>
      <c r="E8" s="29">
        <v>3.28</v>
      </c>
    </row>
    <row r="9" spans="1:6" x14ac:dyDescent="0.35">
      <c r="A9" s="36">
        <v>42236</v>
      </c>
      <c r="B9" s="29">
        <v>1.97</v>
      </c>
      <c r="C9" s="29">
        <v>2.0499999999999998</v>
      </c>
      <c r="D9" s="29">
        <v>2.35</v>
      </c>
      <c r="E9" s="29">
        <v>3.23</v>
      </c>
    </row>
    <row r="10" spans="1:6" x14ac:dyDescent="0.35">
      <c r="A10" s="36">
        <v>42173</v>
      </c>
      <c r="B10" s="29">
        <v>1.97</v>
      </c>
      <c r="C10" s="29">
        <v>2.09</v>
      </c>
      <c r="D10" s="29">
        <v>2.4700000000000002</v>
      </c>
      <c r="E10" s="29">
        <v>3.35</v>
      </c>
    </row>
    <row r="11" spans="1:6" x14ac:dyDescent="0.35">
      <c r="A11" s="36">
        <v>42158</v>
      </c>
      <c r="B11" s="29">
        <v>1.99</v>
      </c>
      <c r="C11" s="29">
        <v>2.09</v>
      </c>
      <c r="D11" s="29">
        <v>2.3199999999999998</v>
      </c>
      <c r="E11" s="29">
        <v>3.15</v>
      </c>
    </row>
    <row r="12" spans="1:6" x14ac:dyDescent="0.35">
      <c r="A12" s="36">
        <v>42087</v>
      </c>
      <c r="B12" s="29">
        <v>2.02</v>
      </c>
      <c r="C12" s="29">
        <v>2.09</v>
      </c>
      <c r="D12" s="29">
        <v>2.3199999999999998</v>
      </c>
      <c r="E12" s="29">
        <v>3.15</v>
      </c>
    </row>
    <row r="13" spans="1:6" x14ac:dyDescent="0.35">
      <c r="A13" s="36">
        <v>42061</v>
      </c>
      <c r="B13" s="29">
        <v>2.1</v>
      </c>
      <c r="C13" s="29">
        <v>2.15</v>
      </c>
      <c r="D13" s="29">
        <v>2.4700000000000002</v>
      </c>
      <c r="E13" s="29">
        <v>3.3</v>
      </c>
    </row>
    <row r="14" spans="1:6" x14ac:dyDescent="0.35">
      <c r="A14" s="36">
        <v>42054</v>
      </c>
      <c r="B14" s="29">
        <v>2.14</v>
      </c>
      <c r="C14" s="29">
        <v>2.15</v>
      </c>
      <c r="D14" s="29">
        <v>2.5299999999999998</v>
      </c>
      <c r="E14" s="29">
        <v>3.45</v>
      </c>
    </row>
    <row r="15" spans="1:6" x14ac:dyDescent="0.35">
      <c r="A15" s="36">
        <v>42041</v>
      </c>
      <c r="B15" s="29">
        <v>2.17</v>
      </c>
      <c r="C15" s="29">
        <v>2.25</v>
      </c>
      <c r="D15" s="29">
        <v>2.63</v>
      </c>
      <c r="E15" s="29">
        <v>3.45</v>
      </c>
    </row>
    <row r="16" spans="1:6" x14ac:dyDescent="0.35">
      <c r="A16" s="36">
        <v>41967</v>
      </c>
      <c r="B16" s="29">
        <v>2.19</v>
      </c>
      <c r="C16" s="29">
        <v>2.25</v>
      </c>
      <c r="D16" s="29">
        <v>2.73</v>
      </c>
      <c r="E16" s="29">
        <v>3.6</v>
      </c>
    </row>
    <row r="17" spans="1:5" x14ac:dyDescent="0.35">
      <c r="A17" s="36">
        <v>41942</v>
      </c>
      <c r="B17" s="29">
        <v>2.2200000000000002</v>
      </c>
      <c r="C17" s="29">
        <v>2.25</v>
      </c>
      <c r="D17" s="29">
        <v>2.79</v>
      </c>
      <c r="E17" s="29">
        <v>3.6</v>
      </c>
    </row>
    <row r="18" spans="1:5" x14ac:dyDescent="0.35">
      <c r="A18" s="36">
        <v>41932</v>
      </c>
      <c r="B18" s="29">
        <v>2.35</v>
      </c>
      <c r="C18" s="29">
        <v>2.35</v>
      </c>
      <c r="D18" s="29">
        <v>2.89</v>
      </c>
      <c r="E18" s="29">
        <v>3.7</v>
      </c>
    </row>
    <row r="19" spans="1:5" x14ac:dyDescent="0.35">
      <c r="A19" s="36">
        <v>41877</v>
      </c>
      <c r="B19" s="29">
        <v>2.44</v>
      </c>
      <c r="C19" s="29">
        <v>2.4900000000000002</v>
      </c>
      <c r="D19" s="29">
        <v>3.09</v>
      </c>
      <c r="E19" s="29">
        <v>3.9</v>
      </c>
    </row>
    <row r="20" spans="1:5" x14ac:dyDescent="0.35">
      <c r="A20" s="36">
        <v>41827</v>
      </c>
      <c r="B20" s="29">
        <v>2.44</v>
      </c>
      <c r="C20" s="29">
        <v>2.5299999999999998</v>
      </c>
      <c r="D20" s="29">
        <v>3.09</v>
      </c>
      <c r="E20" s="29">
        <v>3.9</v>
      </c>
    </row>
    <row r="21" spans="1:5" x14ac:dyDescent="0.35">
      <c r="A21" s="36">
        <v>41824</v>
      </c>
      <c r="B21" s="29">
        <v>2.59</v>
      </c>
      <c r="C21" s="29">
        <v>2.68</v>
      </c>
      <c r="D21" s="29">
        <v>3.24</v>
      </c>
      <c r="E21" s="29">
        <v>4.05</v>
      </c>
    </row>
    <row r="22" spans="1:5" x14ac:dyDescent="0.35">
      <c r="A22" s="36">
        <v>41803</v>
      </c>
      <c r="B22" s="29">
        <v>2.69</v>
      </c>
      <c r="C22" s="29">
        <v>2.68</v>
      </c>
      <c r="D22" s="29">
        <v>3.24</v>
      </c>
      <c r="E22" s="29">
        <v>4.05</v>
      </c>
    </row>
    <row r="23" spans="1:5" x14ac:dyDescent="0.35">
      <c r="A23" s="36">
        <v>41778</v>
      </c>
      <c r="B23" s="29">
        <v>2.69</v>
      </c>
      <c r="C23" s="29">
        <v>2.73</v>
      </c>
      <c r="D23" s="29">
        <v>3.44</v>
      </c>
      <c r="E23" s="29">
        <v>4.18</v>
      </c>
    </row>
    <row r="24" spans="1:5" x14ac:dyDescent="0.35">
      <c r="A24" s="36">
        <v>41745</v>
      </c>
      <c r="B24" s="29">
        <v>2.69</v>
      </c>
      <c r="C24" s="29">
        <v>2.73</v>
      </c>
      <c r="D24" s="29">
        <v>3.54</v>
      </c>
      <c r="E24" s="29">
        <v>4.28</v>
      </c>
    </row>
    <row r="25" spans="1:5" x14ac:dyDescent="0.35">
      <c r="A25" s="36">
        <v>41628</v>
      </c>
      <c r="B25" s="29">
        <v>2.69</v>
      </c>
      <c r="C25" s="29">
        <v>2.81</v>
      </c>
      <c r="D25" s="29">
        <v>3.56</v>
      </c>
      <c r="E25" s="29">
        <v>4.33</v>
      </c>
    </row>
    <row r="26" spans="1:5" x14ac:dyDescent="0.35">
      <c r="A26" s="36">
        <v>41626</v>
      </c>
      <c r="B26" s="29">
        <v>2.69</v>
      </c>
      <c r="C26" s="29">
        <v>2.96</v>
      </c>
      <c r="D26" s="29">
        <v>3.64</v>
      </c>
      <c r="E26" s="29">
        <v>4.33</v>
      </c>
    </row>
    <row r="27" spans="1:5" x14ac:dyDescent="0.35">
      <c r="A27" s="36">
        <v>41599</v>
      </c>
      <c r="B27" s="29">
        <v>2.84</v>
      </c>
      <c r="C27" s="29">
        <v>2.96</v>
      </c>
      <c r="D27" s="29">
        <v>3.64</v>
      </c>
      <c r="E27" s="29">
        <v>4.33</v>
      </c>
    </row>
    <row r="28" spans="1:5" x14ac:dyDescent="0.35">
      <c r="A28" s="36">
        <v>41593</v>
      </c>
      <c r="B28" s="29">
        <v>3.14</v>
      </c>
      <c r="C28" s="29">
        <v>3.31</v>
      </c>
      <c r="D28" s="29">
        <v>3.99</v>
      </c>
      <c r="E28" s="29">
        <v>4.58</v>
      </c>
    </row>
    <row r="29" spans="1:5" x14ac:dyDescent="0.35">
      <c r="A29" s="36">
        <v>41591</v>
      </c>
      <c r="B29" s="29">
        <v>2.89</v>
      </c>
      <c r="C29" s="29">
        <v>3.06</v>
      </c>
      <c r="D29" s="29">
        <v>3.74</v>
      </c>
      <c r="E29" s="29">
        <v>4.33</v>
      </c>
    </row>
    <row r="30" spans="1:5" x14ac:dyDescent="0.35">
      <c r="A30" s="36">
        <v>41579</v>
      </c>
      <c r="B30" s="29">
        <v>2.91</v>
      </c>
      <c r="C30" s="29">
        <v>3.06</v>
      </c>
      <c r="D30" s="29">
        <v>3.74</v>
      </c>
      <c r="E30" s="29">
        <v>4.33</v>
      </c>
    </row>
    <row r="31" spans="1:5" x14ac:dyDescent="0.35">
      <c r="A31" s="36">
        <v>41563</v>
      </c>
      <c r="B31" s="29">
        <v>2.91</v>
      </c>
      <c r="C31" s="29">
        <v>3.11</v>
      </c>
      <c r="D31" s="29">
        <v>3.79</v>
      </c>
      <c r="E31" s="29">
        <v>4.4000000000000004</v>
      </c>
    </row>
    <row r="32" spans="1:5" x14ac:dyDescent="0.35">
      <c r="A32" s="36">
        <v>41533</v>
      </c>
      <c r="B32" s="29">
        <v>2.91</v>
      </c>
      <c r="C32" s="29">
        <v>3.15</v>
      </c>
      <c r="D32" s="29">
        <v>3.79</v>
      </c>
      <c r="E32" s="29">
        <v>4.4000000000000004</v>
      </c>
    </row>
    <row r="33" spans="1:5" x14ac:dyDescent="0.35">
      <c r="A33" s="36">
        <v>41521</v>
      </c>
      <c r="B33" s="29">
        <v>2.94</v>
      </c>
      <c r="C33" s="29">
        <v>3.15</v>
      </c>
      <c r="D33" s="29">
        <v>3.73</v>
      </c>
      <c r="E33" s="29">
        <v>4.4000000000000004</v>
      </c>
    </row>
    <row r="34" spans="1:5" x14ac:dyDescent="0.35">
      <c r="A34" s="36">
        <v>41513</v>
      </c>
      <c r="B34" s="29">
        <v>2.94</v>
      </c>
      <c r="C34" s="29">
        <v>3.07</v>
      </c>
      <c r="D34" s="29">
        <v>3.65</v>
      </c>
      <c r="E34" s="29">
        <v>4.32</v>
      </c>
    </row>
    <row r="35" spans="1:5" x14ac:dyDescent="0.35">
      <c r="A35" s="36">
        <v>41509</v>
      </c>
      <c r="B35" s="29">
        <v>2.94</v>
      </c>
      <c r="C35" s="29">
        <v>3.07</v>
      </c>
      <c r="D35" s="29">
        <v>3.6</v>
      </c>
      <c r="E35" s="29">
        <v>4.3</v>
      </c>
    </row>
    <row r="36" spans="1:5" x14ac:dyDescent="0.35">
      <c r="A36" s="36">
        <v>41467</v>
      </c>
      <c r="B36" s="29">
        <v>2.94</v>
      </c>
      <c r="C36" s="29">
        <v>2.97</v>
      </c>
      <c r="D36" s="29">
        <v>3.5</v>
      </c>
      <c r="E36" s="29">
        <v>4.1500000000000004</v>
      </c>
    </row>
    <row r="37" spans="1:5" x14ac:dyDescent="0.35">
      <c r="A37" s="36">
        <v>41451</v>
      </c>
      <c r="B37" s="29">
        <v>2.94</v>
      </c>
      <c r="C37" s="29">
        <v>3.02</v>
      </c>
      <c r="D37" s="29">
        <v>3.55</v>
      </c>
      <c r="E37" s="29">
        <v>4.1500000000000004</v>
      </c>
    </row>
    <row r="38" spans="1:5" x14ac:dyDescent="0.35">
      <c r="A38" s="36">
        <v>41417</v>
      </c>
      <c r="B38" s="29">
        <v>2.94</v>
      </c>
      <c r="C38" s="29">
        <v>2.92</v>
      </c>
      <c r="D38" s="29">
        <v>3.22</v>
      </c>
      <c r="E38" s="29">
        <v>3.84</v>
      </c>
    </row>
    <row r="39" spans="1:5" x14ac:dyDescent="0.35">
      <c r="A39" s="36">
        <v>41394</v>
      </c>
      <c r="B39" s="29">
        <v>2.96</v>
      </c>
      <c r="C39" s="29">
        <v>2.95</v>
      </c>
      <c r="D39" s="29">
        <v>3.27</v>
      </c>
      <c r="E39" s="29">
        <v>3.84</v>
      </c>
    </row>
    <row r="40" spans="1:5" x14ac:dyDescent="0.35">
      <c r="A40" s="36">
        <v>41386</v>
      </c>
      <c r="B40" s="29">
        <v>3</v>
      </c>
      <c r="C40" s="29">
        <v>2.99</v>
      </c>
      <c r="D40" s="29">
        <v>3.31</v>
      </c>
      <c r="E40" s="29">
        <v>3.9</v>
      </c>
    </row>
    <row r="41" spans="1:5" x14ac:dyDescent="0.35">
      <c r="A41" s="36">
        <v>41347</v>
      </c>
      <c r="B41" s="29">
        <v>3.04</v>
      </c>
      <c r="C41" s="29">
        <v>3.07</v>
      </c>
      <c r="D41" s="29">
        <v>3.48</v>
      </c>
      <c r="E41" s="29">
        <v>4.07</v>
      </c>
    </row>
    <row r="42" spans="1:5" x14ac:dyDescent="0.35">
      <c r="A42" s="36">
        <v>41295</v>
      </c>
      <c r="B42" s="29">
        <v>3.04</v>
      </c>
      <c r="C42" s="29">
        <v>3.09</v>
      </c>
      <c r="D42" s="29">
        <v>3.5</v>
      </c>
      <c r="E42" s="29">
        <v>4.07</v>
      </c>
    </row>
    <row r="43" spans="1:5" x14ac:dyDescent="0.35">
      <c r="A43" s="36">
        <v>41285</v>
      </c>
      <c r="B43" s="29">
        <v>3.04</v>
      </c>
      <c r="C43" s="29">
        <v>3.06</v>
      </c>
      <c r="D43" s="29">
        <v>3.33</v>
      </c>
      <c r="E43" s="29">
        <v>3.94</v>
      </c>
    </row>
    <row r="44" spans="1:5" x14ac:dyDescent="0.35">
      <c r="A44" s="36">
        <v>41264</v>
      </c>
      <c r="B44" s="29">
        <v>3.12</v>
      </c>
      <c r="C44" s="29">
        <v>3.06</v>
      </c>
      <c r="D44" s="29">
        <v>3.33</v>
      </c>
      <c r="E44" s="29">
        <v>3.94</v>
      </c>
    </row>
    <row r="45" spans="1:5" x14ac:dyDescent="0.35">
      <c r="A45" s="36">
        <v>41262</v>
      </c>
      <c r="B45" s="29">
        <v>3.22</v>
      </c>
      <c r="C45" s="29">
        <v>3.1</v>
      </c>
      <c r="D45" s="29">
        <v>3.33</v>
      </c>
      <c r="E45" s="29">
        <v>3.94</v>
      </c>
    </row>
    <row r="46" spans="1:5" x14ac:dyDescent="0.35">
      <c r="A46" s="36">
        <v>41234</v>
      </c>
      <c r="B46" s="29">
        <v>3.29</v>
      </c>
      <c r="C46" s="29">
        <v>3.1</v>
      </c>
      <c r="D46" s="29">
        <v>3.33</v>
      </c>
      <c r="E46" s="29">
        <v>3.94</v>
      </c>
    </row>
    <row r="47" spans="1:5" x14ac:dyDescent="0.35">
      <c r="A47" s="36">
        <v>41226</v>
      </c>
      <c r="B47" s="29">
        <v>3.33</v>
      </c>
      <c r="C47" s="29">
        <v>3.15</v>
      </c>
      <c r="D47" s="29">
        <v>3.38</v>
      </c>
      <c r="E47" s="29">
        <v>3.99</v>
      </c>
    </row>
    <row r="48" spans="1:5" x14ac:dyDescent="0.35">
      <c r="A48" s="36">
        <v>41206</v>
      </c>
      <c r="B48" s="29">
        <v>3.33</v>
      </c>
      <c r="C48" s="29">
        <v>3.23</v>
      </c>
      <c r="D48" s="29">
        <v>3.45</v>
      </c>
      <c r="E48" s="29">
        <v>4.09</v>
      </c>
    </row>
    <row r="49" spans="1:5" x14ac:dyDescent="0.35">
      <c r="A49" s="36">
        <v>41193</v>
      </c>
      <c r="B49" s="29">
        <v>3.39</v>
      </c>
      <c r="C49" s="29">
        <v>3.28</v>
      </c>
      <c r="D49" s="29">
        <v>3.45</v>
      </c>
      <c r="E49" s="29">
        <v>4.09</v>
      </c>
    </row>
    <row r="50" spans="1:5" x14ac:dyDescent="0.35">
      <c r="A50" s="36">
        <v>41187</v>
      </c>
      <c r="B50" s="29">
        <v>3.49</v>
      </c>
      <c r="C50" s="29">
        <v>3.28</v>
      </c>
      <c r="D50" s="29">
        <v>3.55</v>
      </c>
      <c r="E50" s="29">
        <v>4.09</v>
      </c>
    </row>
    <row r="51" spans="1:5" x14ac:dyDescent="0.35">
      <c r="A51" s="36">
        <v>41162</v>
      </c>
      <c r="B51" s="29">
        <v>3.6</v>
      </c>
      <c r="C51" s="29">
        <v>3.43</v>
      </c>
      <c r="D51" s="29">
        <v>3.65</v>
      </c>
      <c r="E51" s="29">
        <v>4.17</v>
      </c>
    </row>
    <row r="52" spans="1:5" x14ac:dyDescent="0.35">
      <c r="A52" s="36">
        <v>41152</v>
      </c>
      <c r="B52" s="29">
        <v>3.8</v>
      </c>
      <c r="C52" s="29">
        <v>3.57</v>
      </c>
      <c r="D52" s="29">
        <v>3.7</v>
      </c>
      <c r="E52" s="29">
        <v>4.22</v>
      </c>
    </row>
    <row r="53" spans="1:5" x14ac:dyDescent="0.35">
      <c r="A53" s="36">
        <v>41124</v>
      </c>
      <c r="B53" s="29">
        <v>3.95</v>
      </c>
      <c r="C53" s="29">
        <v>3.7</v>
      </c>
      <c r="D53" s="29">
        <v>3.77</v>
      </c>
      <c r="E53" s="29">
        <v>4.2699999999999996</v>
      </c>
    </row>
    <row r="54" spans="1:5" x14ac:dyDescent="0.35">
      <c r="A54" s="36">
        <v>41116</v>
      </c>
      <c r="B54" s="29">
        <v>3.95</v>
      </c>
      <c r="C54" s="29">
        <v>3.55</v>
      </c>
      <c r="D54" s="29">
        <v>3.69</v>
      </c>
      <c r="E54" s="29">
        <v>4.17</v>
      </c>
    </row>
    <row r="55" spans="1:5" x14ac:dyDescent="0.35">
      <c r="A55" s="36">
        <v>41103</v>
      </c>
      <c r="B55" s="29">
        <v>3.95</v>
      </c>
      <c r="C55" s="29">
        <v>3.65</v>
      </c>
      <c r="D55" s="29">
        <v>3.79</v>
      </c>
      <c r="E55" s="29">
        <v>4.2699999999999996</v>
      </c>
    </row>
    <row r="56" spans="1:5" x14ac:dyDescent="0.35">
      <c r="A56" s="36">
        <v>41075</v>
      </c>
      <c r="B56" s="29">
        <v>3.99</v>
      </c>
      <c r="C56" s="29">
        <v>3.78</v>
      </c>
      <c r="D56" s="29">
        <v>3.94</v>
      </c>
      <c r="E56" s="29">
        <v>4.4000000000000004</v>
      </c>
    </row>
    <row r="57" spans="1:5" x14ac:dyDescent="0.35">
      <c r="A57" s="36">
        <v>41060</v>
      </c>
      <c r="B57" s="29">
        <v>3.99</v>
      </c>
      <c r="C57" s="29">
        <v>3.68</v>
      </c>
      <c r="D57" s="29">
        <v>3.89</v>
      </c>
      <c r="E57" s="29">
        <v>4.4000000000000004</v>
      </c>
    </row>
    <row r="58" spans="1:5" x14ac:dyDescent="0.35">
      <c r="A58" s="36">
        <v>41052</v>
      </c>
      <c r="B58" s="29">
        <v>3.99</v>
      </c>
      <c r="C58" s="29">
        <v>3.75</v>
      </c>
      <c r="D58" s="29">
        <v>3.99</v>
      </c>
      <c r="E58" s="29">
        <v>4.5</v>
      </c>
    </row>
    <row r="59" spans="1:5" x14ac:dyDescent="0.35">
      <c r="A59" s="36">
        <v>41023</v>
      </c>
      <c r="B59" s="29">
        <v>3.99</v>
      </c>
      <c r="C59" s="29">
        <v>3.8</v>
      </c>
      <c r="D59" s="29">
        <v>4.1399999999999997</v>
      </c>
      <c r="E59" s="29">
        <v>4.7</v>
      </c>
    </row>
    <row r="60" spans="1:5" x14ac:dyDescent="0.35">
      <c r="A60" s="36">
        <v>41011</v>
      </c>
      <c r="B60" s="29">
        <v>4.05</v>
      </c>
      <c r="C60" s="29">
        <v>3.9</v>
      </c>
      <c r="D60" s="29">
        <v>4.24</v>
      </c>
      <c r="E60" s="29">
        <v>4.8</v>
      </c>
    </row>
    <row r="61" spans="1:5" x14ac:dyDescent="0.35">
      <c r="A61" s="36">
        <v>40988</v>
      </c>
      <c r="B61" s="29">
        <v>4.1500000000000004</v>
      </c>
      <c r="C61" s="29">
        <v>3.9</v>
      </c>
      <c r="D61" s="29">
        <v>4.24</v>
      </c>
      <c r="E61" s="29">
        <v>4.8</v>
      </c>
    </row>
    <row r="62" spans="1:5" x14ac:dyDescent="0.35">
      <c r="A62" s="36">
        <v>40968</v>
      </c>
      <c r="B62" s="29">
        <v>4.2</v>
      </c>
      <c r="C62" s="29">
        <v>3.85</v>
      </c>
      <c r="D62" s="29">
        <v>4.09</v>
      </c>
      <c r="E62" s="29">
        <v>4.7</v>
      </c>
    </row>
    <row r="63" spans="1:5" x14ac:dyDescent="0.35">
      <c r="A63" s="36">
        <v>40954</v>
      </c>
      <c r="B63" s="29">
        <v>4.3</v>
      </c>
      <c r="C63" s="29">
        <v>3.9</v>
      </c>
      <c r="D63" s="29">
        <v>4.09</v>
      </c>
      <c r="E63" s="29">
        <v>4.7</v>
      </c>
    </row>
    <row r="64" spans="1:5" x14ac:dyDescent="0.35">
      <c r="A64" s="36">
        <v>40926</v>
      </c>
      <c r="B64" s="29">
        <v>4.45</v>
      </c>
      <c r="C64" s="29">
        <v>3.95</v>
      </c>
      <c r="D64" s="29">
        <v>4.34</v>
      </c>
      <c r="E64" s="29">
        <v>4.8499999999999996</v>
      </c>
    </row>
    <row r="65" spans="1:5" x14ac:dyDescent="0.35">
      <c r="A65" s="36">
        <v>40905</v>
      </c>
      <c r="B65" s="29">
        <v>4.45</v>
      </c>
      <c r="C65" s="29">
        <v>4.05</v>
      </c>
      <c r="D65" s="29">
        <v>4.54</v>
      </c>
      <c r="E65" s="29">
        <v>4.95</v>
      </c>
    </row>
    <row r="66" spans="1:5" x14ac:dyDescent="0.35">
      <c r="A66" s="36">
        <v>40878</v>
      </c>
      <c r="B66" s="29">
        <v>4.5999999999999996</v>
      </c>
      <c r="C66" s="29">
        <v>4.3899999999999997</v>
      </c>
      <c r="D66" s="29">
        <v>4.84</v>
      </c>
      <c r="E66" s="29">
        <v>5.28</v>
      </c>
    </row>
    <row r="67" spans="1:5" x14ac:dyDescent="0.35">
      <c r="A67" s="36">
        <v>40834</v>
      </c>
      <c r="B67" s="29">
        <v>4.3499999999999996</v>
      </c>
      <c r="C67" s="29">
        <v>4.1399999999999997</v>
      </c>
      <c r="D67" s="29">
        <v>4.59</v>
      </c>
      <c r="E67" s="29">
        <v>5.03</v>
      </c>
    </row>
    <row r="68" spans="1:5" x14ac:dyDescent="0.35">
      <c r="A68" s="36">
        <v>40822</v>
      </c>
      <c r="B68" s="29">
        <v>4.3</v>
      </c>
      <c r="C68" s="29">
        <v>4.09</v>
      </c>
      <c r="D68" s="29">
        <v>4.4400000000000004</v>
      </c>
      <c r="E68" s="29">
        <v>4.88</v>
      </c>
    </row>
    <row r="69" spans="1:5" x14ac:dyDescent="0.35">
      <c r="A69" s="36">
        <v>40780</v>
      </c>
      <c r="B69" s="29">
        <v>4.2</v>
      </c>
      <c r="C69" s="29">
        <v>4.09</v>
      </c>
      <c r="D69" s="29">
        <v>4.3899999999999997</v>
      </c>
      <c r="E69" s="29">
        <v>4.88</v>
      </c>
    </row>
    <row r="70" spans="1:5" x14ac:dyDescent="0.35">
      <c r="A70" s="36">
        <v>40770</v>
      </c>
      <c r="B70" s="29">
        <v>4.1500000000000004</v>
      </c>
      <c r="C70" s="29">
        <v>4.09</v>
      </c>
      <c r="D70" s="29">
        <v>4.3899999999999997</v>
      </c>
      <c r="E70" s="29">
        <v>4.88</v>
      </c>
    </row>
    <row r="71" spans="1:5" x14ac:dyDescent="0.35">
      <c r="A71" s="36">
        <v>40750</v>
      </c>
      <c r="B71" s="29">
        <v>4.1500000000000004</v>
      </c>
      <c r="C71" s="29">
        <v>4.4400000000000004</v>
      </c>
      <c r="D71" s="29">
        <v>4.99</v>
      </c>
      <c r="E71" s="29">
        <v>5.48</v>
      </c>
    </row>
    <row r="72" spans="1:5" x14ac:dyDescent="0.35">
      <c r="A72" s="36">
        <v>40731</v>
      </c>
      <c r="B72" s="29">
        <v>4.09</v>
      </c>
      <c r="C72" s="29">
        <v>4.4400000000000004</v>
      </c>
      <c r="D72" s="29">
        <v>4.99</v>
      </c>
      <c r="E72" s="29">
        <v>5.48</v>
      </c>
    </row>
    <row r="73" spans="1:5" x14ac:dyDescent="0.35">
      <c r="A73" s="36">
        <v>40695</v>
      </c>
      <c r="B73" s="29">
        <v>3.99</v>
      </c>
      <c r="C73" s="29">
        <v>4.3899999999999997</v>
      </c>
      <c r="D73" s="29">
        <v>4.99</v>
      </c>
      <c r="E73" s="29">
        <v>5.48</v>
      </c>
    </row>
    <row r="74" spans="1:5" x14ac:dyDescent="0.35">
      <c r="A74" s="36">
        <v>40693</v>
      </c>
      <c r="B74" s="29">
        <v>3.99</v>
      </c>
      <c r="C74" s="29">
        <v>4.3899999999999997</v>
      </c>
      <c r="D74" s="29">
        <v>5.29</v>
      </c>
      <c r="E74" s="29">
        <v>5.73</v>
      </c>
    </row>
    <row r="75" spans="1:5" x14ac:dyDescent="0.35">
      <c r="A75" s="36">
        <v>40674</v>
      </c>
      <c r="B75" s="29">
        <v>3.95</v>
      </c>
      <c r="C75" s="29">
        <v>4.3899999999999997</v>
      </c>
      <c r="D75" s="29">
        <v>5.29</v>
      </c>
      <c r="E75" s="29">
        <v>5.73</v>
      </c>
    </row>
    <row r="76" spans="1:5" x14ac:dyDescent="0.35">
      <c r="A76" s="36">
        <v>40660</v>
      </c>
      <c r="B76" s="29">
        <v>3.88</v>
      </c>
      <c r="C76" s="29">
        <v>4.3899999999999997</v>
      </c>
      <c r="D76" s="29">
        <v>5.29</v>
      </c>
      <c r="E76" s="29">
        <v>5.73</v>
      </c>
    </row>
    <row r="77" spans="1:5" x14ac:dyDescent="0.35">
      <c r="A77" s="36">
        <v>40632</v>
      </c>
      <c r="B77" s="29">
        <v>3.78</v>
      </c>
      <c r="C77" s="29">
        <v>4.3899999999999997</v>
      </c>
      <c r="D77" s="29">
        <v>5.29</v>
      </c>
      <c r="E77" s="29">
        <v>5.73</v>
      </c>
    </row>
    <row r="78" spans="1:5" x14ac:dyDescent="0.35">
      <c r="A78" s="36">
        <v>40619</v>
      </c>
      <c r="B78" s="29">
        <v>3.75</v>
      </c>
      <c r="C78" s="29">
        <v>4.3099999999999996</v>
      </c>
      <c r="D78" s="29">
        <v>5.29</v>
      </c>
      <c r="E78" s="29">
        <v>5.73</v>
      </c>
    </row>
    <row r="79" spans="1:5" x14ac:dyDescent="0.35">
      <c r="A79" s="36">
        <v>40610</v>
      </c>
      <c r="B79" s="29">
        <v>3.7</v>
      </c>
      <c r="C79" s="29">
        <v>4.3099999999999996</v>
      </c>
      <c r="D79" s="29">
        <v>5.29</v>
      </c>
      <c r="E79" s="29">
        <v>5.73</v>
      </c>
    </row>
    <row r="80" spans="1:5" x14ac:dyDescent="0.35">
      <c r="A80" s="36">
        <v>40604</v>
      </c>
      <c r="B80" s="29">
        <v>3.64</v>
      </c>
      <c r="C80" s="29">
        <v>4.22</v>
      </c>
      <c r="D80" s="29">
        <v>5.24</v>
      </c>
      <c r="E80" s="29">
        <v>5.68</v>
      </c>
    </row>
    <row r="81" spans="1:5" x14ac:dyDescent="0.35">
      <c r="A81" s="36">
        <v>40597</v>
      </c>
      <c r="B81" s="29">
        <v>3.54</v>
      </c>
      <c r="C81" s="29">
        <v>4.17</v>
      </c>
      <c r="D81" s="29">
        <v>5.24</v>
      </c>
      <c r="E81" s="29">
        <v>5.68</v>
      </c>
    </row>
    <row r="82" spans="1:5" x14ac:dyDescent="0.35">
      <c r="A82" s="36">
        <v>40590</v>
      </c>
      <c r="B82" s="29">
        <v>3.44</v>
      </c>
      <c r="C82" s="29">
        <v>4.17</v>
      </c>
      <c r="D82" s="29">
        <v>5.29</v>
      </c>
      <c r="E82" s="29">
        <v>5.68</v>
      </c>
    </row>
    <row r="83" spans="1:5" x14ac:dyDescent="0.35">
      <c r="A83" s="36">
        <v>40582</v>
      </c>
      <c r="B83" s="29">
        <v>3.38</v>
      </c>
      <c r="C83" s="29">
        <v>4.09</v>
      </c>
      <c r="D83" s="29">
        <v>5.19</v>
      </c>
      <c r="E83" s="29">
        <v>5.63</v>
      </c>
    </row>
    <row r="84" spans="1:5" x14ac:dyDescent="0.35">
      <c r="A84" s="36">
        <v>40575</v>
      </c>
      <c r="B84" s="29">
        <v>3.33</v>
      </c>
      <c r="C84" s="29">
        <v>4.04</v>
      </c>
      <c r="D84" s="29">
        <v>5.09</v>
      </c>
      <c r="E84" s="29">
        <v>5.53</v>
      </c>
    </row>
    <row r="85" spans="1:5" x14ac:dyDescent="0.35">
      <c r="A85" s="36">
        <v>40570</v>
      </c>
      <c r="B85" s="29">
        <v>3.33</v>
      </c>
      <c r="C85" s="29">
        <v>3.98</v>
      </c>
      <c r="D85" s="29">
        <v>5.05</v>
      </c>
      <c r="E85" s="29">
        <v>5.53</v>
      </c>
    </row>
    <row r="86" spans="1:5" x14ac:dyDescent="0.35">
      <c r="A86" s="36">
        <v>40564</v>
      </c>
      <c r="B86" s="29">
        <v>3.3</v>
      </c>
      <c r="C86" s="29">
        <v>3.93</v>
      </c>
      <c r="D86" s="29">
        <v>4.99</v>
      </c>
      <c r="E86" s="29">
        <v>5.48</v>
      </c>
    </row>
    <row r="87" spans="1:5" x14ac:dyDescent="0.35">
      <c r="A87" s="36">
        <v>40561</v>
      </c>
      <c r="B87" s="29">
        <v>3.27</v>
      </c>
      <c r="C87" s="29">
        <v>3.89</v>
      </c>
      <c r="D87" s="29">
        <v>4.8899999999999997</v>
      </c>
      <c r="E87" s="29">
        <v>5.48</v>
      </c>
    </row>
    <row r="88" spans="1:5" x14ac:dyDescent="0.35">
      <c r="A88" s="36">
        <v>40554</v>
      </c>
      <c r="B88" s="29">
        <v>3.24</v>
      </c>
      <c r="C88" s="29">
        <v>3.79</v>
      </c>
      <c r="D88" s="29">
        <v>4.83</v>
      </c>
      <c r="E88" s="29">
        <v>5.42</v>
      </c>
    </row>
    <row r="89" spans="1:5" x14ac:dyDescent="0.35">
      <c r="A89" s="36">
        <v>40535</v>
      </c>
      <c r="B89" s="29">
        <v>3.19</v>
      </c>
      <c r="C89" s="29">
        <v>3.72</v>
      </c>
      <c r="D89" s="29">
        <v>4.83</v>
      </c>
      <c r="E89" s="29">
        <v>5.42</v>
      </c>
    </row>
    <row r="90" spans="1:5" x14ac:dyDescent="0.35">
      <c r="A90" s="36">
        <v>40529</v>
      </c>
      <c r="B90" s="29">
        <v>3.13</v>
      </c>
      <c r="C90" s="29">
        <v>3.72</v>
      </c>
      <c r="D90" s="29">
        <v>4.83</v>
      </c>
      <c r="E90" s="29">
        <v>5.42</v>
      </c>
    </row>
    <row r="91" spans="1:5" x14ac:dyDescent="0.35">
      <c r="A91" s="36">
        <v>40522</v>
      </c>
      <c r="B91" s="29">
        <v>3.08</v>
      </c>
      <c r="C91" s="29">
        <v>3.67</v>
      </c>
      <c r="D91" s="29">
        <v>4.7300000000000004</v>
      </c>
      <c r="E91" s="29">
        <v>5.37</v>
      </c>
    </row>
    <row r="92" spans="1:5" x14ac:dyDescent="0.35">
      <c r="A92" s="36">
        <v>40520</v>
      </c>
      <c r="B92" s="29">
        <v>3.04</v>
      </c>
      <c r="C92" s="29">
        <v>3.57</v>
      </c>
      <c r="D92" s="29">
        <v>4.62</v>
      </c>
      <c r="E92" s="29">
        <v>5.27</v>
      </c>
    </row>
    <row r="93" spans="1:5" x14ac:dyDescent="0.35">
      <c r="A93" s="36">
        <v>40514</v>
      </c>
      <c r="B93" s="29">
        <v>2.97</v>
      </c>
      <c r="C93" s="29">
        <v>3.52</v>
      </c>
      <c r="D93" s="29">
        <v>4.5199999999999996</v>
      </c>
      <c r="E93" s="29">
        <v>5.13</v>
      </c>
    </row>
    <row r="94" spans="1:5" x14ac:dyDescent="0.35">
      <c r="A94" s="36">
        <v>40501</v>
      </c>
      <c r="B94" s="29">
        <v>2.88</v>
      </c>
      <c r="C94" s="29">
        <v>3.4</v>
      </c>
      <c r="D94" s="29">
        <v>4.3600000000000003</v>
      </c>
      <c r="E94" s="29">
        <v>4.99</v>
      </c>
    </row>
    <row r="95" spans="1:5" x14ac:dyDescent="0.35">
      <c r="A95" s="36">
        <v>40494</v>
      </c>
      <c r="B95" s="29">
        <v>2.81</v>
      </c>
      <c r="C95" s="29">
        <v>3.3</v>
      </c>
      <c r="D95" s="29">
        <v>4.22</v>
      </c>
      <c r="E95" s="29">
        <v>4.8499999999999996</v>
      </c>
    </row>
    <row r="96" spans="1:5" x14ac:dyDescent="0.35">
      <c r="A96" s="36">
        <v>40479</v>
      </c>
      <c r="B96" s="29">
        <v>2.71</v>
      </c>
      <c r="C96" s="29">
        <v>3.3</v>
      </c>
      <c r="D96" s="29">
        <v>4.28</v>
      </c>
      <c r="E96" s="29">
        <v>4.8499999999999996</v>
      </c>
    </row>
    <row r="97" spans="1:5" x14ac:dyDescent="0.35">
      <c r="A97" s="36">
        <v>40476</v>
      </c>
      <c r="B97" s="29">
        <v>2.6</v>
      </c>
      <c r="C97" s="29">
        <v>3.3</v>
      </c>
      <c r="D97" s="29">
        <v>4.16</v>
      </c>
      <c r="E97" s="29">
        <v>4.6900000000000004</v>
      </c>
    </row>
    <row r="98" spans="1:5" x14ac:dyDescent="0.35">
      <c r="A98" s="36">
        <v>40473</v>
      </c>
      <c r="B98" s="29">
        <v>2.6</v>
      </c>
      <c r="C98" s="29">
        <v>3.3</v>
      </c>
      <c r="D98" s="29">
        <v>4.0199999999999996</v>
      </c>
      <c r="E98" s="29">
        <v>4.6900000000000004</v>
      </c>
    </row>
    <row r="99" spans="1:5" x14ac:dyDescent="0.35">
      <c r="A99" s="36">
        <v>40469</v>
      </c>
      <c r="B99" s="29">
        <v>2.58</v>
      </c>
      <c r="C99" s="29">
        <v>3.2</v>
      </c>
      <c r="D99" s="29">
        <v>3.99</v>
      </c>
      <c r="E99" s="29">
        <v>4.6399999999999997</v>
      </c>
    </row>
    <row r="100" spans="1:5" x14ac:dyDescent="0.35">
      <c r="A100" s="36">
        <v>40452</v>
      </c>
      <c r="B100" s="29">
        <v>2.48</v>
      </c>
      <c r="C100" s="29">
        <v>3.05</v>
      </c>
      <c r="D100" s="29">
        <v>3.92</v>
      </c>
      <c r="E100" s="29">
        <v>4.59</v>
      </c>
    </row>
    <row r="101" spans="1:5" x14ac:dyDescent="0.35">
      <c r="A101" s="36">
        <v>40436</v>
      </c>
      <c r="B101" s="29">
        <v>2.41</v>
      </c>
      <c r="C101" s="29">
        <v>2.95</v>
      </c>
      <c r="D101" s="29">
        <v>3.89</v>
      </c>
      <c r="E101" s="29">
        <v>4.54</v>
      </c>
    </row>
    <row r="102" spans="1:5" x14ac:dyDescent="0.35">
      <c r="A102" s="36">
        <v>40428</v>
      </c>
      <c r="B102" s="29">
        <v>2.37</v>
      </c>
      <c r="C102" s="29">
        <v>2.84</v>
      </c>
      <c r="D102" s="29">
        <v>3.79</v>
      </c>
      <c r="E102" s="29">
        <v>4.54</v>
      </c>
    </row>
    <row r="103" spans="1:5" x14ac:dyDescent="0.35">
      <c r="A103" s="36">
        <v>40416</v>
      </c>
      <c r="B103" s="29">
        <v>2.25</v>
      </c>
      <c r="C103" s="29">
        <v>2.79</v>
      </c>
      <c r="D103" s="29">
        <v>3.72</v>
      </c>
      <c r="E103" s="29">
        <v>4.54</v>
      </c>
    </row>
    <row r="104" spans="1:5" x14ac:dyDescent="0.35">
      <c r="A104" s="36">
        <v>40409</v>
      </c>
      <c r="B104" s="29">
        <v>2.17</v>
      </c>
      <c r="C104" s="29">
        <v>2.83</v>
      </c>
      <c r="D104" s="29">
        <v>3.89</v>
      </c>
      <c r="E104" s="29">
        <v>4.5999999999999996</v>
      </c>
    </row>
    <row r="105" spans="1:5" x14ac:dyDescent="0.35">
      <c r="A105" s="36">
        <v>40387</v>
      </c>
      <c r="B105" s="29">
        <v>2.17</v>
      </c>
      <c r="C105" s="29">
        <v>2.9</v>
      </c>
      <c r="D105" s="29">
        <v>3.99</v>
      </c>
      <c r="E105" s="29">
        <v>4.75</v>
      </c>
    </row>
    <row r="106" spans="1:5" x14ac:dyDescent="0.35">
      <c r="A106" s="36">
        <v>40366</v>
      </c>
      <c r="B106" s="29">
        <v>2.0499999999999998</v>
      </c>
      <c r="C106" s="29">
        <v>2.82</v>
      </c>
      <c r="D106" s="29">
        <v>3.99</v>
      </c>
      <c r="E106" s="29">
        <v>4.6500000000000004</v>
      </c>
    </row>
    <row r="107" spans="1:5" x14ac:dyDescent="0.35">
      <c r="A107" s="36">
        <v>40346</v>
      </c>
      <c r="B107" s="29">
        <v>1.95</v>
      </c>
      <c r="C107" s="29">
        <v>2.69</v>
      </c>
      <c r="D107" s="29">
        <v>3.87</v>
      </c>
      <c r="E107" s="29">
        <v>4.6500000000000004</v>
      </c>
    </row>
    <row r="108" spans="1:5" x14ac:dyDescent="0.35">
      <c r="A108" s="36">
        <v>40332</v>
      </c>
      <c r="B108" s="29">
        <v>1.85</v>
      </c>
      <c r="C108" s="29">
        <v>2.69</v>
      </c>
      <c r="D108" s="29">
        <v>3.87</v>
      </c>
      <c r="E108" s="29">
        <v>4.6500000000000004</v>
      </c>
    </row>
    <row r="109" spans="1:5" x14ac:dyDescent="0.35">
      <c r="A109" s="36">
        <v>40326</v>
      </c>
      <c r="B109" s="29">
        <v>1.78</v>
      </c>
      <c r="C109" s="29">
        <v>2.62</v>
      </c>
      <c r="D109" s="29">
        <v>3.87</v>
      </c>
      <c r="E109" s="29">
        <v>4.6500000000000004</v>
      </c>
    </row>
    <row r="110" spans="1:5" x14ac:dyDescent="0.35">
      <c r="A110" s="36">
        <v>40310</v>
      </c>
      <c r="B110" s="29">
        <v>1.78</v>
      </c>
      <c r="C110" s="29">
        <v>2.62</v>
      </c>
      <c r="D110" s="29">
        <v>4.0999999999999996</v>
      </c>
      <c r="E110" s="29">
        <v>4.95</v>
      </c>
    </row>
    <row r="111" spans="1:5" x14ac:dyDescent="0.35">
      <c r="A111" s="36">
        <v>40303</v>
      </c>
      <c r="B111" s="29">
        <v>1.65</v>
      </c>
      <c r="C111" s="29">
        <v>2.62</v>
      </c>
      <c r="D111" s="29">
        <v>4.0999999999999996</v>
      </c>
      <c r="E111" s="29">
        <v>4.95</v>
      </c>
    </row>
    <row r="112" spans="1:5" x14ac:dyDescent="0.35">
      <c r="A112" s="36">
        <v>40263</v>
      </c>
      <c r="B112" s="29">
        <v>1.65</v>
      </c>
      <c r="C112" s="29">
        <v>2.64</v>
      </c>
      <c r="D112" s="29">
        <v>4.2300000000000004</v>
      </c>
      <c r="E112" s="29">
        <v>5.0999999999999996</v>
      </c>
    </row>
    <row r="113" spans="1:5" x14ac:dyDescent="0.35">
      <c r="A113" s="36">
        <v>40224</v>
      </c>
      <c r="B113" s="29">
        <v>1.59</v>
      </c>
      <c r="C113" s="29">
        <v>2.58</v>
      </c>
      <c r="D113" s="29">
        <v>4.2300000000000004</v>
      </c>
      <c r="E113" s="29">
        <v>5.0999999999999996</v>
      </c>
    </row>
    <row r="114" spans="1:5" x14ac:dyDescent="0.35">
      <c r="A114" s="36">
        <v>40162</v>
      </c>
      <c r="B114" s="29">
        <v>1.55</v>
      </c>
      <c r="C114" s="29">
        <v>2.4500000000000002</v>
      </c>
      <c r="D114" s="29">
        <v>4.2300000000000004</v>
      </c>
      <c r="E114" s="29">
        <v>5</v>
      </c>
    </row>
    <row r="115" spans="1:5" x14ac:dyDescent="0.35">
      <c r="A115" s="36">
        <v>40147</v>
      </c>
      <c r="B115" s="29">
        <v>1.55</v>
      </c>
      <c r="C115" s="29">
        <v>2.4500000000000002</v>
      </c>
      <c r="D115" s="29">
        <v>4.1500000000000004</v>
      </c>
      <c r="E115" s="29">
        <v>4.95</v>
      </c>
    </row>
    <row r="116" spans="1:5" x14ac:dyDescent="0.35">
      <c r="A116" s="36">
        <v>40112</v>
      </c>
      <c r="B116" s="29">
        <v>1.55</v>
      </c>
      <c r="C116" s="29">
        <v>2.5</v>
      </c>
      <c r="D116" s="29">
        <v>4.25</v>
      </c>
      <c r="E116" s="29">
        <v>4.95</v>
      </c>
    </row>
    <row r="117" spans="1:5" x14ac:dyDescent="0.35">
      <c r="A117" s="36">
        <v>40100</v>
      </c>
      <c r="B117" s="29">
        <v>1.59</v>
      </c>
      <c r="C117" s="29">
        <v>2.62</v>
      </c>
      <c r="D117" s="29">
        <v>4.25</v>
      </c>
      <c r="E117" s="29">
        <v>4.95</v>
      </c>
    </row>
    <row r="118" spans="1:5" x14ac:dyDescent="0.35">
      <c r="A118" s="36">
        <v>40066</v>
      </c>
      <c r="B118" s="29">
        <v>1.64</v>
      </c>
      <c r="C118" s="29">
        <v>2.5499999999999998</v>
      </c>
      <c r="D118" s="29">
        <v>4.25</v>
      </c>
      <c r="E118" s="29">
        <v>5.05</v>
      </c>
    </row>
    <row r="119" spans="1:5" x14ac:dyDescent="0.35">
      <c r="A119" s="36">
        <v>40060</v>
      </c>
      <c r="B119" s="29">
        <v>1.74</v>
      </c>
      <c r="C119" s="29">
        <v>2.5499999999999998</v>
      </c>
      <c r="D119" s="29">
        <v>4.25</v>
      </c>
      <c r="E119" s="29">
        <v>5.0999999999999996</v>
      </c>
    </row>
    <row r="120" spans="1:5" x14ac:dyDescent="0.35">
      <c r="A120" s="36">
        <v>40017</v>
      </c>
      <c r="B120" s="29">
        <v>1.74</v>
      </c>
      <c r="C120" s="29">
        <v>2.5499999999999998</v>
      </c>
      <c r="D120" s="29">
        <v>4.45</v>
      </c>
      <c r="E120" s="29">
        <v>5.35</v>
      </c>
    </row>
    <row r="121" spans="1:5" x14ac:dyDescent="0.35">
      <c r="A121" s="36">
        <v>40007</v>
      </c>
      <c r="B121" s="29">
        <v>1.74</v>
      </c>
      <c r="C121" s="29">
        <v>2.65</v>
      </c>
      <c r="D121" s="29">
        <v>4.5</v>
      </c>
      <c r="E121" s="29">
        <v>5.35</v>
      </c>
    </row>
    <row r="122" spans="1:5" x14ac:dyDescent="0.35">
      <c r="A122" s="36">
        <v>39997</v>
      </c>
      <c r="B122" s="29">
        <v>1.8</v>
      </c>
      <c r="C122" s="29">
        <v>2.8</v>
      </c>
      <c r="D122" s="29">
        <v>4.6500000000000004</v>
      </c>
      <c r="E122" s="29">
        <v>5.58</v>
      </c>
    </row>
    <row r="123" spans="1:5" x14ac:dyDescent="0.35">
      <c r="A123" s="36">
        <v>39976</v>
      </c>
      <c r="B123" s="29">
        <v>2.0499999999999998</v>
      </c>
      <c r="C123" s="29">
        <v>3.1</v>
      </c>
      <c r="D123" s="29">
        <v>4.8499999999999996</v>
      </c>
      <c r="E123" s="29">
        <v>5.73</v>
      </c>
    </row>
    <row r="124" spans="1:5" x14ac:dyDescent="0.35">
      <c r="A124" s="36">
        <v>39972</v>
      </c>
      <c r="B124" s="29">
        <v>2.0499999999999998</v>
      </c>
      <c r="C124" s="29">
        <v>2.9</v>
      </c>
      <c r="D124" s="29">
        <v>4.7</v>
      </c>
      <c r="E124" s="29">
        <v>5.68</v>
      </c>
    </row>
    <row r="125" spans="1:5" x14ac:dyDescent="0.35">
      <c r="A125" s="36">
        <v>39960</v>
      </c>
      <c r="B125" s="29">
        <v>1.97</v>
      </c>
      <c r="C125" s="29">
        <v>2.85</v>
      </c>
      <c r="D125" s="29">
        <v>4.55</v>
      </c>
      <c r="E125" s="29">
        <v>5.48</v>
      </c>
    </row>
    <row r="126" spans="1:5" x14ac:dyDescent="0.35">
      <c r="A126" s="36">
        <v>39941</v>
      </c>
      <c r="B126" s="29">
        <v>1.97</v>
      </c>
      <c r="C126" s="29">
        <v>2.8</v>
      </c>
      <c r="D126" s="29">
        <v>4.4000000000000004</v>
      </c>
      <c r="E126" s="29">
        <v>5.33</v>
      </c>
    </row>
    <row r="127" spans="1:5" x14ac:dyDescent="0.35">
      <c r="A127" s="36">
        <v>39926</v>
      </c>
      <c r="B127" s="29">
        <v>1.97</v>
      </c>
      <c r="C127" s="29">
        <v>2.73</v>
      </c>
      <c r="D127" s="29">
        <v>4.1500000000000004</v>
      </c>
      <c r="E127" s="29">
        <v>5.08</v>
      </c>
    </row>
    <row r="128" spans="1:5" x14ac:dyDescent="0.35">
      <c r="A128" s="36">
        <v>39911</v>
      </c>
      <c r="B128" s="29">
        <v>2.15</v>
      </c>
      <c r="C128" s="29">
        <v>2.83</v>
      </c>
      <c r="D128" s="29">
        <v>4.4000000000000004</v>
      </c>
      <c r="E128" s="29">
        <v>5.14</v>
      </c>
    </row>
    <row r="129" spans="1:5" x14ac:dyDescent="0.35">
      <c r="A129" s="36">
        <v>39898</v>
      </c>
      <c r="B129" s="29">
        <v>2.15</v>
      </c>
      <c r="C129" s="29">
        <v>2.83</v>
      </c>
      <c r="D129" s="29">
        <v>4.26</v>
      </c>
      <c r="E129" s="29">
        <v>4.9000000000000004</v>
      </c>
    </row>
    <row r="130" spans="1:5" x14ac:dyDescent="0.35">
      <c r="A130" s="36">
        <v>39892</v>
      </c>
      <c r="B130" s="29">
        <v>2.2000000000000002</v>
      </c>
      <c r="C130" s="29">
        <v>2.83</v>
      </c>
      <c r="D130" s="29">
        <v>4.26</v>
      </c>
      <c r="E130" s="29">
        <v>4.9000000000000004</v>
      </c>
    </row>
    <row r="131" spans="1:5" x14ac:dyDescent="0.35">
      <c r="A131" s="36">
        <v>39868</v>
      </c>
      <c r="B131" s="29">
        <v>2.35</v>
      </c>
      <c r="C131" s="29">
        <v>2.88</v>
      </c>
      <c r="D131" s="29">
        <v>4.34</v>
      </c>
      <c r="E131" s="29">
        <v>4.9000000000000004</v>
      </c>
    </row>
    <row r="132" spans="1:5" x14ac:dyDescent="0.35">
      <c r="A132" s="36">
        <v>39860</v>
      </c>
      <c r="B132" s="29">
        <v>2.4700000000000002</v>
      </c>
      <c r="C132" s="29">
        <v>2.93</v>
      </c>
      <c r="D132" s="29">
        <v>4.34</v>
      </c>
      <c r="E132" s="29">
        <v>4.9000000000000004</v>
      </c>
    </row>
    <row r="133" spans="1:5" x14ac:dyDescent="0.35">
      <c r="A133" s="36">
        <v>39856</v>
      </c>
      <c r="B133" s="29">
        <v>2.5499999999999998</v>
      </c>
      <c r="C133" s="29">
        <v>3.45</v>
      </c>
      <c r="D133" s="29">
        <v>4.4400000000000004</v>
      </c>
      <c r="E133" s="29">
        <v>4.9000000000000004</v>
      </c>
    </row>
    <row r="134" spans="1:5" x14ac:dyDescent="0.35">
      <c r="A134" s="36">
        <v>39841</v>
      </c>
      <c r="B134" s="29">
        <v>3.15</v>
      </c>
      <c r="C134" s="29">
        <v>3.45</v>
      </c>
      <c r="D134" s="29">
        <v>4.4400000000000004</v>
      </c>
      <c r="E134" s="29">
        <v>4.9000000000000004</v>
      </c>
    </row>
    <row r="135" spans="1:5" x14ac:dyDescent="0.35">
      <c r="A135" s="36">
        <v>39829</v>
      </c>
      <c r="B135" s="29">
        <v>3.35</v>
      </c>
      <c r="C135" s="29">
        <v>3.55</v>
      </c>
      <c r="D135" s="29">
        <v>4.29</v>
      </c>
      <c r="E135" s="29">
        <v>4.5999999999999996</v>
      </c>
    </row>
    <row r="136" spans="1:5" x14ac:dyDescent="0.35">
      <c r="A136" s="36">
        <v>39826</v>
      </c>
      <c r="B136" s="29">
        <v>3.35</v>
      </c>
      <c r="C136" s="29">
        <v>3.65</v>
      </c>
      <c r="D136" s="29">
        <v>4.34</v>
      </c>
      <c r="E136" s="29">
        <v>4.5999999999999996</v>
      </c>
    </row>
    <row r="137" spans="1:5" x14ac:dyDescent="0.35">
      <c r="A137" s="36">
        <v>39812</v>
      </c>
      <c r="B137" s="29">
        <v>3.43</v>
      </c>
      <c r="C137" s="29">
        <v>3.73</v>
      </c>
      <c r="D137" s="29">
        <v>4.34</v>
      </c>
      <c r="E137" s="29">
        <v>4.5999999999999996</v>
      </c>
    </row>
    <row r="138" spans="1:5" x14ac:dyDescent="0.35">
      <c r="A138" s="36">
        <v>39800</v>
      </c>
      <c r="B138" s="29">
        <v>3.43</v>
      </c>
      <c r="C138" s="29">
        <v>3.93</v>
      </c>
      <c r="D138" s="29">
        <v>4.4400000000000004</v>
      </c>
      <c r="E138" s="29">
        <v>4.7</v>
      </c>
    </row>
    <row r="139" spans="1:5" x14ac:dyDescent="0.35">
      <c r="A139" s="36">
        <v>39794</v>
      </c>
      <c r="B139" s="29">
        <v>3.63</v>
      </c>
      <c r="C139" s="29">
        <v>4.08</v>
      </c>
      <c r="D139" s="29">
        <v>4.59</v>
      </c>
      <c r="E139" s="29">
        <v>4.8499999999999996</v>
      </c>
    </row>
    <row r="140" spans="1:5" x14ac:dyDescent="0.35">
      <c r="A140" s="36">
        <v>39787</v>
      </c>
      <c r="B140" s="29">
        <v>3.73</v>
      </c>
      <c r="C140" s="29">
        <v>4.08</v>
      </c>
      <c r="D140" s="29">
        <v>4.59</v>
      </c>
      <c r="E140" s="29">
        <v>4.8499999999999996</v>
      </c>
    </row>
    <row r="141" spans="1:5" x14ac:dyDescent="0.35">
      <c r="A141" s="36">
        <v>39786</v>
      </c>
      <c r="B141" s="29">
        <v>4.99</v>
      </c>
      <c r="C141" s="29">
        <v>4.28</v>
      </c>
      <c r="D141" s="29">
        <v>4.79</v>
      </c>
      <c r="E141" s="29">
        <v>5.05</v>
      </c>
    </row>
    <row r="142" spans="1:5" x14ac:dyDescent="0.35">
      <c r="A142" s="36">
        <v>39783</v>
      </c>
      <c r="B142" s="29">
        <v>5.43</v>
      </c>
      <c r="C142" s="29">
        <v>4.58</v>
      </c>
      <c r="D142" s="29">
        <v>4.99</v>
      </c>
      <c r="E142" s="29">
        <v>5.25</v>
      </c>
    </row>
    <row r="143" spans="1:5" x14ac:dyDescent="0.35">
      <c r="A143" s="36">
        <v>39773</v>
      </c>
      <c r="B143" s="29">
        <v>5.55</v>
      </c>
      <c r="C143" s="29">
        <v>4.75</v>
      </c>
      <c r="D143" s="29">
        <v>5.2</v>
      </c>
      <c r="E143" s="29">
        <v>5.45</v>
      </c>
    </row>
    <row r="144" spans="1:5" x14ac:dyDescent="0.35">
      <c r="A144" s="36">
        <v>39763</v>
      </c>
      <c r="B144" s="29">
        <v>5.65</v>
      </c>
      <c r="C144" s="29">
        <v>4.95</v>
      </c>
      <c r="D144" s="29">
        <v>5.35</v>
      </c>
      <c r="E144" s="29">
        <v>5.8</v>
      </c>
    </row>
    <row r="145" spans="1:5" x14ac:dyDescent="0.35">
      <c r="A145" s="36">
        <v>39757</v>
      </c>
      <c r="B145" s="29">
        <v>5.7</v>
      </c>
      <c r="C145" s="29">
        <v>5.2</v>
      </c>
      <c r="D145" s="29">
        <v>5.4</v>
      </c>
      <c r="E145" s="29">
        <v>5.8</v>
      </c>
    </row>
    <row r="146" spans="1:5" x14ac:dyDescent="0.35">
      <c r="A146" s="36">
        <v>39748</v>
      </c>
      <c r="B146" s="29">
        <v>5.8</v>
      </c>
      <c r="C146" s="29">
        <v>5.2</v>
      </c>
      <c r="D146" s="29">
        <v>5.4</v>
      </c>
      <c r="E146" s="29">
        <v>5.8</v>
      </c>
    </row>
    <row r="147" spans="1:5" x14ac:dyDescent="0.35">
      <c r="A147" s="36">
        <v>39737</v>
      </c>
      <c r="B147" s="29">
        <v>6.3</v>
      </c>
      <c r="C147" s="29">
        <v>5.65</v>
      </c>
      <c r="D147" s="29">
        <v>5.9</v>
      </c>
      <c r="E147" s="29">
        <v>5.95</v>
      </c>
    </row>
    <row r="148" spans="1:5" x14ac:dyDescent="0.35">
      <c r="A148" s="36">
        <v>39734</v>
      </c>
      <c r="B148" s="29">
        <v>6.45</v>
      </c>
      <c r="C148" s="29">
        <v>5.65</v>
      </c>
      <c r="D148" s="29">
        <v>5.9</v>
      </c>
      <c r="E148" s="29">
        <v>5.95</v>
      </c>
    </row>
    <row r="149" spans="1:5" x14ac:dyDescent="0.35">
      <c r="A149" s="36">
        <v>39727</v>
      </c>
      <c r="B149" s="29">
        <v>6.45</v>
      </c>
      <c r="C149" s="29">
        <v>6.19</v>
      </c>
      <c r="D149" s="29">
        <v>6.3</v>
      </c>
      <c r="E149" s="29">
        <v>6.4</v>
      </c>
    </row>
    <row r="150" spans="1:5" x14ac:dyDescent="0.35">
      <c r="A150" s="36">
        <v>39722</v>
      </c>
      <c r="B150" s="29">
        <v>6.23</v>
      </c>
      <c r="C150" s="29">
        <v>6.19</v>
      </c>
      <c r="D150" s="29">
        <v>6.3</v>
      </c>
      <c r="E150" s="29">
        <v>6.4</v>
      </c>
    </row>
    <row r="151" spans="1:5" x14ac:dyDescent="0.35">
      <c r="A151" s="36">
        <v>39710</v>
      </c>
      <c r="B151" s="29">
        <v>6.23</v>
      </c>
      <c r="C151" s="29">
        <v>6.14</v>
      </c>
      <c r="D151" s="29">
        <v>6.25</v>
      </c>
      <c r="E151" s="29">
        <v>6.3</v>
      </c>
    </row>
    <row r="152" spans="1:5" x14ac:dyDescent="0.35">
      <c r="A152" s="36">
        <v>39706</v>
      </c>
      <c r="B152" s="29">
        <v>5.95</v>
      </c>
      <c r="C152" s="29">
        <v>5.94</v>
      </c>
      <c r="D152" s="29">
        <v>6.1</v>
      </c>
      <c r="E152" s="29">
        <v>6.15</v>
      </c>
    </row>
    <row r="153" spans="1:5" x14ac:dyDescent="0.35">
      <c r="A153" s="36">
        <v>39701</v>
      </c>
      <c r="B153" s="29">
        <v>5.95</v>
      </c>
      <c r="C153" s="29">
        <v>5.94</v>
      </c>
      <c r="D153" s="29">
        <v>6.2</v>
      </c>
      <c r="E153" s="29">
        <v>6.25</v>
      </c>
    </row>
    <row r="154" spans="1:5" x14ac:dyDescent="0.35">
      <c r="A154" s="36">
        <v>39692</v>
      </c>
      <c r="B154" s="29">
        <v>5.85</v>
      </c>
      <c r="C154" s="29">
        <v>5.94</v>
      </c>
      <c r="D154" s="29">
        <v>6.2</v>
      </c>
      <c r="E154" s="29">
        <v>6.25</v>
      </c>
    </row>
    <row r="155" spans="1:5" x14ac:dyDescent="0.35">
      <c r="A155" s="36">
        <v>39674</v>
      </c>
      <c r="B155" s="29">
        <v>5.75</v>
      </c>
      <c r="C155" s="29">
        <v>5.94</v>
      </c>
      <c r="D155" s="29">
        <v>6.1</v>
      </c>
      <c r="E155" s="29">
        <v>6.1</v>
      </c>
    </row>
    <row r="156" spans="1:5" x14ac:dyDescent="0.35">
      <c r="A156" s="36">
        <v>39666</v>
      </c>
      <c r="B156" s="29">
        <v>5.75</v>
      </c>
      <c r="C156" s="29">
        <v>6.04</v>
      </c>
      <c r="D156" s="29">
        <v>6.26</v>
      </c>
      <c r="E156" s="29">
        <v>6.22</v>
      </c>
    </row>
    <row r="157" spans="1:5" x14ac:dyDescent="0.35">
      <c r="A157" s="36">
        <v>39638</v>
      </c>
      <c r="B157" s="29">
        <v>5.75</v>
      </c>
      <c r="C157" s="29">
        <v>6.24</v>
      </c>
      <c r="D157" s="29">
        <v>6.48</v>
      </c>
      <c r="E157" s="29">
        <v>6.38</v>
      </c>
    </row>
    <row r="158" spans="1:5" x14ac:dyDescent="0.35">
      <c r="A158" s="36">
        <v>39633</v>
      </c>
      <c r="B158" s="29">
        <v>5.65</v>
      </c>
      <c r="C158" s="29">
        <v>6.24</v>
      </c>
      <c r="D158" s="29">
        <v>6.48</v>
      </c>
      <c r="E158" s="29">
        <v>6.38</v>
      </c>
    </row>
    <row r="159" spans="1:5" x14ac:dyDescent="0.35">
      <c r="A159" s="36">
        <v>39631</v>
      </c>
      <c r="B159" s="29">
        <v>5.63</v>
      </c>
      <c r="C159" s="29">
        <v>6.12</v>
      </c>
      <c r="D159" s="29">
        <v>6.33</v>
      </c>
      <c r="E159" s="29">
        <v>6.28</v>
      </c>
    </row>
    <row r="160" spans="1:5" x14ac:dyDescent="0.35">
      <c r="A160" s="36">
        <v>39629</v>
      </c>
      <c r="B160" s="29">
        <v>5.63</v>
      </c>
      <c r="C160" s="29">
        <v>6.02</v>
      </c>
      <c r="D160" s="29">
        <v>6.23</v>
      </c>
      <c r="E160" s="29">
        <v>6.18</v>
      </c>
    </row>
    <row r="161" spans="1:5" x14ac:dyDescent="0.35">
      <c r="A161" s="36">
        <v>39618</v>
      </c>
      <c r="B161" s="29">
        <v>5.58</v>
      </c>
      <c r="C161" s="29">
        <v>6.12</v>
      </c>
      <c r="D161" s="29">
        <v>6.29</v>
      </c>
      <c r="E161" s="29">
        <v>6.18</v>
      </c>
    </row>
    <row r="162" spans="1:5" x14ac:dyDescent="0.35">
      <c r="A162" s="36">
        <v>39616</v>
      </c>
      <c r="B162" s="29">
        <v>5.58</v>
      </c>
      <c r="C162" s="29">
        <v>6.21</v>
      </c>
      <c r="D162" s="29">
        <v>6.36</v>
      </c>
      <c r="E162" s="29">
        <v>6.23</v>
      </c>
    </row>
    <row r="163" spans="1:5" x14ac:dyDescent="0.35">
      <c r="A163" s="36">
        <v>39615</v>
      </c>
      <c r="B163" s="29">
        <v>5.58</v>
      </c>
      <c r="C163" s="29">
        <v>6.16</v>
      </c>
      <c r="D163" s="29">
        <v>6.32</v>
      </c>
      <c r="E163" s="29">
        <v>6.19</v>
      </c>
    </row>
    <row r="164" spans="1:5" x14ac:dyDescent="0.35">
      <c r="A164" s="36">
        <v>39612</v>
      </c>
      <c r="B164" s="29">
        <v>5.58</v>
      </c>
      <c r="C164" s="29">
        <v>6.08</v>
      </c>
      <c r="D164" s="29">
        <v>6.2</v>
      </c>
      <c r="E164" s="29">
        <v>6.09</v>
      </c>
    </row>
    <row r="165" spans="1:5" x14ac:dyDescent="0.35">
      <c r="A165" s="36">
        <v>39610</v>
      </c>
      <c r="B165" s="29">
        <v>5.58</v>
      </c>
      <c r="C165" s="29">
        <v>6.08</v>
      </c>
      <c r="D165" s="29">
        <v>6.15</v>
      </c>
      <c r="E165" s="29">
        <v>5.99</v>
      </c>
    </row>
    <row r="166" spans="1:5" x14ac:dyDescent="0.35">
      <c r="A166" s="36">
        <v>39609</v>
      </c>
      <c r="B166" s="29">
        <v>5.58</v>
      </c>
      <c r="C166" s="29">
        <v>5.94</v>
      </c>
      <c r="D166" s="29">
        <v>6.01</v>
      </c>
      <c r="E166" s="29">
        <v>5.94</v>
      </c>
    </row>
    <row r="167" spans="1:5" x14ac:dyDescent="0.35">
      <c r="A167" s="36">
        <v>39598</v>
      </c>
      <c r="B167" s="29">
        <v>5.58</v>
      </c>
      <c r="C167" s="29">
        <v>5.74</v>
      </c>
      <c r="D167" s="29">
        <v>5.89</v>
      </c>
      <c r="E167" s="29">
        <v>5.94</v>
      </c>
    </row>
    <row r="168" spans="1:5" x14ac:dyDescent="0.35">
      <c r="A168" s="36">
        <v>39596</v>
      </c>
      <c r="B168" s="29">
        <v>5.58</v>
      </c>
      <c r="C168" s="29">
        <v>5.7</v>
      </c>
      <c r="D168" s="29">
        <v>5.82</v>
      </c>
      <c r="E168" s="29">
        <v>5.86</v>
      </c>
    </row>
    <row r="169" spans="1:5" x14ac:dyDescent="0.35">
      <c r="A169" s="36">
        <v>39595</v>
      </c>
      <c r="B169" s="29">
        <v>5.58</v>
      </c>
      <c r="C169" s="29">
        <v>5.65</v>
      </c>
      <c r="D169" s="29">
        <v>5.77</v>
      </c>
      <c r="E169" s="29">
        <v>5.81</v>
      </c>
    </row>
    <row r="170" spans="1:5" x14ac:dyDescent="0.35">
      <c r="A170" s="36">
        <v>39594</v>
      </c>
      <c r="B170" s="29">
        <v>5.58</v>
      </c>
      <c r="C170" s="29">
        <v>5.6</v>
      </c>
      <c r="D170" s="29">
        <v>5.69</v>
      </c>
      <c r="E170" s="29">
        <v>5.76</v>
      </c>
    </row>
    <row r="171" spans="1:5" x14ac:dyDescent="0.35">
      <c r="A171" s="36">
        <v>39591</v>
      </c>
      <c r="B171" s="29">
        <v>5.58</v>
      </c>
      <c r="C171" s="29">
        <v>5.53</v>
      </c>
      <c r="D171" s="29">
        <v>5.69</v>
      </c>
      <c r="E171" s="29">
        <v>5.76</v>
      </c>
    </row>
    <row r="172" spans="1:5" x14ac:dyDescent="0.35">
      <c r="A172" s="36">
        <v>39590</v>
      </c>
      <c r="B172" s="29">
        <v>5.58</v>
      </c>
      <c r="C172" s="29">
        <v>5.45</v>
      </c>
      <c r="D172" s="29">
        <v>5.62</v>
      </c>
      <c r="E172" s="29">
        <v>5.71</v>
      </c>
    </row>
    <row r="173" spans="1:5" x14ac:dyDescent="0.35">
      <c r="A173" s="36">
        <v>39584</v>
      </c>
      <c r="B173" s="29">
        <v>5.51</v>
      </c>
      <c r="C173" s="29">
        <v>5.4</v>
      </c>
      <c r="D173" s="29">
        <v>5.62</v>
      </c>
      <c r="E173" s="29">
        <v>5.71</v>
      </c>
    </row>
    <row r="174" spans="1:5" x14ac:dyDescent="0.35">
      <c r="A174" s="36">
        <v>39581</v>
      </c>
      <c r="B174" s="29">
        <v>5.51</v>
      </c>
      <c r="C174" s="29">
        <v>5.22</v>
      </c>
      <c r="D174" s="29">
        <v>5.42</v>
      </c>
      <c r="E174" s="29">
        <v>5.51</v>
      </c>
    </row>
    <row r="175" spans="1:5" x14ac:dyDescent="0.35">
      <c r="A175" s="36">
        <v>39562</v>
      </c>
      <c r="B175" s="29">
        <v>5.51</v>
      </c>
      <c r="C175" s="29">
        <v>5.26</v>
      </c>
      <c r="D175" s="29">
        <v>5.57</v>
      </c>
      <c r="E175" s="29">
        <v>5.66</v>
      </c>
    </row>
    <row r="176" spans="1:5" x14ac:dyDescent="0.35">
      <c r="A176" s="36">
        <v>39556</v>
      </c>
      <c r="B176" s="29">
        <v>5.51</v>
      </c>
      <c r="C176" s="29">
        <v>5.21</v>
      </c>
      <c r="D176" s="29">
        <v>5.45</v>
      </c>
      <c r="E176" s="29">
        <v>5.54</v>
      </c>
    </row>
    <row r="177" spans="1:5" x14ac:dyDescent="0.35">
      <c r="A177" s="36">
        <v>39535</v>
      </c>
      <c r="B177" s="29">
        <v>5.51</v>
      </c>
      <c r="C177" s="29">
        <v>5.15</v>
      </c>
      <c r="D177" s="29">
        <v>5.35</v>
      </c>
      <c r="E177" s="29">
        <v>5.44</v>
      </c>
    </row>
    <row r="178" spans="1:5" x14ac:dyDescent="0.35">
      <c r="A178" s="36">
        <v>39534</v>
      </c>
      <c r="B178" s="29">
        <v>5.53</v>
      </c>
      <c r="C178" s="29">
        <v>5.15</v>
      </c>
      <c r="D178" s="29">
        <v>5.35</v>
      </c>
      <c r="E178" s="29">
        <v>5.44</v>
      </c>
    </row>
    <row r="179" spans="1:5" x14ac:dyDescent="0.35">
      <c r="A179" s="36">
        <v>39524</v>
      </c>
      <c r="B179" s="29">
        <v>5.53</v>
      </c>
      <c r="C179" s="29">
        <v>5.0199999999999996</v>
      </c>
      <c r="D179" s="29">
        <v>5.22</v>
      </c>
      <c r="E179" s="29">
        <v>5.42</v>
      </c>
    </row>
    <row r="180" spans="1:5" x14ac:dyDescent="0.35">
      <c r="A180" s="36">
        <v>39517</v>
      </c>
      <c r="B180" s="29">
        <v>5.46</v>
      </c>
      <c r="C180" s="29">
        <v>5.09</v>
      </c>
      <c r="D180" s="29">
        <v>5.22</v>
      </c>
      <c r="E180" s="29">
        <v>5.42</v>
      </c>
    </row>
    <row r="181" spans="1:5" x14ac:dyDescent="0.35">
      <c r="A181" s="36">
        <v>39512</v>
      </c>
      <c r="B181" s="29">
        <v>5.36</v>
      </c>
      <c r="C181" s="29">
        <v>4.99</v>
      </c>
      <c r="D181" s="29">
        <v>5.19</v>
      </c>
      <c r="E181" s="29">
        <v>5.42</v>
      </c>
    </row>
    <row r="182" spans="1:5" x14ac:dyDescent="0.35">
      <c r="A182" s="36">
        <v>39498</v>
      </c>
      <c r="B182" s="29">
        <v>5.27</v>
      </c>
      <c r="C182" s="29">
        <v>4.99</v>
      </c>
      <c r="D182" s="29">
        <v>5.19</v>
      </c>
      <c r="E182" s="29">
        <v>5.42</v>
      </c>
    </row>
    <row r="183" spans="1:5" x14ac:dyDescent="0.35">
      <c r="A183" s="36">
        <v>39493</v>
      </c>
      <c r="B183" s="29">
        <v>5.27</v>
      </c>
      <c r="C183" s="29">
        <v>5.15</v>
      </c>
      <c r="D183" s="29">
        <v>5.23</v>
      </c>
      <c r="E183" s="29">
        <v>5.42</v>
      </c>
    </row>
    <row r="184" spans="1:5" x14ac:dyDescent="0.35">
      <c r="A184" s="36">
        <v>39484</v>
      </c>
      <c r="B184" s="29">
        <v>5.09</v>
      </c>
      <c r="C184" s="29">
        <v>4.9400000000000004</v>
      </c>
      <c r="D184" s="29">
        <v>5.13</v>
      </c>
      <c r="E184" s="29">
        <v>5.42</v>
      </c>
    </row>
    <row r="185" spans="1:5" x14ac:dyDescent="0.35">
      <c r="A185" s="36">
        <v>39471</v>
      </c>
      <c r="B185" s="29">
        <v>4.9800000000000004</v>
      </c>
      <c r="C185" s="29">
        <v>4.9400000000000004</v>
      </c>
      <c r="D185" s="29">
        <v>5.13</v>
      </c>
      <c r="E185" s="29">
        <v>5.42</v>
      </c>
    </row>
    <row r="186" spans="1:5" x14ac:dyDescent="0.35">
      <c r="A186" s="36">
        <v>39464</v>
      </c>
      <c r="B186" s="29">
        <v>4.9800000000000004</v>
      </c>
      <c r="C186" s="29">
        <v>4.99</v>
      </c>
      <c r="D186" s="29">
        <v>5.18</v>
      </c>
      <c r="E186" s="29">
        <v>5.42</v>
      </c>
    </row>
    <row r="187" spans="1:5" x14ac:dyDescent="0.35">
      <c r="A187" s="36">
        <v>39456</v>
      </c>
      <c r="B187" s="29">
        <v>5.2</v>
      </c>
      <c r="C187" s="29">
        <v>5.12</v>
      </c>
      <c r="D187" s="29">
        <v>5.36</v>
      </c>
      <c r="E187" s="29">
        <v>5.45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G1" workbookViewId="0">
      <selection activeCell="J5" sqref="J5"/>
    </sheetView>
  </sheetViews>
  <sheetFormatPr defaultRowHeight="14.5" x14ac:dyDescent="0.35"/>
  <cols>
    <col min="1" max="2" width="0" hidden="1" customWidth="1"/>
    <col min="3" max="3" width="20.36328125" hidden="1" customWidth="1"/>
    <col min="4" max="4" width="15.7265625" hidden="1" customWidth="1"/>
    <col min="5" max="5" width="0" hidden="1" customWidth="1"/>
    <col min="6" max="6" width="15.7265625" hidden="1" customWidth="1"/>
    <col min="8" max="8" width="15.7265625" bestFit="1" customWidth="1"/>
    <col min="9" max="9" width="12.6328125" customWidth="1"/>
    <col min="12" max="12" width="15.54296875" bestFit="1" customWidth="1"/>
    <col min="15" max="15" width="17.08984375" bestFit="1" customWidth="1"/>
    <col min="16" max="16" width="7.90625" customWidth="1"/>
    <col min="18" max="19" width="10.6328125" bestFit="1" customWidth="1"/>
  </cols>
  <sheetData>
    <row r="1" spans="1:23" x14ac:dyDescent="0.35">
      <c r="A1" t="s">
        <v>1</v>
      </c>
      <c r="B1" s="43">
        <f>Utgifter!E4</f>
        <v>0.02</v>
      </c>
    </row>
    <row r="2" spans="1:23" x14ac:dyDescent="0.35">
      <c r="A2" t="s">
        <v>2</v>
      </c>
      <c r="B2" s="43">
        <f>Utgifter!E5</f>
        <v>0.02</v>
      </c>
      <c r="L2" t="s">
        <v>53</v>
      </c>
      <c r="M2">
        <v>30000</v>
      </c>
    </row>
    <row r="3" spans="1:23" x14ac:dyDescent="0.35">
      <c r="L3" t="s">
        <v>54</v>
      </c>
      <c r="M3">
        <v>0</v>
      </c>
    </row>
    <row r="4" spans="1:23" x14ac:dyDescent="0.35">
      <c r="D4" s="25">
        <v>5000000</v>
      </c>
      <c r="E4" s="40" t="s">
        <v>55</v>
      </c>
      <c r="F4" s="25">
        <v>3300000</v>
      </c>
      <c r="H4" s="25">
        <f>J11+J10</f>
        <v>783300</v>
      </c>
      <c r="I4" t="s">
        <v>56</v>
      </c>
      <c r="J4">
        <v>50000</v>
      </c>
      <c r="L4" t="s">
        <v>66</v>
      </c>
      <c r="M4">
        <v>20000</v>
      </c>
    </row>
    <row r="5" spans="1:23" x14ac:dyDescent="0.35">
      <c r="D5" s="42">
        <f>H4/D4</f>
        <v>0.15665999999999999</v>
      </c>
      <c r="E5" s="40"/>
      <c r="F5" s="42">
        <f>H4/F4</f>
        <v>0.23736363636363636</v>
      </c>
      <c r="I5" t="s">
        <v>58</v>
      </c>
      <c r="J5">
        <v>0</v>
      </c>
      <c r="L5" s="41" t="s">
        <v>57</v>
      </c>
      <c r="M5">
        <f>$R$9</f>
        <v>11900</v>
      </c>
      <c r="O5" t="s">
        <v>70</v>
      </c>
      <c r="P5" t="s">
        <v>71</v>
      </c>
    </row>
    <row r="6" spans="1:23" x14ac:dyDescent="0.35">
      <c r="I6" t="s">
        <v>60</v>
      </c>
      <c r="J6">
        <v>0</v>
      </c>
      <c r="L6" s="41" t="s">
        <v>59</v>
      </c>
      <c r="M6">
        <f>$R$9</f>
        <v>11900</v>
      </c>
      <c r="O6" t="s">
        <v>23</v>
      </c>
      <c r="P6">
        <v>1350</v>
      </c>
      <c r="R6">
        <v>21000</v>
      </c>
    </row>
    <row r="7" spans="1:23" x14ac:dyDescent="0.35">
      <c r="C7" t="s">
        <v>62</v>
      </c>
      <c r="D7" s="25">
        <v>0</v>
      </c>
      <c r="F7" s="25">
        <v>4000</v>
      </c>
      <c r="I7" t="s">
        <v>63</v>
      </c>
      <c r="J7">
        <f>SUM(M1:M20)</f>
        <v>133300</v>
      </c>
      <c r="L7" s="41" t="s">
        <v>61</v>
      </c>
      <c r="M7">
        <f>$R$9</f>
        <v>11900</v>
      </c>
      <c r="O7" t="s">
        <v>72</v>
      </c>
      <c r="P7">
        <v>500</v>
      </c>
      <c r="R7">
        <f>Table2[[#Totals],[pris]]</f>
        <v>9100</v>
      </c>
      <c r="U7">
        <f>SUM(W7:W12)</f>
        <v>19639</v>
      </c>
      <c r="W7">
        <f>Utgifter!H21</f>
        <v>14889</v>
      </c>
    </row>
    <row r="8" spans="1:23" x14ac:dyDescent="0.35">
      <c r="C8" t="s">
        <v>65</v>
      </c>
      <c r="D8" s="1">
        <f>(D4-$H$4)*($B$1+$B$2)/12</f>
        <v>14055.666666666666</v>
      </c>
      <c r="E8" s="1"/>
      <c r="F8" s="1">
        <f>(F4-$H$4)*($B$1+$B$2)/12</f>
        <v>8389</v>
      </c>
      <c r="L8" s="41" t="s">
        <v>64</v>
      </c>
      <c r="M8">
        <f>$R$9</f>
        <v>11900</v>
      </c>
      <c r="O8" t="s">
        <v>73</v>
      </c>
      <c r="P8">
        <v>550</v>
      </c>
      <c r="W8">
        <v>500</v>
      </c>
    </row>
    <row r="9" spans="1:23" x14ac:dyDescent="0.35">
      <c r="J9" s="2"/>
      <c r="L9" s="41" t="s">
        <v>79</v>
      </c>
      <c r="M9">
        <f t="shared" ref="M9:M11" si="0">$R$9</f>
        <v>11900</v>
      </c>
      <c r="O9" t="s">
        <v>74</v>
      </c>
      <c r="P9">
        <v>500</v>
      </c>
      <c r="R9" s="25">
        <f>R6-R7</f>
        <v>11900</v>
      </c>
      <c r="S9" t="s">
        <v>78</v>
      </c>
      <c r="U9">
        <f>$R$6-U7</f>
        <v>1361</v>
      </c>
      <c r="W9">
        <v>550</v>
      </c>
    </row>
    <row r="10" spans="1:23" x14ac:dyDescent="0.35">
      <c r="C10" t="s">
        <v>39</v>
      </c>
      <c r="D10" s="25">
        <f>SUM(D7:D8)</f>
        <v>14055.666666666666</v>
      </c>
      <c r="F10" s="25">
        <f t="shared" ref="F10" si="1">SUM(F7:F8)</f>
        <v>12389</v>
      </c>
      <c r="I10" t="s">
        <v>67</v>
      </c>
      <c r="J10">
        <f>SUM(J4:J9)</f>
        <v>183300</v>
      </c>
      <c r="L10" s="41" t="s">
        <v>80</v>
      </c>
      <c r="M10">
        <f t="shared" si="0"/>
        <v>11900</v>
      </c>
      <c r="O10" t="s">
        <v>75</v>
      </c>
      <c r="P10">
        <v>200</v>
      </c>
      <c r="W10">
        <v>500</v>
      </c>
    </row>
    <row r="11" spans="1:23" x14ac:dyDescent="0.35">
      <c r="I11" t="s">
        <v>9</v>
      </c>
      <c r="J11">
        <v>600000</v>
      </c>
      <c r="L11" s="41" t="s">
        <v>81</v>
      </c>
      <c r="M11">
        <f t="shared" si="0"/>
        <v>11900</v>
      </c>
      <c r="O11" t="s">
        <v>76</v>
      </c>
      <c r="P11">
        <v>3000</v>
      </c>
      <c r="W11">
        <v>200</v>
      </c>
    </row>
    <row r="12" spans="1:23" x14ac:dyDescent="0.35">
      <c r="C12" t="s">
        <v>68</v>
      </c>
      <c r="D12" s="1">
        <f>$B$2*($D$4-$H$4)/12</f>
        <v>7027.833333333333</v>
      </c>
      <c r="F12" s="25">
        <f>($F$4-$H$4)*$B$2/12</f>
        <v>4194.5</v>
      </c>
      <c r="W12">
        <v>3000</v>
      </c>
    </row>
    <row r="13" spans="1:23" x14ac:dyDescent="0.35">
      <c r="O13" t="s">
        <v>12</v>
      </c>
      <c r="P13">
        <v>3000</v>
      </c>
    </row>
    <row r="14" spans="1:23" x14ac:dyDescent="0.35">
      <c r="C14" t="s">
        <v>69</v>
      </c>
      <c r="D14" s="1">
        <f>D10-D12</f>
        <v>7027.833333333333</v>
      </c>
      <c r="F14" s="1">
        <f>F10-F12</f>
        <v>8194.5</v>
      </c>
      <c r="R14" s="25">
        <f>R9*12*1</f>
        <v>142800</v>
      </c>
      <c r="S14" t="s">
        <v>77</v>
      </c>
    </row>
    <row r="15" spans="1:23" x14ac:dyDescent="0.35">
      <c r="O15" t="s">
        <v>16</v>
      </c>
      <c r="P15">
        <f>SUBTOTAL(109,Table2[pris])</f>
        <v>9100</v>
      </c>
    </row>
    <row r="25" spans="3:3" x14ac:dyDescent="0.35">
      <c r="C25">
        <f>270000/5000/12</f>
        <v>4.5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4" sqref="C4"/>
    </sheetView>
  </sheetViews>
  <sheetFormatPr defaultRowHeight="14.5" x14ac:dyDescent="0.35"/>
  <cols>
    <col min="1" max="1" width="21.6328125" bestFit="1" customWidth="1"/>
  </cols>
  <sheetData>
    <row r="1" spans="1:1" x14ac:dyDescent="0.35">
      <c r="A1" t="s">
        <v>50</v>
      </c>
    </row>
    <row r="2" spans="1:1" x14ac:dyDescent="0.35">
      <c r="A2" t="s">
        <v>51</v>
      </c>
    </row>
    <row r="3" spans="1:1" x14ac:dyDescent="0.35">
      <c r="A3" t="s">
        <v>52</v>
      </c>
    </row>
    <row r="4" spans="1:1" x14ac:dyDescent="0.35">
      <c r="A4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L X R U T c E M L O i o A A A A + A A A A B I A H A B D b 2 5 m a W c v U G F j a 2 F n Z S 5 4 b W w g o h g A K K A U A A A A A A A A A A A A A A A A A A A A A A A A A A A A h Y / f C o I w H I V f R X b v N h f 9 Q X 7 O i + g u I R C i 2 z G X j n S G m 8 5 3 6 6 J H 6 h U S y u q u y 3 P 4 D n z n c b t D O j Z 1 M K j O 6 t Y k K M I U B c r I t t C m T F D v z u E G p R w O Q l 5 E q Y I J N j Y e r U 5 Q 5 d w 1 J s R 7 j / 0 C t 1 1 J G K U R O W X 7 X F a q E a E 2 1 g k j F f q s i v 8 r x O H 4 k u E M r x h e M s b w m k Z A 5 h o y b b 4 I m 4 w x B f J T w r a v X d 8 p b o c w 3 w G Z I 5 D 3 C / 4 E U E s D B B Q A A g A I A C 1 0 V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d F R N 7 6 a t l Q U B A A C u A Q A A E w A c A E Z v c m 1 1 b G F z L 1 N l Y 3 R p b 2 4 x L m 0 g o h g A K K A U A A A A A A A A A A A A A A A A A A A A A A A A A A A A d Y / N S s Q w E M f v h b 5 D y F 5 a 6 E e 6 o o i L p / X m R b T g Q T x M z b g t T Z O S p E g p e / N R 3 F f w B f p i p u 1 6 E O o c Z v 7 8 / s y X w T d b K U m e l p r t f M / 3 T A k a O d n Q H A q B h F F y S w R a 3 y M u 7 s c v I c C R Z y y S B z h g M I m 9 k h a l N Q E t r W 3 N T Z q W f a s s 1 o n 5 Q F 6 A d A J T D d I q n Z a V c a U y N c R / S R 0 X y l j g Z s H x l r F r l 7 K r l I Z h t O y / A w v M r V / u G N j x Z S K v Z 3 d D x 0 / J N X B i + 3 a 6 e 3 4 h y d 1 A 8 6 5 0 s 1 e i a 2 T e t 2 i C e V I 0 D N S J r q H R 1 I K E g 8 V j R A b 6 O H 5 r U R 1 + u e y a A v X s X J B m P M k V Y 0 v G k 1 7 h l / / w j K 0 Y x 9 D 3 K r n 2 z u 4 H U E s B A i 0 A F A A C A A g A L X R U T c E M L O i o A A A A + A A A A B I A A A A A A A A A A A A A A A A A A A A A A E N v b m Z p Z y 9 Q Y W N r Y W d l L n h t b F B L A Q I t A B Q A A g A I A C 1 0 V E 0 P y u m r p A A A A O k A A A A T A A A A A A A A A A A A A A A A A P Q A A A B b Q 2 9 u d G V u d F 9 U e X B l c 1 0 u e G 1 s U E s B A i 0 A F A A C A A g A L X R U T e + m r Z U F A Q A A r g E A A B M A A A A A A A A A A A A A A A A A 5 Q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J s Y W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B U M T I 6 M z M 6 M j Y u N z U y N T k 1 N 1 o i I C 8 + P E V u d H J 5 I F R 5 c G U 9 I k Z p b G x D b 2 x 1 b W 5 U e X B l c y I g V m F s d W U 9 I n N D U V V G Q l F V R i I g L z 4 8 R W 5 0 c n k g V H l w Z T 0 i R m l s b E N v b H V t b k 5 h b W V z I i B W Y W x 1 Z T 0 i c 1 s m c X V v d D t E Y X R 1 b S Z x d W 9 0 O y w m c X V v d D t S w 7 Z y b G l n J n F 1 b 3 Q 7 L C Z x d W 9 0 O z M g b c O l b i Z x d W 9 0 O y w m c X V v d D s y I M O l c i Z x d W 9 0 O y w m c X V v d D s 1 I M O l c i Z x d W 9 0 O y w m c X V v d D s x M C D D p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8 O E b m R y Y W Q g d H l w L n t E Y X R 1 b S w w f S Z x d W 9 0 O y w m c X V v d D t T Z W N 0 a W 9 u M S 9 U Y W J s Z S A w L 8 O E b m R y Y W Q g d H l w L n t S w 7 Z y b G l n L D F 9 J n F 1 b 3 Q 7 L C Z x d W 9 0 O 1 N l Y 3 R p b 2 4 x L 1 R h Y m x l I D A v w 4 R u Z H J h Z C B 0 e X A u e z M g b c O l b i w y f S Z x d W 9 0 O y w m c X V v d D t T Z W N 0 a W 9 u M S 9 U Y W J s Z S A w L 8 O E b m R y Y W Q g d H l w L n s y I M O l c i w z f S Z x d W 9 0 O y w m c X V v d D t T Z W N 0 a W 9 u M S 9 U Y W J s Z S A w L 8 O E b m R y Y W Q g d H l w L n s 1 I M O l c i w 0 f S Z x d W 9 0 O y w m c X V v d D t T Z W N 0 a W 9 u M S 9 U Y W J s Z S A w L 8 O E b m R y Y W Q g d H l w L n s x M C D D p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/ D h G 5 k c m F k I H R 5 c C 5 7 R G F 0 d W 0 s M H 0 m c X V v d D s s J n F 1 b 3 Q 7 U 2 V j d G l v b j E v V G F i b G U g M C / D h G 5 k c m F k I H R 5 c C 5 7 U s O 2 c m x p Z y w x f S Z x d W 9 0 O y w m c X V v d D t T Z W N 0 a W 9 u M S 9 U Y W J s Z S A w L 8 O E b m R y Y W Q g d H l w L n s z I G 3 D p W 4 s M n 0 m c X V v d D s s J n F 1 b 3 Q 7 U 2 V j d G l v b j E v V G F i b G U g M C / D h G 5 k c m F k I H R 5 c C 5 7 M i D D p X I s M 3 0 m c X V v d D s s J n F 1 b 3 Q 7 U 2 V j d G l v b j E v V G F i b G U g M C / D h G 5 k c m F k I H R 5 c C 5 7 N S D D p X I s N H 0 m c X V v d D s s J n F 1 b 3 Q 7 U 2 V j d G l v b j E v V G F i b G U g M C / D h G 5 k c m F k I H R 5 c C 5 7 M T A g w 6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A d j D W 5 Q s Q p L w F j o G Q y W Q A A A A A A I A A A A A A B B m A A A A A Q A A I A A A A E e R d 7 6 e X J R o T t A p w L b + C x 1 p b V X d b k W 1 t F H n z y i 2 L r C 6 A A A A A A 6 A A A A A A g A A I A A A A E O 6 d e M Y 2 d 4 E e M 5 G A 4 i 2 M B S D J u G T I r g z h h T C S m / f a 3 q 0 U A A A A C f u O N 6 M c D Z d 1 m z B O J X Z k g t F 9 h z k X G m 9 z e k i q I r 9 d O 2 r y s d t P k x e m q Q X G j C 1 M U 0 3 9 f L x h E y K L s n J t D x C l / o j c U 1 0 B b b H B u M Z v y O / 8 4 x l 5 Y m L Q A A A A I l G o 3 T x t W j X / T w k Y 2 j x J M m u D T u X g G F e C A + Q F 4 / A Y / S b V G s k 7 o 5 D i p L K K f F G c 6 4 f / D Y T 6 V W 3 S Q t F r M r t n E G i d j 0 = < / D a t a M a s h u p > 
</file>

<file path=customXml/itemProps1.xml><?xml version="1.0" encoding="utf-8"?>
<ds:datastoreItem xmlns:ds="http://schemas.openxmlformats.org/officeDocument/2006/customXml" ds:itemID="{1527C109-CBAB-4EC9-A3AA-5D3E789D5C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Utgifter</vt:lpstr>
      <vt:lpstr>Betalningar</vt:lpstr>
      <vt:lpstr>Lön</vt:lpstr>
      <vt:lpstr>Räntor</vt:lpstr>
      <vt:lpstr>My Calculations </vt:lpstr>
      <vt:lpstr>To Do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2018-10-19T12:34:16Z</dcterms:created>
  <dcterms:modified xsi:type="dcterms:W3CDTF">2018-11-21T11:22:15Z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55a4a621-2333-4e06-a9fd-3838b867312e</vt:lpwstr>
  </property>
</Properties>
</file>