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<sst xmlns="http://schemas.openxmlformats.org/spreadsheetml/2006/main" uniqueCount="9">
  <si>
    <t>T_в</t>
  </si>
  <si>
    <t>dU</t>
  </si>
  <si>
    <t>T_o</t>
  </si>
  <si>
    <t>\sigmaT</t>
  </si>
  <si>
    <t>\tau</t>
  </si>
  <si>
    <t>Tdif</t>
  </si>
  <si>
    <t>Trev</t>
  </si>
  <si>
    <t>\sigmadif</t>
  </si>
  <si>
    <t>\sigmarev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</si>
</sst>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22"/>
  <sheetViews>
    <sheetView workbookViewId="0" showGridLines="0" defaultGridColor="1">
      <pane topLeftCell="C1" xSplit="2" ySplit="0" activePane="topRight" state="frozen"/>
    </sheetView>
  </sheetViews>
  <sheetFormatPr defaultColWidth="19.6" defaultRowHeight="18" customHeight="1" outlineLevelRow="0" outlineLevelCol="0"/>
  <cols>
    <col min="1" max="1" width="2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8" width="19.6016" style="1" customWidth="1"/>
    <col min="9" max="9" width="19.6016" style="1" customWidth="1"/>
    <col min="10" max="10" width="19.6016" style="1" customWidth="1"/>
    <col min="11" max="11" width="19.6016" style="1" customWidth="1"/>
    <col min="12" max="256" width="19.6016" style="1" customWidth="1"/>
  </cols>
  <sheetData>
    <row r="1" ht="20" customHeight="1"/>
    <row r="2" ht="20.35" customHeight="1">
      <c r="B2" s="2"/>
      <c r="C2" t="s" s="3">
        <v>0</v>
      </c>
      <c r="D2" t="s" s="4">
        <v>1</v>
      </c>
      <c r="E2" t="s" s="4">
        <v>2</v>
      </c>
      <c r="F2" t="s" s="4">
        <v>3</v>
      </c>
      <c r="G2" t="s" s="4">
        <v>4</v>
      </c>
      <c r="H2" t="s" s="4">
        <v>5</v>
      </c>
      <c r="I2" t="s" s="4">
        <v>6</v>
      </c>
      <c r="J2" t="s" s="4">
        <v>7</v>
      </c>
      <c r="K2" t="s" s="4">
        <v>8</v>
      </c>
    </row>
    <row r="3" ht="20.35" customHeight="1">
      <c r="B3" s="5">
        <v>1</v>
      </c>
      <c r="C3" s="6">
        <v>14.23</v>
      </c>
      <c r="D3" s="7">
        <v>0.001</v>
      </c>
      <c r="E3" s="8">
        <f>C3+24*D3</f>
        <v>14.254</v>
      </c>
      <c r="F3" s="7">
        <f t="shared" si="1" ref="F3:F16">SQRT((0.1^2+(24*0.0012)^2))</f>
        <v>0.1040645953242504</v>
      </c>
      <c r="G3" s="7">
        <v>7.937</v>
      </c>
      <c r="H3" s="9">
        <f>G3^2-6.95636^2</f>
        <v>14.6050245504</v>
      </c>
      <c r="I3" s="9">
        <f>1/(G3^2-6.95636^2)</f>
        <v>0.06846958706225605</v>
      </c>
      <c r="J3" s="9">
        <f>2*G3*0.01</f>
        <v>0.15874</v>
      </c>
      <c r="K3" s="9">
        <f>(2*G3*0.01)/(H3^2)</f>
        <v>0.0007441865101120181</v>
      </c>
    </row>
    <row r="4" ht="20.35" customHeight="1">
      <c r="B4" s="5">
        <v>2</v>
      </c>
      <c r="C4" s="6">
        <v>16.12</v>
      </c>
      <c r="D4" s="7">
        <v>-0.017</v>
      </c>
      <c r="E4" s="8">
        <f>C4+24*D4</f>
        <v>15.712</v>
      </c>
      <c r="F4" s="7">
        <f t="shared" si="1"/>
        <v>0.1040645953242504</v>
      </c>
      <c r="G4" s="7">
        <v>7.872</v>
      </c>
      <c r="H4" s="9">
        <f>G4^2-6.95636^2</f>
        <v>13.5774395504</v>
      </c>
      <c r="I4" s="9">
        <f>1/(G4^2-6.95636^2)</f>
        <v>0.07365158918866549</v>
      </c>
      <c r="J4" s="9">
        <f>2*G4*0.01</f>
        <v>0.15744</v>
      </c>
      <c r="K4" s="9">
        <f>(2*G4*0.01)/(H4^2)</f>
        <v>0.0008540421895321109</v>
      </c>
    </row>
    <row r="5" ht="20.35" customHeight="1">
      <c r="B5" s="5">
        <v>3</v>
      </c>
      <c r="C5" s="6">
        <v>18.12</v>
      </c>
      <c r="D5" s="7">
        <v>-0.018</v>
      </c>
      <c r="E5" s="8">
        <f>C5+24*D5</f>
        <v>17.688</v>
      </c>
      <c r="F5" s="7">
        <f t="shared" si="1"/>
        <v>0.1040645953242504</v>
      </c>
      <c r="G5" s="7">
        <v>7.755</v>
      </c>
      <c r="H5" s="9">
        <f>G5^2-6.95636^2</f>
        <v>11.7490805504</v>
      </c>
      <c r="I5" s="9">
        <f>1/(G5^2-6.95636^2)</f>
        <v>0.08511304316199914</v>
      </c>
      <c r="J5" s="9">
        <f>2*G5*0.01</f>
        <v>0.1551</v>
      </c>
      <c r="K5" s="9">
        <f>(2*G5*0.01)/(H5^2)</f>
        <v>0.001123580091037561</v>
      </c>
    </row>
    <row r="6" ht="20.35" customHeight="1">
      <c r="B6" s="5">
        <v>4</v>
      </c>
      <c r="C6" s="6">
        <v>20.1</v>
      </c>
      <c r="D6" s="7">
        <v>-0.018</v>
      </c>
      <c r="E6" s="8">
        <f>C6+24*D6</f>
        <v>19.668</v>
      </c>
      <c r="F6" s="7">
        <f t="shared" si="1"/>
        <v>0.1040645953242504</v>
      </c>
      <c r="G6" s="7">
        <v>7.568</v>
      </c>
      <c r="H6" s="9">
        <f>G6^2-6.95636^2</f>
        <v>8.883679550399997</v>
      </c>
      <c r="I6" s="9">
        <f>1/(G6^2-6.95636^2)</f>
        <v>0.1125659693516268</v>
      </c>
      <c r="J6" s="9">
        <f>2*G6*0.01</f>
        <v>0.15136</v>
      </c>
      <c r="K6" s="9">
        <f>(2*G6*0.01)/(H6^2)</f>
        <v>0.001917897310950966</v>
      </c>
    </row>
    <row r="7" ht="20.35" customHeight="1">
      <c r="B7" s="5">
        <v>5</v>
      </c>
      <c r="C7" s="6">
        <v>22.1</v>
      </c>
      <c r="D7" s="7">
        <v>-0.017</v>
      </c>
      <c r="E7" s="8">
        <f>C7+24*D7</f>
        <v>21.692</v>
      </c>
      <c r="F7" s="7">
        <f t="shared" si="1"/>
        <v>0.1040645953242504</v>
      </c>
      <c r="G7" s="7">
        <v>7.358</v>
      </c>
      <c r="H7" s="9">
        <f>G7^2-6.95636^2</f>
        <v>5.749219550399992</v>
      </c>
      <c r="I7" s="9">
        <f>1/(G7^2-6.95636^2)</f>
        <v>0.1739366519635568</v>
      </c>
      <c r="J7" s="9">
        <f>2*G7*0.01</f>
        <v>0.14716</v>
      </c>
      <c r="K7" s="9">
        <f>(2*G7*0.01)/(H7^2)</f>
        <v>0.004452172591178255</v>
      </c>
    </row>
    <row r="8" ht="20.35" customHeight="1">
      <c r="B8" s="5">
        <v>6</v>
      </c>
      <c r="C8" s="6">
        <v>24.11</v>
      </c>
      <c r="D8" s="7">
        <v>-0.018</v>
      </c>
      <c r="E8" s="8">
        <f>C8+24*D8</f>
        <v>23.678</v>
      </c>
      <c r="F8" s="7">
        <f t="shared" si="1"/>
        <v>0.1040645953242504</v>
      </c>
      <c r="G8" s="7">
        <v>7.193</v>
      </c>
      <c r="H8" s="9">
        <f>G8^2-6.95636^2</f>
        <v>3.348304550399995</v>
      </c>
      <c r="I8" s="9">
        <f>1/(G8^2-6.95636^2)</f>
        <v>0.2986586151132931</v>
      </c>
      <c r="J8" s="9">
        <f>2*G8*0.01</f>
        <v>0.14386</v>
      </c>
      <c r="K8" s="9">
        <f>(2*G8*0.01)/(H8^2)</f>
        <v>0.01283187587134679</v>
      </c>
    </row>
    <row r="9" ht="20.35" customHeight="1">
      <c r="B9" s="5">
        <v>7</v>
      </c>
      <c r="C9" s="6">
        <v>26.08</v>
      </c>
      <c r="D9" s="7">
        <v>-0.018</v>
      </c>
      <c r="E9" s="8">
        <f>C9+24*D9</f>
        <v>25.648</v>
      </c>
      <c r="F9" s="7">
        <f t="shared" si="1"/>
        <v>0.1040645953242504</v>
      </c>
      <c r="G9" s="7">
        <v>7.121</v>
      </c>
      <c r="H9" s="9">
        <f>G9^2-6.95636^2</f>
        <v>2.317696550400008</v>
      </c>
      <c r="I9" s="9">
        <f>1/(G9^2-6.95636^2)</f>
        <v>0.431462867659449</v>
      </c>
      <c r="J9" s="9">
        <f>2*G9*0.01</f>
        <v>0.14242</v>
      </c>
      <c r="K9" s="9">
        <f>(2*G9*0.01)/(H9^2)</f>
        <v>0.0265129365625769</v>
      </c>
    </row>
    <row r="10" ht="20.35" customHeight="1">
      <c r="B10" s="5">
        <v>8</v>
      </c>
      <c r="C10" s="6">
        <v>28.1</v>
      </c>
      <c r="D10" s="7">
        <v>-0.012</v>
      </c>
      <c r="E10" s="8">
        <f>C10+24*D10</f>
        <v>27.812</v>
      </c>
      <c r="F10" s="7">
        <f t="shared" si="1"/>
        <v>0.1040645953242504</v>
      </c>
      <c r="G10" s="7">
        <v>7.079</v>
      </c>
      <c r="H10" s="9">
        <f>G10^2-6.95636^2</f>
        <v>1.721296550399998</v>
      </c>
      <c r="I10" s="9">
        <f>1/(G10^2-6.95636^2)</f>
        <v>0.5809574182714873</v>
      </c>
      <c r="J10" s="9">
        <f>2*G10*0.01</f>
        <v>0.14158</v>
      </c>
      <c r="K10" s="9">
        <f>(2*G10*0.01)/(H10^2)</f>
        <v>0.04778488126276865</v>
      </c>
    </row>
    <row r="11" ht="20.35" customHeight="1">
      <c r="B11" s="5">
        <v>9</v>
      </c>
      <c r="C11" s="6">
        <v>30.09</v>
      </c>
      <c r="D11" s="7">
        <v>-0.017</v>
      </c>
      <c r="E11" s="8">
        <f>C11+24*D11</f>
        <v>29.682</v>
      </c>
      <c r="F11" s="7">
        <f t="shared" si="1"/>
        <v>0.1040645953242504</v>
      </c>
      <c r="G11" s="7">
        <v>7.055</v>
      </c>
      <c r="H11" s="9">
        <f>G11^2-6.95636^2</f>
        <v>1.382080550399998</v>
      </c>
      <c r="I11" s="9">
        <f>1/(G11^2-6.95636^2)</f>
        <v>0.7235468292427549</v>
      </c>
      <c r="J11" s="9">
        <f>2*G11*0.01</f>
        <v>0.1411</v>
      </c>
      <c r="K11" s="9">
        <f>(2*G11*0.01)/(H11^2)</f>
        <v>0.07386867399053219</v>
      </c>
    </row>
    <row r="12" ht="20.35" customHeight="1">
      <c r="B12" s="5">
        <v>10</v>
      </c>
      <c r="C12" s="6">
        <v>32.08</v>
      </c>
      <c r="D12" s="7">
        <v>-0.018</v>
      </c>
      <c r="E12" s="8">
        <f>C12+24*D12</f>
        <v>31.648</v>
      </c>
      <c r="F12" s="7">
        <f t="shared" si="1"/>
        <v>0.1040645953242504</v>
      </c>
      <c r="G12" s="7">
        <v>7.036</v>
      </c>
      <c r="H12" s="9">
        <f>G12^2-6.95636^2</f>
        <v>1.114351550399995</v>
      </c>
      <c r="I12" s="9">
        <f>1/(G12^2-6.95636^2)</f>
        <v>0.8973828767421298</v>
      </c>
      <c r="J12" s="9">
        <f>2*G12*0.01</f>
        <v>0.14072</v>
      </c>
      <c r="K12" s="9">
        <f>(2*G12*0.01)/(H12^2)</f>
        <v>0.1133212569855757</v>
      </c>
    </row>
    <row r="13" ht="20.35" customHeight="1">
      <c r="B13" s="5">
        <v>11</v>
      </c>
      <c r="C13" s="6">
        <v>34.08</v>
      </c>
      <c r="D13" s="7">
        <v>-0.017</v>
      </c>
      <c r="E13" s="8">
        <f>C13+24*D13</f>
        <v>33.672</v>
      </c>
      <c r="F13" s="7">
        <f t="shared" si="1"/>
        <v>0.1040645953242504</v>
      </c>
      <c r="G13" s="7">
        <v>7.022</v>
      </c>
      <c r="H13" s="9">
        <f>G13^2-6.95636^2</f>
        <v>0.9175395504000008</v>
      </c>
      <c r="I13" s="9">
        <f>1/(G13^2-6.95636^2)</f>
        <v>1.089871275373417</v>
      </c>
      <c r="J13" s="9">
        <f>2*G13*0.01</f>
        <v>0.14044</v>
      </c>
      <c r="K13" s="9">
        <v>0.13</v>
      </c>
    </row>
    <row r="14" ht="20.35" customHeight="1">
      <c r="B14" s="5">
        <v>12</v>
      </c>
      <c r="C14" s="6">
        <v>36.09</v>
      </c>
      <c r="D14" s="7">
        <v>-0.019</v>
      </c>
      <c r="E14" s="8">
        <f>C14+24*D14</f>
        <v>35.634</v>
      </c>
      <c r="F14" s="7">
        <f t="shared" si="1"/>
        <v>0.1040645953242504</v>
      </c>
      <c r="G14" s="7">
        <v>7.013</v>
      </c>
      <c r="H14" s="9">
        <f>G14^2-6.95636^2</f>
        <v>0.7912245504000026</v>
      </c>
      <c r="I14" s="9">
        <f>1/(G14^2-6.95636^2)</f>
        <v>1.263863715419916</v>
      </c>
      <c r="J14" s="9">
        <f>2*G14*0.01</f>
        <v>0.14026</v>
      </c>
      <c r="K14" s="9">
        <v>0.152</v>
      </c>
    </row>
    <row r="15" ht="20.35" customHeight="1">
      <c r="B15" s="5">
        <v>13</v>
      </c>
      <c r="C15" s="6">
        <v>38.08</v>
      </c>
      <c r="D15" s="7">
        <v>-0.018</v>
      </c>
      <c r="E15" s="8">
        <f>C15+24*D15</f>
        <v>37.648</v>
      </c>
      <c r="F15" s="7">
        <f t="shared" si="1"/>
        <v>0.1040645953242504</v>
      </c>
      <c r="G15" s="7">
        <v>7.005</v>
      </c>
      <c r="H15" s="9">
        <f>G15^2-6.95636^2</f>
        <v>0.6790805504000019</v>
      </c>
      <c r="I15" s="9">
        <f>1/(G15^2-6.95636^2)</f>
        <v>1.472579356618247</v>
      </c>
      <c r="J15" s="9">
        <f>2*G15*0.01</f>
        <v>0.1401</v>
      </c>
      <c r="K15" s="9">
        <v>0.185</v>
      </c>
    </row>
    <row r="16" ht="20.35" customHeight="1">
      <c r="B16" s="5">
        <v>14</v>
      </c>
      <c r="C16" s="6">
        <v>40.08</v>
      </c>
      <c r="D16" s="7">
        <v>-0.019</v>
      </c>
      <c r="E16" s="8">
        <f>C16+24*D16</f>
        <v>39.624</v>
      </c>
      <c r="F16" s="7">
        <f t="shared" si="1"/>
        <v>0.1040645953242504</v>
      </c>
      <c r="G16" s="7">
        <v>6.999</v>
      </c>
      <c r="H16" s="9">
        <f>G16^2-6.95636^2</f>
        <v>0.5950565503999954</v>
      </c>
      <c r="I16" s="9">
        <f>1/(G16^2-6.95636^2)</f>
        <v>1.680512548475944</v>
      </c>
      <c r="J16" s="9">
        <f>2*G16*0.01</f>
        <v>0.13998</v>
      </c>
      <c r="K16" s="9">
        <v>0.211</v>
      </c>
    </row>
    <row r="17" ht="20.35" customHeight="1">
      <c r="B17" s="2"/>
      <c r="C17" s="10"/>
      <c r="D17" s="11"/>
      <c r="E17" s="11"/>
      <c r="F17" s="11"/>
      <c r="G17" s="11"/>
      <c r="H17" s="11"/>
      <c r="I17" s="11"/>
      <c r="J17" s="11"/>
      <c r="K17" s="11"/>
    </row>
    <row r="18" ht="20.35" customHeight="1">
      <c r="B18" s="2"/>
      <c r="C18" s="10"/>
      <c r="D18" s="11"/>
      <c r="E18" s="11"/>
      <c r="F18" s="11"/>
      <c r="G18" s="11"/>
      <c r="H18" s="11"/>
      <c r="I18" s="11"/>
      <c r="J18" s="11"/>
      <c r="K18" s="11"/>
    </row>
    <row r="19" ht="20.35" customHeight="1">
      <c r="B19" s="2"/>
      <c r="C19" s="10"/>
      <c r="D19" s="11"/>
      <c r="E19" s="11"/>
      <c r="F19" s="11"/>
      <c r="G19" s="11"/>
      <c r="H19" s="11"/>
      <c r="I19" s="11"/>
      <c r="J19" s="11"/>
      <c r="K19" s="11"/>
    </row>
    <row r="20" ht="20.35" customHeight="1">
      <c r="B20" s="2"/>
      <c r="C20" s="10"/>
      <c r="D20" s="11"/>
      <c r="E20" s="11"/>
      <c r="F20" s="11"/>
      <c r="G20" s="11"/>
      <c r="H20" s="11"/>
      <c r="I20" s="11"/>
      <c r="J20" s="11"/>
      <c r="K20" s="11"/>
    </row>
    <row r="21" ht="20.35" customHeight="1">
      <c r="B21" s="2"/>
      <c r="C21" s="10"/>
      <c r="D21" s="11"/>
      <c r="E21" s="11"/>
      <c r="F21" s="11"/>
      <c r="G21" s="11"/>
      <c r="H21" s="11"/>
      <c r="I21" s="11"/>
      <c r="J21" s="11"/>
      <c r="K21" s="11"/>
    </row>
    <row r="22" ht="20.35" customHeight="1">
      <c r="B22" s="2"/>
      <c r="C22" s="10"/>
      <c r="D22" s="11"/>
      <c r="E22" s="11"/>
      <c r="F22" s="11"/>
      <c r="G22" s="11"/>
      <c r="H22" s="11"/>
      <c r="I22" s="11"/>
      <c r="J22" s="11"/>
      <c r="K22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