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d.docs.live.net/3f3227b7f088de59/Documents/Software project/PDF/"/>
    </mc:Choice>
  </mc:AlternateContent>
  <xr:revisionPtr revIDLastSave="6" documentId="13_ncr:1_{8560AE45-CADA-41D5-BE42-2C33E17E0D66}" xr6:coauthVersionLast="47" xr6:coauthVersionMax="47" xr10:uidLastSave="{559816BA-FD24-43BB-8915-8D0D80981177}"/>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1" l="1"/>
  <c r="H7" i="11"/>
  <c r="E9" i="11" l="1"/>
  <c r="E18" i="11" s="1"/>
  <c r="F18" i="11" l="1"/>
  <c r="E19" i="11"/>
  <c r="F19" i="11" s="1"/>
  <c r="E20" i="11" s="1"/>
  <c r="F20" i="11" s="1"/>
  <c r="E22" i="11" s="1"/>
  <c r="F9" i="11"/>
  <c r="E10" i="11" s="1"/>
  <c r="I5" i="11"/>
  <c r="H21" i="11"/>
  <c r="H17" i="11"/>
  <c r="H12" i="11"/>
  <c r="H8" i="11"/>
  <c r="H18" i="11" l="1"/>
  <c r="H19" i="11"/>
  <c r="F22" i="11"/>
  <c r="E23" i="11" s="1"/>
  <c r="E25" i="11"/>
  <c r="H9" i="11"/>
  <c r="F10" i="11"/>
  <c r="E11" i="11"/>
  <c r="E13" i="11" s="1"/>
  <c r="E14" i="11" s="1"/>
  <c r="I6" i="11"/>
  <c r="F25" i="11" l="1"/>
  <c r="F23" i="11"/>
  <c r="E24" i="11" s="1"/>
  <c r="H22" i="11"/>
  <c r="H10" i="11"/>
  <c r="H20" i="11"/>
  <c r="F14" i="11"/>
  <c r="F13" i="11"/>
  <c r="H13" i="11" s="1"/>
  <c r="F11" i="11"/>
  <c r="H11" i="11" s="1"/>
  <c r="J5" i="11"/>
  <c r="K5" i="11" s="1"/>
  <c r="L5" i="11" s="1"/>
  <c r="M5" i="11" s="1"/>
  <c r="N5" i="11" s="1"/>
  <c r="O5" i="11" s="1"/>
  <c r="P5" i="11" s="1"/>
  <c r="H25" i="11" l="1"/>
  <c r="E27" i="11"/>
  <c r="H23" i="11"/>
  <c r="F24" i="11"/>
  <c r="H24" i="11" s="1"/>
  <c r="H14" i="11"/>
  <c r="E15" i="11"/>
  <c r="E16" i="11" s="1"/>
  <c r="P4" i="11"/>
  <c r="Q5" i="11"/>
  <c r="R5" i="11" s="1"/>
  <c r="S5" i="11" s="1"/>
  <c r="T5" i="11" s="1"/>
  <c r="U5" i="11" s="1"/>
  <c r="V5" i="11" s="1"/>
  <c r="W5" i="11" s="1"/>
  <c r="J6" i="11"/>
  <c r="F27" i="11" l="1"/>
  <c r="F16" i="11"/>
  <c r="H16" i="11" s="1"/>
  <c r="F15" i="11"/>
  <c r="H15" i="11" s="1"/>
  <c r="W4" i="11"/>
  <c r="X5" i="11"/>
  <c r="Y5" i="11" s="1"/>
  <c r="Z5" i="11" s="1"/>
  <c r="AA5" i="11" s="1"/>
  <c r="AB5" i="11" s="1"/>
  <c r="AC5" i="11" s="1"/>
  <c r="AD5" i="11" s="1"/>
  <c r="K6" i="11"/>
  <c r="H2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P6" i="11" l="1"/>
  <c r="BQ5" i="11"/>
  <c r="AJ6" i="11"/>
  <c r="BQ6" i="11" l="1"/>
  <c r="BR5" i="11"/>
  <c r="AK6" i="11"/>
  <c r="BS5" i="11" l="1"/>
  <c r="BR6" i="11"/>
  <c r="AL6" i="11"/>
  <c r="BS6" i="11" l="1"/>
  <c r="BT5" i="11"/>
  <c r="AM6" i="11"/>
  <c r="BT6" i="11" l="1"/>
  <c r="BT4" i="11"/>
  <c r="BU5" i="11"/>
  <c r="AN6" i="11"/>
  <c r="BU6" i="11" l="1"/>
  <c r="BV5" i="11"/>
  <c r="AO6" i="11"/>
  <c r="BW5" i="11" l="1"/>
  <c r="BV6" i="11"/>
  <c r="AP6" i="11"/>
  <c r="BW6" i="11" l="1"/>
  <c r="BX5" i="11"/>
  <c r="AQ6" i="11"/>
  <c r="BX6" i="11" l="1"/>
  <c r="BY5" i="11"/>
  <c r="AR6" i="11"/>
  <c r="BY6" i="11" l="1"/>
  <c r="BZ5" i="11"/>
  <c r="BZ6" i="11" l="1"/>
  <c r="CA5" i="11"/>
  <c r="CA6" i="11" l="1"/>
  <c r="CA4" i="11"/>
  <c r="CB5" i="11"/>
  <c r="CB6" i="11" l="1"/>
  <c r="CC5" i="11"/>
  <c r="CC6" i="11" l="1"/>
  <c r="CD5" i="11"/>
  <c r="CE5" i="11" l="1"/>
  <c r="CD6" i="11"/>
  <c r="CE6" i="11" l="1"/>
  <c r="CF5" i="11"/>
  <c r="CG5" i="11" l="1"/>
  <c r="CF6" i="11"/>
  <c r="CG6" i="11" l="1"/>
  <c r="CH5" i="11"/>
  <c r="CH6" i="11" l="1"/>
  <c r="CI5" i="11"/>
  <c r="CH4" i="11"/>
  <c r="CJ5" i="11" l="1"/>
  <c r="CI6" i="11"/>
  <c r="CK5" i="11" l="1"/>
  <c r="CJ6" i="11"/>
  <c r="CL5" i="11" l="1"/>
  <c r="CL6" i="11" s="1"/>
  <c r="CK6" i="11"/>
</calcChain>
</file>

<file path=xl/sharedStrings.xml><?xml version="1.0" encoding="utf-8"?>
<sst xmlns="http://schemas.openxmlformats.org/spreadsheetml/2006/main" count="58" uniqueCount="51">
  <si>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</si>
  <si>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</si>
  <si>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</si>
  <si>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</si>
  <si>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</si>
  <si>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</si>
  <si>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</si>
  <si>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</si>
  <si>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</si>
  <si>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</si>
  <si>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</si>
  <si>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</si>
  <si>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</si>
  <si>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</si>
  <si>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</si>
  <si>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</si>
  <si>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</si>
  <si>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</si>
  <si>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</si>
  <si>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Set up team</t>
  </si>
  <si>
    <t>Gather feedback</t>
  </si>
  <si>
    <t>Project start:</t>
  </si>
  <si>
    <t>Display week:</t>
  </si>
  <si>
    <t>ASSIGNED TO</t>
  </si>
  <si>
    <t>Group 1 - Project</t>
  </si>
  <si>
    <t>Requirements</t>
  </si>
  <si>
    <t>Design</t>
  </si>
  <si>
    <t>Implementation</t>
  </si>
  <si>
    <t>Test</t>
  </si>
  <si>
    <t>Installation</t>
  </si>
  <si>
    <t>Brain storm on Projects</t>
  </si>
  <si>
    <t>Define Requirements for specific project</t>
  </si>
  <si>
    <t>Group 1</t>
  </si>
  <si>
    <t xml:space="preserve">Group 1 </t>
  </si>
  <si>
    <t>Creating Front end mockups</t>
  </si>
  <si>
    <t>Kiarie Ngigi</t>
  </si>
  <si>
    <t>Activity Diagram</t>
  </si>
  <si>
    <t>Tony Okwaro</t>
  </si>
  <si>
    <t>Class Diagram</t>
  </si>
  <si>
    <t>Perault Otieno</t>
  </si>
  <si>
    <t>Work Breakdown Structure</t>
  </si>
  <si>
    <t>Front-end Coding</t>
  </si>
  <si>
    <t>Back-end Coding</t>
  </si>
  <si>
    <t>Implementing both aspects</t>
  </si>
  <si>
    <t>Front-end Quality Testing</t>
  </si>
  <si>
    <t>Back-end Load Testing</t>
  </si>
  <si>
    <t>Beta Testing</t>
  </si>
  <si>
    <t>Presentation Creation</t>
  </si>
  <si>
    <t>…</t>
  </si>
  <si>
    <t>Front End Team</t>
  </si>
  <si>
    <t>Back-end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</si>
</sst>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2" tint="-0.249977111117893"/>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6">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5" fontId="17"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7" fillId="14" borderId="9" xfId="12" applyFont="1" applyFill="1" applyBorder="1">
      <alignment horizontal="left" vertical="center" indent="2"/>
    </xf>
    <xf numFmtId="0" fontId="17" fillId="14" borderId="9" xfId="11" applyFont="1" applyFill="1" applyBorder="1" applyAlignment="1">
      <alignment vertical="center"/>
    </xf>
    <xf numFmtId="9" fontId="1" fillId="14" borderId="9" xfId="2" applyFont="1" applyFill="1" applyBorder="1" applyAlignment="1">
      <alignment horizontal="center" vertical="center"/>
    </xf>
    <xf numFmtId="165" fontId="17" fillId="14" borderId="9" xfId="10" applyFont="1" applyFill="1" applyBorder="1">
      <alignment horizontal="center" vertical="center"/>
    </xf>
    <xf numFmtId="0" fontId="17" fillId="3" borderId="7" xfId="12" applyFont="1" applyFill="1" applyBorder="1" applyAlignment="1">
      <alignment horizontal="left" vertical="center" wrapText="1" indent="2"/>
    </xf>
    <xf numFmtId="0" fontId="17" fillId="3" borderId="6" xfId="12" applyFont="1" applyFill="1" applyBorder="1" applyAlignment="1">
      <alignment horizontal="left" vertical="center" wrapText="1" indent="2"/>
    </xf>
    <xf numFmtId="0" fontId="17" fillId="4" borderId="5" xfId="12" applyFont="1" applyFill="1" applyBorder="1" applyAlignment="1">
      <alignment horizontal="left" vertical="center" wrapText="1" indent="2"/>
    </xf>
    <xf numFmtId="0" fontId="17" fillId="5" borderId="8" xfId="11" applyFont="1" applyFill="1" applyBorder="1" applyAlignment="1">
      <alignment vertical="center" wrapText="1"/>
    </xf>
    <xf numFmtId="0" fontId="17" fillId="5" borderId="8" xfId="12" applyFont="1" applyFill="1" applyBorder="1" applyAlignment="1">
      <alignment horizontal="left" vertical="center" wrapText="1" indent="2"/>
    </xf>
    <xf numFmtId="0" fontId="17" fillId="10" borderId="9" xfId="12" applyFont="1" applyFill="1" applyBorder="1" applyAlignment="1">
      <alignment horizontal="left" vertical="center" wrapText="1" indent="2"/>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4" fillId="2" borderId="21" xfId="0" applyFont="1" applyFill="1" applyBorder="1"/>
    <xf numFmtId="0" fontId="18"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167"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border>
        <left style="thin">
          <color theme="5"/>
        </left>
        <right style="thin">
          <color theme="5"/>
        </right>
        <vertical/>
        <horizontal/>
      </border>
    </dxf>
    <dxf>
      <fill>
        <patternFill>
          <bgColor theme="1" tint="0.499984740745262"/>
        </patternFill>
      </fill>
      <border>
        <left/>
        <right/>
      </border>
    </dxf>
    <dxf>
      <fill>
        <patternFill>
          <bgColor theme="1" tint="0.14996795556505021"/>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27"/>
  <sheetViews>
    <sheetView showGridLines="0" tabSelected="1" showRuler="0" topLeftCell="A11" zoomScaleNormal="100" zoomScalePageLayoutView="70" workbookViewId="0">
      <selection activeCell="C27" sqref="C27"/>
    </sheetView>
  </sheetViews>
  <sheetFormatPr defaultColWidth="8.69921875" defaultRowHeight="30" customHeight="1" x14ac:dyDescent="0.25"/>
  <cols>
    <col min="1" max="1" width="2.69921875" style="10"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91" width="2.69921875" customWidth="1"/>
  </cols>
  <sheetData>
    <row r="1" spans="1:92" ht="90" customHeight="1" x14ac:dyDescent="1.45">
      <c r="A1" s="11"/>
      <c r="B1" s="79" t="s">
        <v>24</v>
      </c>
      <c r="C1" s="13"/>
      <c r="D1" s="14"/>
      <c r="E1" s="15"/>
      <c r="F1" s="16"/>
      <c r="H1" s="1"/>
      <c r="I1" s="113" t="s">
        <v>21</v>
      </c>
      <c r="J1" s="114"/>
      <c r="K1" s="114"/>
      <c r="L1" s="114"/>
      <c r="M1" s="114"/>
      <c r="N1" s="114"/>
      <c r="O1" s="114"/>
      <c r="P1" s="19"/>
      <c r="Q1" s="112">
        <v>45553</v>
      </c>
      <c r="R1" s="111"/>
      <c r="S1" s="111"/>
      <c r="T1" s="111"/>
      <c r="U1" s="111"/>
      <c r="V1" s="111"/>
      <c r="W1" s="111"/>
      <c r="X1" s="111"/>
      <c r="Y1" s="111"/>
      <c r="Z1" s="111"/>
    </row>
    <row r="2" spans="1:92" ht="30" customHeight="1" x14ac:dyDescent="0.6">
      <c r="B2" s="77"/>
      <c r="C2" s="78"/>
      <c r="D2" s="17"/>
      <c r="E2" s="18"/>
      <c r="F2" s="17"/>
      <c r="I2" s="113" t="s">
        <v>22</v>
      </c>
      <c r="J2" s="114"/>
      <c r="K2" s="114"/>
      <c r="L2" s="114"/>
      <c r="M2" s="114"/>
      <c r="N2" s="114"/>
      <c r="O2" s="114"/>
      <c r="P2" s="19"/>
      <c r="Q2" s="110">
        <v>1</v>
      </c>
      <c r="R2" s="111"/>
      <c r="S2" s="111"/>
      <c r="T2" s="111"/>
      <c r="U2" s="111"/>
      <c r="V2" s="111"/>
      <c r="W2" s="111"/>
      <c r="X2" s="111"/>
      <c r="Y2" s="111"/>
      <c r="Z2" s="111"/>
    </row>
    <row r="3" spans="1:92" s="21" customFormat="1" ht="30" customHeight="1" x14ac:dyDescent="0.25">
      <c r="A3" s="10"/>
      <c r="B3" s="20"/>
      <c r="D3" s="22"/>
      <c r="E3" s="23"/>
    </row>
    <row r="4" spans="1:92" s="21" customFormat="1" ht="30" customHeight="1" x14ac:dyDescent="0.25">
      <c r="A4" s="11"/>
      <c r="B4" s="24"/>
      <c r="E4" s="25"/>
      <c r="I4" s="115">
        <v>45553</v>
      </c>
      <c r="J4" s="102"/>
      <c r="K4" s="102"/>
      <c r="L4" s="102"/>
      <c r="M4" s="102"/>
      <c r="N4" s="102"/>
      <c r="O4" s="102"/>
      <c r="P4" s="102">
        <f>P5</f>
        <v>45558</v>
      </c>
      <c r="Q4" s="102"/>
      <c r="R4" s="102"/>
      <c r="S4" s="102"/>
      <c r="T4" s="102"/>
      <c r="U4" s="102"/>
      <c r="V4" s="102"/>
      <c r="W4" s="102">
        <f>W5</f>
        <v>45565</v>
      </c>
      <c r="X4" s="102"/>
      <c r="Y4" s="102"/>
      <c r="Z4" s="102"/>
      <c r="AA4" s="102"/>
      <c r="AB4" s="102"/>
      <c r="AC4" s="102"/>
      <c r="AD4" s="102">
        <f>AD5</f>
        <v>45572</v>
      </c>
      <c r="AE4" s="102"/>
      <c r="AF4" s="102"/>
      <c r="AG4" s="102"/>
      <c r="AH4" s="102"/>
      <c r="AI4" s="102"/>
      <c r="AJ4" s="102"/>
      <c r="AK4" s="102">
        <f>AK5</f>
        <v>45579</v>
      </c>
      <c r="AL4" s="102"/>
      <c r="AM4" s="102"/>
      <c r="AN4" s="102"/>
      <c r="AO4" s="102"/>
      <c r="AP4" s="102"/>
      <c r="AQ4" s="102"/>
      <c r="AR4" s="102">
        <f>AR5</f>
        <v>45586</v>
      </c>
      <c r="AS4" s="102"/>
      <c r="AT4" s="102"/>
      <c r="AU4" s="102"/>
      <c r="AV4" s="102"/>
      <c r="AW4" s="102"/>
      <c r="AX4" s="102"/>
      <c r="AY4" s="102">
        <f>AY5</f>
        <v>45593</v>
      </c>
      <c r="AZ4" s="102"/>
      <c r="BA4" s="102"/>
      <c r="BB4" s="102"/>
      <c r="BC4" s="102"/>
      <c r="BD4" s="102"/>
      <c r="BE4" s="102"/>
      <c r="BF4" s="102">
        <f>BF5</f>
        <v>45600</v>
      </c>
      <c r="BG4" s="102"/>
      <c r="BH4" s="102"/>
      <c r="BI4" s="102"/>
      <c r="BJ4" s="102"/>
      <c r="BK4" s="102"/>
      <c r="BL4" s="103"/>
      <c r="BM4" s="102">
        <f>BM5</f>
        <v>45607</v>
      </c>
      <c r="BN4" s="102"/>
      <c r="BO4" s="102"/>
      <c r="BP4" s="102"/>
      <c r="BQ4" s="102"/>
      <c r="BR4" s="102"/>
      <c r="BS4" s="103"/>
      <c r="BT4" s="102">
        <f>BT5</f>
        <v>45614</v>
      </c>
      <c r="BU4" s="102"/>
      <c r="BV4" s="102"/>
      <c r="BW4" s="102"/>
      <c r="BX4" s="102"/>
      <c r="BY4" s="102"/>
      <c r="BZ4" s="103"/>
      <c r="CA4" s="102">
        <f>CA5</f>
        <v>45621</v>
      </c>
      <c r="CB4" s="102"/>
      <c r="CC4" s="102"/>
      <c r="CD4" s="102"/>
      <c r="CE4" s="102"/>
      <c r="CF4" s="102"/>
      <c r="CG4" s="103"/>
      <c r="CH4" s="102">
        <f>CH5</f>
        <v>45628</v>
      </c>
      <c r="CI4" s="102"/>
      <c r="CJ4" s="102"/>
      <c r="CK4" s="102"/>
      <c r="CL4" s="102"/>
      <c r="CM4" s="102"/>
      <c r="CN4" s="103"/>
    </row>
    <row r="5" spans="1:92" s="21" customFormat="1" ht="15" customHeight="1" x14ac:dyDescent="0.25">
      <c r="A5" s="104"/>
      <c r="B5" s="105" t="s">
        <v>4</v>
      </c>
      <c r="C5" s="107" t="s">
        <v>23</v>
      </c>
      <c r="D5" s="109" t="s">
        <v>0</v>
      </c>
      <c r="E5" s="109" t="s">
        <v>2</v>
      </c>
      <c r="F5" s="109" t="s">
        <v>3</v>
      </c>
      <c r="I5" s="26">
        <f>Project_Start-WEEKDAY(Project_Start,1)+2+7*(Display_Week-1)</f>
        <v>45551</v>
      </c>
      <c r="J5" s="26">
        <f>I5+1</f>
        <v>45552</v>
      </c>
      <c r="K5" s="26">
        <f t="shared" ref="K5:AX5" si="0">J5+1</f>
        <v>45553</v>
      </c>
      <c r="L5" s="26">
        <f t="shared" si="0"/>
        <v>45554</v>
      </c>
      <c r="M5" s="26">
        <f t="shared" si="0"/>
        <v>45555</v>
      </c>
      <c r="N5" s="26">
        <f t="shared" si="0"/>
        <v>45556</v>
      </c>
      <c r="O5" s="27">
        <f t="shared" si="0"/>
        <v>45557</v>
      </c>
      <c r="P5" s="28">
        <f>O5+1</f>
        <v>45558</v>
      </c>
      <c r="Q5" s="26">
        <f>P5+1</f>
        <v>45559</v>
      </c>
      <c r="R5" s="26">
        <f t="shared" si="0"/>
        <v>45560</v>
      </c>
      <c r="S5" s="26">
        <f t="shared" si="0"/>
        <v>45561</v>
      </c>
      <c r="T5" s="26">
        <f t="shared" si="0"/>
        <v>45562</v>
      </c>
      <c r="U5" s="26">
        <f t="shared" si="0"/>
        <v>45563</v>
      </c>
      <c r="V5" s="27">
        <f t="shared" si="0"/>
        <v>45564</v>
      </c>
      <c r="W5" s="28">
        <f>V5+1</f>
        <v>45565</v>
      </c>
      <c r="X5" s="26">
        <f>W5+1</f>
        <v>45566</v>
      </c>
      <c r="Y5" s="26">
        <f t="shared" si="0"/>
        <v>45567</v>
      </c>
      <c r="Z5" s="26">
        <f t="shared" si="0"/>
        <v>45568</v>
      </c>
      <c r="AA5" s="26">
        <f t="shared" si="0"/>
        <v>45569</v>
      </c>
      <c r="AB5" s="26">
        <f t="shared" si="0"/>
        <v>45570</v>
      </c>
      <c r="AC5" s="27">
        <f t="shared" si="0"/>
        <v>45571</v>
      </c>
      <c r="AD5" s="28">
        <f>AC5+1</f>
        <v>45572</v>
      </c>
      <c r="AE5" s="26">
        <f>AD5+1</f>
        <v>45573</v>
      </c>
      <c r="AF5" s="26">
        <f t="shared" si="0"/>
        <v>45574</v>
      </c>
      <c r="AG5" s="26">
        <f t="shared" si="0"/>
        <v>45575</v>
      </c>
      <c r="AH5" s="26">
        <f t="shared" si="0"/>
        <v>45576</v>
      </c>
      <c r="AI5" s="26">
        <f t="shared" si="0"/>
        <v>45577</v>
      </c>
      <c r="AJ5" s="27">
        <f t="shared" si="0"/>
        <v>45578</v>
      </c>
      <c r="AK5" s="28">
        <f>AJ5+1</f>
        <v>45579</v>
      </c>
      <c r="AL5" s="26">
        <f>AK5+1</f>
        <v>45580</v>
      </c>
      <c r="AM5" s="26">
        <f t="shared" si="0"/>
        <v>45581</v>
      </c>
      <c r="AN5" s="26">
        <f t="shared" si="0"/>
        <v>45582</v>
      </c>
      <c r="AO5" s="26">
        <f t="shared" si="0"/>
        <v>45583</v>
      </c>
      <c r="AP5" s="26">
        <f t="shared" si="0"/>
        <v>45584</v>
      </c>
      <c r="AQ5" s="27">
        <f t="shared" si="0"/>
        <v>45585</v>
      </c>
      <c r="AR5" s="28">
        <f>AQ5+1</f>
        <v>45586</v>
      </c>
      <c r="AS5" s="26">
        <f>AR5+1</f>
        <v>45587</v>
      </c>
      <c r="AT5" s="26">
        <f t="shared" si="0"/>
        <v>45588</v>
      </c>
      <c r="AU5" s="26">
        <f t="shared" si="0"/>
        <v>45589</v>
      </c>
      <c r="AV5" s="26">
        <f t="shared" si="0"/>
        <v>45590</v>
      </c>
      <c r="AW5" s="26">
        <f t="shared" si="0"/>
        <v>45591</v>
      </c>
      <c r="AX5" s="27">
        <f t="shared" si="0"/>
        <v>45592</v>
      </c>
      <c r="AY5" s="28">
        <f>AX5+1</f>
        <v>45593</v>
      </c>
      <c r="AZ5" s="26">
        <f>AY5+1</f>
        <v>45594</v>
      </c>
      <c r="BA5" s="26">
        <f t="shared" ref="BA5:BE5" si="1">AZ5+1</f>
        <v>45595</v>
      </c>
      <c r="BB5" s="26">
        <f t="shared" si="1"/>
        <v>45596</v>
      </c>
      <c r="BC5" s="26">
        <f t="shared" si="1"/>
        <v>45597</v>
      </c>
      <c r="BD5" s="26">
        <f t="shared" si="1"/>
        <v>45598</v>
      </c>
      <c r="BE5" s="27">
        <f t="shared" si="1"/>
        <v>45599</v>
      </c>
      <c r="BF5" s="28">
        <f>BE5+1</f>
        <v>45600</v>
      </c>
      <c r="BG5" s="26">
        <f>BF5+1</f>
        <v>45601</v>
      </c>
      <c r="BH5" s="26">
        <f t="shared" ref="BH5:BL5" si="2">BG5+1</f>
        <v>45602</v>
      </c>
      <c r="BI5" s="26">
        <f t="shared" si="2"/>
        <v>45603</v>
      </c>
      <c r="BJ5" s="26">
        <f t="shared" si="2"/>
        <v>45604</v>
      </c>
      <c r="BK5" s="26">
        <f t="shared" si="2"/>
        <v>45605</v>
      </c>
      <c r="BL5" s="26">
        <f t="shared" si="2"/>
        <v>45606</v>
      </c>
      <c r="BM5" s="28">
        <f>BL5+1</f>
        <v>45607</v>
      </c>
      <c r="BN5" s="26">
        <f>BM5+1</f>
        <v>45608</v>
      </c>
      <c r="BO5" s="26">
        <f t="shared" ref="BO5" si="3">BN5+1</f>
        <v>45609</v>
      </c>
      <c r="BP5" s="26">
        <f t="shared" ref="BP5" si="4">BO5+1</f>
        <v>45610</v>
      </c>
      <c r="BQ5" s="26">
        <f t="shared" ref="BQ5" si="5">BP5+1</f>
        <v>45611</v>
      </c>
      <c r="BR5" s="26">
        <f t="shared" ref="BR5" si="6">BQ5+1</f>
        <v>45612</v>
      </c>
      <c r="BS5" s="26">
        <f t="shared" ref="BS5" si="7">BR5+1</f>
        <v>45613</v>
      </c>
      <c r="BT5" s="28">
        <f>BS5+1</f>
        <v>45614</v>
      </c>
      <c r="BU5" s="26">
        <f>BT5+1</f>
        <v>45615</v>
      </c>
      <c r="BV5" s="26">
        <f t="shared" ref="BV5" si="8">BU5+1</f>
        <v>45616</v>
      </c>
      <c r="BW5" s="26">
        <f t="shared" ref="BW5" si="9">BV5+1</f>
        <v>45617</v>
      </c>
      <c r="BX5" s="26">
        <f t="shared" ref="BX5" si="10">BW5+1</f>
        <v>45618</v>
      </c>
      <c r="BY5" s="26">
        <f t="shared" ref="BY5" si="11">BX5+1</f>
        <v>45619</v>
      </c>
      <c r="BZ5" s="26">
        <f t="shared" ref="BZ5" si="12">BY5+1</f>
        <v>45620</v>
      </c>
      <c r="CA5" s="28">
        <f>BZ5+1</f>
        <v>45621</v>
      </c>
      <c r="CB5" s="26">
        <f>CA5+1</f>
        <v>45622</v>
      </c>
      <c r="CC5" s="26">
        <f t="shared" ref="CC5" si="13">CB5+1</f>
        <v>45623</v>
      </c>
      <c r="CD5" s="26">
        <f t="shared" ref="CD5" si="14">CC5+1</f>
        <v>45624</v>
      </c>
      <c r="CE5" s="26">
        <f t="shared" ref="CE5" si="15">CD5+1</f>
        <v>45625</v>
      </c>
      <c r="CF5" s="26">
        <f t="shared" ref="CF5" si="16">CE5+1</f>
        <v>45626</v>
      </c>
      <c r="CG5" s="26">
        <f>CF5+1</f>
        <v>45627</v>
      </c>
      <c r="CH5" s="26">
        <f>CG5+1</f>
        <v>45628</v>
      </c>
      <c r="CI5" s="26">
        <f t="shared" ref="CI5:CL5" si="17">CH5+1</f>
        <v>45629</v>
      </c>
      <c r="CJ5" s="26">
        <f t="shared" si="17"/>
        <v>45630</v>
      </c>
      <c r="CK5" s="26">
        <f t="shared" si="17"/>
        <v>45631</v>
      </c>
      <c r="CL5" s="26">
        <f t="shared" si="17"/>
        <v>45632</v>
      </c>
    </row>
    <row r="6" spans="1:92" s="21" customFormat="1" ht="15" customHeight="1" thickBot="1" x14ac:dyDescent="0.3">
      <c r="A6" s="104"/>
      <c r="B6" s="106"/>
      <c r="C6" s="108"/>
      <c r="D6" s="108"/>
      <c r="E6" s="108"/>
      <c r="F6" s="108"/>
      <c r="I6" s="29" t="str">
        <f t="shared" ref="I6:AN6" si="18">LEFT(TEXT(I5,"ddd"),1)</f>
        <v>M</v>
      </c>
      <c r="J6" s="30" t="str">
        <f t="shared" si="18"/>
        <v>T</v>
      </c>
      <c r="K6" s="30" t="str">
        <f t="shared" si="18"/>
        <v>W</v>
      </c>
      <c r="L6" s="30" t="str">
        <f t="shared" si="18"/>
        <v>T</v>
      </c>
      <c r="M6" s="30" t="str">
        <f t="shared" si="18"/>
        <v>F</v>
      </c>
      <c r="N6" s="30" t="str">
        <f t="shared" si="18"/>
        <v>S</v>
      </c>
      <c r="O6" s="30" t="str">
        <f t="shared" si="18"/>
        <v>S</v>
      </c>
      <c r="P6" s="30" t="str">
        <f t="shared" si="18"/>
        <v>M</v>
      </c>
      <c r="Q6" s="30" t="str">
        <f t="shared" si="18"/>
        <v>T</v>
      </c>
      <c r="R6" s="30" t="str">
        <f t="shared" si="18"/>
        <v>W</v>
      </c>
      <c r="S6" s="30" t="str">
        <f t="shared" si="18"/>
        <v>T</v>
      </c>
      <c r="T6" s="30" t="str">
        <f t="shared" si="18"/>
        <v>F</v>
      </c>
      <c r="U6" s="30" t="str">
        <f t="shared" si="18"/>
        <v>S</v>
      </c>
      <c r="V6" s="30" t="str">
        <f t="shared" si="18"/>
        <v>S</v>
      </c>
      <c r="W6" s="30" t="str">
        <f t="shared" si="18"/>
        <v>M</v>
      </c>
      <c r="X6" s="30" t="str">
        <f t="shared" si="18"/>
        <v>T</v>
      </c>
      <c r="Y6" s="30" t="str">
        <f t="shared" si="18"/>
        <v>W</v>
      </c>
      <c r="Z6" s="30" t="str">
        <f t="shared" si="18"/>
        <v>T</v>
      </c>
      <c r="AA6" s="30" t="str">
        <f t="shared" si="18"/>
        <v>F</v>
      </c>
      <c r="AB6" s="30" t="str">
        <f t="shared" si="18"/>
        <v>S</v>
      </c>
      <c r="AC6" s="30" t="str">
        <f t="shared" si="18"/>
        <v>S</v>
      </c>
      <c r="AD6" s="30" t="str">
        <f t="shared" si="18"/>
        <v>M</v>
      </c>
      <c r="AE6" s="30" t="str">
        <f t="shared" si="18"/>
        <v>T</v>
      </c>
      <c r="AF6" s="30" t="str">
        <f t="shared" si="18"/>
        <v>W</v>
      </c>
      <c r="AG6" s="30" t="str">
        <f t="shared" si="18"/>
        <v>T</v>
      </c>
      <c r="AH6" s="30" t="str">
        <f t="shared" si="18"/>
        <v>F</v>
      </c>
      <c r="AI6" s="30" t="str">
        <f t="shared" si="18"/>
        <v>S</v>
      </c>
      <c r="AJ6" s="30" t="str">
        <f t="shared" si="18"/>
        <v>S</v>
      </c>
      <c r="AK6" s="30" t="str">
        <f t="shared" si="18"/>
        <v>M</v>
      </c>
      <c r="AL6" s="30" t="str">
        <f t="shared" si="18"/>
        <v>T</v>
      </c>
      <c r="AM6" s="30" t="str">
        <f t="shared" si="18"/>
        <v>W</v>
      </c>
      <c r="AN6" s="30" t="str">
        <f t="shared" si="18"/>
        <v>T</v>
      </c>
      <c r="AO6" s="30" t="str">
        <f t="shared" ref="AO6:BL6" si="19">LEFT(TEXT(AO5,"ddd"),1)</f>
        <v>F</v>
      </c>
      <c r="AP6" s="30" t="str">
        <f t="shared" si="19"/>
        <v>S</v>
      </c>
      <c r="AQ6" s="30" t="str">
        <f t="shared" si="19"/>
        <v>S</v>
      </c>
      <c r="AR6" s="30" t="str">
        <f t="shared" si="19"/>
        <v>M</v>
      </c>
      <c r="AS6" s="30" t="str">
        <f t="shared" si="19"/>
        <v>T</v>
      </c>
      <c r="AT6" s="30" t="str">
        <f t="shared" si="19"/>
        <v>W</v>
      </c>
      <c r="AU6" s="30" t="str">
        <f t="shared" si="19"/>
        <v>T</v>
      </c>
      <c r="AV6" s="30" t="str">
        <f t="shared" si="19"/>
        <v>F</v>
      </c>
      <c r="AW6" s="30" t="str">
        <f t="shared" si="19"/>
        <v>S</v>
      </c>
      <c r="AX6" s="30" t="str">
        <f t="shared" si="19"/>
        <v>S</v>
      </c>
      <c r="AY6" s="30" t="str">
        <f t="shared" si="19"/>
        <v>M</v>
      </c>
      <c r="AZ6" s="30" t="str">
        <f t="shared" si="19"/>
        <v>T</v>
      </c>
      <c r="BA6" s="30" t="str">
        <f t="shared" si="19"/>
        <v>W</v>
      </c>
      <c r="BB6" s="30" t="str">
        <f t="shared" si="19"/>
        <v>T</v>
      </c>
      <c r="BC6" s="30" t="str">
        <f t="shared" si="19"/>
        <v>F</v>
      </c>
      <c r="BD6" s="30" t="str">
        <f t="shared" si="19"/>
        <v>S</v>
      </c>
      <c r="BE6" s="30" t="str">
        <f t="shared" si="19"/>
        <v>S</v>
      </c>
      <c r="BF6" s="30" t="str">
        <f t="shared" si="19"/>
        <v>M</v>
      </c>
      <c r="BG6" s="30" t="str">
        <f t="shared" si="19"/>
        <v>T</v>
      </c>
      <c r="BH6" s="30" t="str">
        <f t="shared" si="19"/>
        <v>W</v>
      </c>
      <c r="BI6" s="30" t="str">
        <f t="shared" si="19"/>
        <v>T</v>
      </c>
      <c r="BJ6" s="30" t="str">
        <f t="shared" si="19"/>
        <v>F</v>
      </c>
      <c r="BK6" s="30" t="str">
        <f t="shared" si="19"/>
        <v>S</v>
      </c>
      <c r="BL6" s="31" t="str">
        <f t="shared" si="19"/>
        <v>S</v>
      </c>
      <c r="BM6" s="30" t="str">
        <f t="shared" ref="BM6:BS6" si="20">LEFT(TEXT(BM5,"ddd"),1)</f>
        <v>M</v>
      </c>
      <c r="BN6" s="30" t="str">
        <f t="shared" si="20"/>
        <v>T</v>
      </c>
      <c r="BO6" s="30" t="str">
        <f t="shared" si="20"/>
        <v>W</v>
      </c>
      <c r="BP6" s="30" t="str">
        <f t="shared" si="20"/>
        <v>T</v>
      </c>
      <c r="BQ6" s="30" t="str">
        <f t="shared" si="20"/>
        <v>F</v>
      </c>
      <c r="BR6" s="30" t="str">
        <f t="shared" si="20"/>
        <v>S</v>
      </c>
      <c r="BS6" s="31" t="str">
        <f t="shared" si="20"/>
        <v>S</v>
      </c>
      <c r="BT6" s="30" t="str">
        <f t="shared" ref="BT6:CL6" si="21">LEFT(TEXT(BT5,"ddd"),1)</f>
        <v>M</v>
      </c>
      <c r="BU6" s="30" t="str">
        <f t="shared" si="21"/>
        <v>T</v>
      </c>
      <c r="BV6" s="30" t="str">
        <f t="shared" si="21"/>
        <v>W</v>
      </c>
      <c r="BW6" s="30" t="str">
        <f t="shared" si="21"/>
        <v>T</v>
      </c>
      <c r="BX6" s="30" t="str">
        <f t="shared" si="21"/>
        <v>F</v>
      </c>
      <c r="BY6" s="30" t="str">
        <f t="shared" si="21"/>
        <v>S</v>
      </c>
      <c r="BZ6" s="31" t="str">
        <f t="shared" si="21"/>
        <v>S</v>
      </c>
      <c r="CA6" s="30" t="str">
        <f t="shared" si="21"/>
        <v>M</v>
      </c>
      <c r="CB6" s="30" t="str">
        <f t="shared" si="21"/>
        <v>T</v>
      </c>
      <c r="CC6" s="30" t="str">
        <f t="shared" si="21"/>
        <v>W</v>
      </c>
      <c r="CD6" s="30" t="str">
        <f t="shared" si="21"/>
        <v>T</v>
      </c>
      <c r="CE6" s="30" t="str">
        <f t="shared" si="21"/>
        <v>F</v>
      </c>
      <c r="CF6" s="30" t="str">
        <f t="shared" si="21"/>
        <v>S</v>
      </c>
      <c r="CG6" s="31" t="str">
        <f t="shared" si="21"/>
        <v>S</v>
      </c>
      <c r="CH6" s="31" t="str">
        <f t="shared" si="21"/>
        <v>M</v>
      </c>
      <c r="CI6" s="31" t="str">
        <f t="shared" si="21"/>
        <v>T</v>
      </c>
      <c r="CJ6" s="31" t="str">
        <f t="shared" si="21"/>
        <v>W</v>
      </c>
      <c r="CK6" s="31" t="str">
        <f t="shared" si="21"/>
        <v>T</v>
      </c>
      <c r="CL6" s="31" t="str">
        <f t="shared" si="21"/>
        <v>F</v>
      </c>
    </row>
    <row r="7" spans="1:92" s="21" customFormat="1" ht="30" hidden="1" customHeight="1" thickBot="1" x14ac:dyDescent="0.3">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row>
    <row r="8" spans="1:92" s="41" customFormat="1" ht="30" customHeight="1" thickBot="1" x14ac:dyDescent="0.3">
      <c r="A8" s="11"/>
      <c r="B8" s="35" t="s">
        <v>25</v>
      </c>
      <c r="C8" s="36"/>
      <c r="D8" s="37"/>
      <c r="E8" s="38"/>
      <c r="F8" s="39"/>
      <c r="G8" s="12"/>
      <c r="H8" s="3" t="str">
        <f t="shared" ref="H8:H27" si="22">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row>
    <row r="9" spans="1:92" s="41" customFormat="1" ht="30" customHeight="1" thickBot="1" x14ac:dyDescent="0.3">
      <c r="A9" s="11"/>
      <c r="B9" s="97" t="s">
        <v>30</v>
      </c>
      <c r="C9" s="42" t="s">
        <v>32</v>
      </c>
      <c r="D9" s="43">
        <v>1</v>
      </c>
      <c r="E9" s="44">
        <f>Project_Start</f>
        <v>45553</v>
      </c>
      <c r="F9" s="44">
        <f>E9+3</f>
        <v>45556</v>
      </c>
      <c r="G9" s="12"/>
      <c r="H9" s="3">
        <f t="shared" si="22"/>
        <v>4</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row>
    <row r="10" spans="1:92" s="41" customFormat="1" ht="30" customHeight="1" thickBot="1" x14ac:dyDescent="0.3">
      <c r="A10" s="11"/>
      <c r="B10" s="96" t="s">
        <v>31</v>
      </c>
      <c r="C10" s="46" t="s">
        <v>33</v>
      </c>
      <c r="D10" s="47">
        <v>1</v>
      </c>
      <c r="E10" s="48">
        <f>F9</f>
        <v>45556</v>
      </c>
      <c r="F10" s="48">
        <f>E10+2</f>
        <v>45558</v>
      </c>
      <c r="G10" s="12"/>
      <c r="H10" s="3">
        <f t="shared" si="22"/>
        <v>3</v>
      </c>
      <c r="I10" s="45"/>
      <c r="J10" s="45"/>
      <c r="K10" s="45"/>
      <c r="L10" s="45"/>
      <c r="M10" s="45"/>
      <c r="N10" s="45"/>
      <c r="O10" s="45"/>
      <c r="P10" s="45"/>
      <c r="Q10" s="45"/>
      <c r="R10" s="45"/>
      <c r="S10" s="45"/>
      <c r="T10" s="45"/>
      <c r="U10" s="49"/>
      <c r="V10" s="49"/>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row>
    <row r="11" spans="1:92" s="41" customFormat="1" ht="30" customHeight="1" thickBot="1" x14ac:dyDescent="0.3">
      <c r="A11" s="10"/>
      <c r="B11" s="96" t="s">
        <v>19</v>
      </c>
      <c r="C11" s="46" t="s">
        <v>32</v>
      </c>
      <c r="D11" s="47">
        <v>1</v>
      </c>
      <c r="E11" s="48">
        <f>E10+1</f>
        <v>45557</v>
      </c>
      <c r="F11" s="48">
        <f>E11+2</f>
        <v>45559</v>
      </c>
      <c r="G11" s="12"/>
      <c r="H11" s="3">
        <f t="shared" si="22"/>
        <v>3</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row>
    <row r="12" spans="1:92" s="41" customFormat="1" ht="30" customHeight="1" thickBot="1" x14ac:dyDescent="0.3">
      <c r="A12" s="11"/>
      <c r="B12" s="50" t="s">
        <v>26</v>
      </c>
      <c r="C12" s="51"/>
      <c r="D12" s="52"/>
      <c r="E12" s="53"/>
      <c r="F12" s="54"/>
      <c r="G12" s="12"/>
      <c r="H12" s="3" t="str">
        <f t="shared" si="22"/>
        <v/>
      </c>
    </row>
    <row r="13" spans="1:92" s="41" customFormat="1" ht="30" customHeight="1" thickBot="1" x14ac:dyDescent="0.3">
      <c r="A13" s="11"/>
      <c r="B13" s="98" t="s">
        <v>34</v>
      </c>
      <c r="C13" s="55" t="s">
        <v>35</v>
      </c>
      <c r="D13" s="56">
        <v>1</v>
      </c>
      <c r="E13" s="57">
        <f>E11+10</f>
        <v>45567</v>
      </c>
      <c r="F13" s="57">
        <f>E13+4</f>
        <v>45571</v>
      </c>
      <c r="G13" s="12"/>
      <c r="H13" s="3">
        <f t="shared" si="22"/>
        <v>5</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row>
    <row r="14" spans="1:92" s="41" customFormat="1" ht="30" customHeight="1" thickBot="1" x14ac:dyDescent="0.3">
      <c r="A14" s="10"/>
      <c r="B14" s="98" t="s">
        <v>36</v>
      </c>
      <c r="C14" s="55" t="s">
        <v>37</v>
      </c>
      <c r="D14" s="56">
        <v>1</v>
      </c>
      <c r="E14" s="57">
        <f>E13+2</f>
        <v>45569</v>
      </c>
      <c r="F14" s="57">
        <f>E14+5</f>
        <v>45574</v>
      </c>
      <c r="G14" s="12"/>
      <c r="H14" s="3">
        <f t="shared" si="22"/>
        <v>6</v>
      </c>
      <c r="I14" s="45"/>
      <c r="J14" s="45"/>
      <c r="K14" s="45"/>
      <c r="L14" s="45"/>
      <c r="M14" s="45"/>
      <c r="N14" s="45"/>
      <c r="O14" s="45"/>
      <c r="P14" s="45"/>
      <c r="Q14" s="45"/>
      <c r="R14" s="45"/>
      <c r="S14" s="45"/>
      <c r="T14" s="45"/>
      <c r="U14" s="49"/>
      <c r="V14" s="49"/>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row>
    <row r="15" spans="1:92" s="41" customFormat="1" ht="30" customHeight="1" thickBot="1" x14ac:dyDescent="0.3">
      <c r="A15" s="10"/>
      <c r="B15" s="98" t="s">
        <v>38</v>
      </c>
      <c r="C15" s="55" t="s">
        <v>39</v>
      </c>
      <c r="D15" s="56">
        <v>1</v>
      </c>
      <c r="E15" s="57">
        <f>F14</f>
        <v>45574</v>
      </c>
      <c r="F15" s="57">
        <f>E15+3</f>
        <v>45577</v>
      </c>
      <c r="G15" s="12"/>
      <c r="H15" s="3">
        <f t="shared" si="22"/>
        <v>4</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row>
    <row r="16" spans="1:92" s="41" customFormat="1" ht="30" customHeight="1" thickBot="1" x14ac:dyDescent="0.3">
      <c r="A16" s="10"/>
      <c r="B16" s="98" t="s">
        <v>40</v>
      </c>
      <c r="C16" s="55" t="s">
        <v>35</v>
      </c>
      <c r="D16" s="56">
        <v>1</v>
      </c>
      <c r="E16" s="57">
        <f>E15</f>
        <v>45574</v>
      </c>
      <c r="F16" s="57">
        <f>E16+2</f>
        <v>45576</v>
      </c>
      <c r="G16" s="12"/>
      <c r="H16" s="3">
        <f t="shared" si="22"/>
        <v>3</v>
      </c>
      <c r="I16" s="45"/>
      <c r="J16" s="45"/>
      <c r="K16" s="45"/>
      <c r="L16" s="45"/>
      <c r="M16" s="45"/>
      <c r="N16" s="45"/>
      <c r="O16" s="45"/>
      <c r="P16" s="45"/>
      <c r="Q16" s="45"/>
      <c r="R16" s="45"/>
      <c r="S16" s="45"/>
      <c r="T16" s="45"/>
      <c r="U16" s="45"/>
      <c r="V16" s="45"/>
      <c r="W16" s="45"/>
      <c r="X16" s="45"/>
      <c r="Y16" s="49"/>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row>
    <row r="17" spans="1:92" s="41" customFormat="1" ht="30" customHeight="1" thickBot="1" x14ac:dyDescent="0.3">
      <c r="A17" s="10"/>
      <c r="B17" s="58" t="s">
        <v>27</v>
      </c>
      <c r="C17" s="59"/>
      <c r="D17" s="60"/>
      <c r="E17" s="61"/>
      <c r="F17" s="62"/>
      <c r="G17" s="12"/>
      <c r="H17" s="3" t="str">
        <f t="shared" si="22"/>
        <v/>
      </c>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row>
    <row r="18" spans="1:92" s="41" customFormat="1" ht="30" customHeight="1" thickBot="1" x14ac:dyDescent="0.3">
      <c r="A18" s="10"/>
      <c r="B18" s="64" t="s">
        <v>41</v>
      </c>
      <c r="C18" s="99" t="s">
        <v>49</v>
      </c>
      <c r="D18" s="65">
        <v>0</v>
      </c>
      <c r="E18" s="66">
        <f>E9+37</f>
        <v>45590</v>
      </c>
      <c r="F18" s="66">
        <f>E18+15</f>
        <v>45605</v>
      </c>
      <c r="G18" s="12"/>
      <c r="H18" s="3">
        <f t="shared" si="22"/>
        <v>16</v>
      </c>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row>
    <row r="19" spans="1:92" s="41" customFormat="1" ht="30" customHeight="1" thickBot="1" x14ac:dyDescent="0.3">
      <c r="A19" s="10"/>
      <c r="B19" s="64" t="s">
        <v>42</v>
      </c>
      <c r="C19" s="99" t="s">
        <v>50</v>
      </c>
      <c r="D19" s="65">
        <v>0</v>
      </c>
      <c r="E19" s="66">
        <f>E18+3</f>
        <v>45593</v>
      </c>
      <c r="F19" s="66">
        <f>E19+15</f>
        <v>45608</v>
      </c>
      <c r="G19" s="12"/>
      <c r="H19" s="3">
        <f t="shared" si="22"/>
        <v>16</v>
      </c>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row>
    <row r="20" spans="1:92" s="41" customFormat="1" ht="30" customHeight="1" thickBot="1" x14ac:dyDescent="0.3">
      <c r="A20" s="10"/>
      <c r="B20" s="100" t="s">
        <v>43</v>
      </c>
      <c r="C20" s="99" t="s">
        <v>32</v>
      </c>
      <c r="D20" s="65">
        <v>0</v>
      </c>
      <c r="E20" s="66">
        <f>F19+1</f>
        <v>45609</v>
      </c>
      <c r="F20" s="66">
        <f>E20+5</f>
        <v>45614</v>
      </c>
      <c r="G20" s="12"/>
      <c r="H20" s="3">
        <f t="shared" si="22"/>
        <v>6</v>
      </c>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row>
    <row r="21" spans="1:92" s="41" customFormat="1" ht="30" customHeight="1" thickBot="1" x14ac:dyDescent="0.3">
      <c r="A21" s="10"/>
      <c r="B21" s="67" t="s">
        <v>28</v>
      </c>
      <c r="C21" s="68"/>
      <c r="D21" s="69"/>
      <c r="E21" s="70"/>
      <c r="F21" s="71"/>
      <c r="G21" s="12"/>
      <c r="H21" s="3" t="str">
        <f t="shared" si="22"/>
        <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row>
    <row r="22" spans="1:92" s="41" customFormat="1" ht="30" customHeight="1" thickBot="1" x14ac:dyDescent="0.3">
      <c r="A22" s="10"/>
      <c r="B22" s="101" t="s">
        <v>44</v>
      </c>
      <c r="C22" s="74" t="s">
        <v>49</v>
      </c>
      <c r="D22" s="75">
        <v>0</v>
      </c>
      <c r="E22" s="76">
        <f>F20+2</f>
        <v>45616</v>
      </c>
      <c r="F22" s="76">
        <f>E22+3</f>
        <v>45619</v>
      </c>
      <c r="G22" s="12"/>
      <c r="H22" s="3">
        <f t="shared" si="22"/>
        <v>4</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row>
    <row r="23" spans="1:92" s="41" customFormat="1" ht="30" customHeight="1" thickBot="1" x14ac:dyDescent="0.3">
      <c r="A23" s="10"/>
      <c r="B23" s="73" t="s">
        <v>45</v>
      </c>
      <c r="C23" s="74" t="s">
        <v>50</v>
      </c>
      <c r="D23" s="75">
        <v>0</v>
      </c>
      <c r="E23" s="76">
        <f>F22</f>
        <v>45619</v>
      </c>
      <c r="F23" s="76">
        <f>E23+4</f>
        <v>45623</v>
      </c>
      <c r="G23" s="12"/>
      <c r="H23" s="3">
        <f t="shared" si="22"/>
        <v>5</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row>
    <row r="24" spans="1:92" s="41" customFormat="1" ht="30" customHeight="1" thickBot="1" x14ac:dyDescent="0.3">
      <c r="A24" s="10"/>
      <c r="B24" s="73" t="s">
        <v>46</v>
      </c>
      <c r="C24" s="74" t="s">
        <v>33</v>
      </c>
      <c r="D24" s="75">
        <v>0</v>
      </c>
      <c r="E24" s="76">
        <f>F23+1</f>
        <v>45624</v>
      </c>
      <c r="F24" s="76">
        <f>E24+3</f>
        <v>45627</v>
      </c>
      <c r="G24" s="12"/>
      <c r="H24" s="3">
        <f t="shared" si="22"/>
        <v>4</v>
      </c>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row>
    <row r="25" spans="1:92" s="41" customFormat="1" ht="30" customHeight="1" thickBot="1" x14ac:dyDescent="0.3">
      <c r="A25" s="10"/>
      <c r="B25" s="73" t="s">
        <v>20</v>
      </c>
      <c r="C25" s="74" t="s">
        <v>32</v>
      </c>
      <c r="D25" s="75">
        <v>0</v>
      </c>
      <c r="E25" s="76">
        <f>E22+7</f>
        <v>45623</v>
      </c>
      <c r="F25" s="76">
        <f>E25+5</f>
        <v>45628</v>
      </c>
      <c r="G25" s="12"/>
      <c r="H25" s="3">
        <f t="shared" si="22"/>
        <v>6</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row>
    <row r="26" spans="1:92" s="41" customFormat="1" ht="30" customHeight="1" thickBot="1" x14ac:dyDescent="0.3">
      <c r="A26" s="10"/>
      <c r="B26" s="87" t="s">
        <v>29</v>
      </c>
      <c r="C26" s="88"/>
      <c r="D26" s="89"/>
      <c r="E26" s="90"/>
      <c r="F26" s="91"/>
      <c r="G26" s="12"/>
      <c r="H26" s="3" t="str">
        <f t="shared" si="22"/>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row>
    <row r="27" spans="1:92" s="41" customFormat="1" ht="30" customHeight="1" thickBot="1" x14ac:dyDescent="0.3">
      <c r="A27" s="11"/>
      <c r="B27" s="92" t="s">
        <v>47</v>
      </c>
      <c r="C27" s="93" t="s">
        <v>48</v>
      </c>
      <c r="D27" s="94">
        <v>0</v>
      </c>
      <c r="E27" s="95">
        <f>F25+2</f>
        <v>45630</v>
      </c>
      <c r="F27" s="95">
        <f>E27+3</f>
        <v>45633</v>
      </c>
      <c r="G27" s="12"/>
      <c r="H27" s="3">
        <f t="shared" si="22"/>
        <v>4</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row>
  </sheetData>
  <mergeCells count="22">
    <mergeCell ref="Q2:Z2"/>
    <mergeCell ref="Q1:Z1"/>
    <mergeCell ref="I1:O1"/>
    <mergeCell ref="I2:O2"/>
    <mergeCell ref="BM4:BS4"/>
    <mergeCell ref="BF4:BL4"/>
    <mergeCell ref="I4:O4"/>
    <mergeCell ref="P4:V4"/>
    <mergeCell ref="W4:AC4"/>
    <mergeCell ref="AD4:AJ4"/>
    <mergeCell ref="AK4:AQ4"/>
    <mergeCell ref="AR4:AX4"/>
    <mergeCell ref="AY4:BE4"/>
    <mergeCell ref="CH4:CN4"/>
    <mergeCell ref="A5:A6"/>
    <mergeCell ref="B5:B6"/>
    <mergeCell ref="C5:C6"/>
    <mergeCell ref="D5:D6"/>
    <mergeCell ref="E5:E6"/>
    <mergeCell ref="F5:F6"/>
    <mergeCell ref="BT4:BZ4"/>
    <mergeCell ref="CA4:CG4"/>
  </mergeCells>
  <conditionalFormatting sqref="D7:D27">
    <cfRule type="dataBar" priority="6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CN11">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I13:CN16">
    <cfRule type="expression" dxfId="8" priority="16">
      <formula>AND(task_start&lt;=I$5,ROUNDDOWN((task_end-task_start+1)*task_progress,0)+task_start-1&gt;=I$5)</formula>
    </cfRule>
    <cfRule type="expression" dxfId="7" priority="17" stopIfTrue="1">
      <formula>AND(task_end&gt;=I$5,task_start&lt;J$5)</formula>
    </cfRule>
  </conditionalFormatting>
  <conditionalFormatting sqref="I18:CN20">
    <cfRule type="expression" dxfId="6" priority="14">
      <formula>AND(task_start&lt;=I$5,ROUNDDOWN((task_end-task_start+1)*task_progress,0)+task_start-1&gt;=I$5)</formula>
    </cfRule>
    <cfRule type="expression" dxfId="5" priority="15" stopIfTrue="1">
      <formula>AND(task_end&gt;=I$5,task_start&lt;J$5)</formula>
    </cfRule>
  </conditionalFormatting>
  <conditionalFormatting sqref="I22:CN25">
    <cfRule type="expression" dxfId="4" priority="20">
      <formula>AND(task_start&lt;=I$5,ROUNDDOWN((task_end-task_start+1)*task_progress,0)+task_start-1&gt;=I$5)</formula>
    </cfRule>
    <cfRule type="expression" dxfId="3" priority="21" stopIfTrue="1">
      <formula>AND(task_end&gt;=I$5,task_start&lt;J$5)</formula>
    </cfRule>
  </conditionalFormatting>
  <conditionalFormatting sqref="I27:CN27">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CH4:CN4 I4:CG27 CH5:CL6 CH9:CN11 CH13:CN16 CH18:CN20 CH22:CN25 CH27:CN27">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7"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20 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4" customWidth="1"/>
    <col min="2" max="16384" width="9" style="1"/>
  </cols>
  <sheetData>
    <row r="1" spans="1:2" ht="46.5" customHeight="1" x14ac:dyDescent="0.25"/>
    <row r="2" spans="1:2" s="6" customFormat="1" ht="15.6" x14ac:dyDescent="0.25">
      <c r="A2" s="80" t="s">
        <v>7</v>
      </c>
      <c r="B2" s="5"/>
    </row>
    <row r="3" spans="1:2" s="8" customFormat="1" ht="27" customHeight="1" x14ac:dyDescent="0.25">
      <c r="A3" s="81"/>
      <c r="B3" s="9"/>
    </row>
    <row r="4" spans="1:2" s="7" customFormat="1" ht="30" x14ac:dyDescent="0.7">
      <c r="A4" s="82" t="s">
        <v>6</v>
      </c>
    </row>
    <row r="5" spans="1:2" ht="74.25" customHeight="1" x14ac:dyDescent="0.25">
      <c r="A5" s="83" t="s">
        <v>14</v>
      </c>
    </row>
    <row r="6" spans="1:2" ht="26.25" customHeight="1" x14ac:dyDescent="0.25">
      <c r="A6" s="82" t="s">
        <v>17</v>
      </c>
    </row>
    <row r="7" spans="1:2" s="4" customFormat="1" ht="205.05" customHeight="1" x14ac:dyDescent="0.25">
      <c r="A7" s="84" t="s">
        <v>16</v>
      </c>
    </row>
    <row r="8" spans="1:2" s="7" customFormat="1" ht="30" x14ac:dyDescent="0.7">
      <c r="A8" s="82" t="s">
        <v>8</v>
      </c>
    </row>
    <row r="9" spans="1:2" ht="41.4" x14ac:dyDescent="0.25">
      <c r="A9" s="83" t="s">
        <v>15</v>
      </c>
    </row>
    <row r="10" spans="1:2" s="4" customFormat="1" ht="28.05" customHeight="1" x14ac:dyDescent="0.25">
      <c r="A10" s="85" t="s">
        <v>13</v>
      </c>
    </row>
    <row r="11" spans="1:2" s="7" customFormat="1" ht="30" x14ac:dyDescent="0.7">
      <c r="A11" s="82" t="s">
        <v>5</v>
      </c>
    </row>
    <row r="12" spans="1:2" ht="27.6" x14ac:dyDescent="0.25">
      <c r="A12" s="83" t="s">
        <v>12</v>
      </c>
    </row>
    <row r="13" spans="1:2" s="4" customFormat="1" ht="28.05" customHeight="1" x14ac:dyDescent="0.25">
      <c r="A13" s="85" t="s">
        <v>1</v>
      </c>
    </row>
    <row r="14" spans="1:2" s="7" customFormat="1" ht="30" x14ac:dyDescent="0.7">
      <c r="A14" s="82" t="s">
        <v>9</v>
      </c>
    </row>
    <row r="15" spans="1:2" ht="75" customHeight="1" x14ac:dyDescent="0.25">
      <c r="A15" s="83" t="s">
        <v>10</v>
      </c>
    </row>
    <row r="16" spans="1:2" ht="69" x14ac:dyDescent="0.25">
      <c r="A16" s="83" t="s">
        <v>11</v>
      </c>
    </row>
    <row r="17" spans="1:1" x14ac:dyDescent="0.25">
      <c r="A17" s="86"/>
    </row>
    <row r="18" spans="1:1" x14ac:dyDescent="0.25">
      <c r="A18" s="86"/>
    </row>
    <row r="19" spans="1:1" x14ac:dyDescent="0.25">
      <c r="A19" s="86"/>
    </row>
    <row r="20" spans="1:1" x14ac:dyDescent="0.25">
      <c r="A20" s="86"/>
    </row>
    <row r="21" spans="1:1" x14ac:dyDescent="0.25">
      <c r="A21" s="86"/>
    </row>
    <row r="22" spans="1:1" x14ac:dyDescent="0.25">
      <c r="A22" s="86"/>
    </row>
    <row r="23" spans="1:1" x14ac:dyDescent="0.25">
      <c r="A23" s="86"/>
    </row>
    <row r="24" spans="1:1" x14ac:dyDescent="0.25">
      <c r="A24" s="8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kiarie ngigi</dc:creator>
  <dc:description/>
  <cp:lastModifiedBy>kiarie ngigi</cp:lastModifiedBy>
  <dcterms:created xsi:type="dcterms:W3CDTF">2022-03-11T22:41:12Z</dcterms:created>
  <dcterms:modified xsi:type="dcterms:W3CDTF">2024-10-28T11:53:48Z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