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Milestone-1\"/>
    </mc:Choice>
  </mc:AlternateContent>
  <xr:revisionPtr revIDLastSave="0" documentId="13_ncr:1_{44631F91-6BB3-4AC8-AE44-259431B9012E}" xr6:coauthVersionLast="47" xr6:coauthVersionMax="47" xr10:uidLastSave="{00000000-0000-0000-0000-000000000000}"/>
  <bookViews>
    <workbookView xWindow="-120" yWindow="-120" windowWidth="20730" windowHeight="11040" tabRatio="597" firstSheet="24" activeTab="29" xr2:uid="{B74E08FC-235E-48A7-A30A-E821EE7C958C}"/>
  </bookViews>
  <sheets>
    <sheet name="Classroom 121" sheetId="1" r:id="rId1"/>
    <sheet name="Gallery 122" sheetId="24" r:id="rId2"/>
    <sheet name="Tea Ceremony_123" sheetId="2" r:id="rId3"/>
    <sheet name="Foyer 100" sheetId="32" r:id="rId4"/>
    <sheet name="Classroom 101" sheetId="4" r:id="rId5"/>
    <sheet name="Closet 102" sheetId="5" r:id="rId6"/>
    <sheet name="Womens Washroom 103" sheetId="6" r:id="rId7"/>
    <sheet name="Mens Washroom_104" sheetId="33" r:id="rId8"/>
    <sheet name="Corr 105" sheetId="7" r:id="rId9"/>
    <sheet name="Jan 106" sheetId="10" r:id="rId10"/>
    <sheet name="Water Meter 107" sheetId="8" r:id="rId11"/>
    <sheet name="Kitchen 108" sheetId="11" r:id="rId12"/>
    <sheet name="Common 109" sheetId="12" r:id="rId13"/>
    <sheet name="Culturual 110" sheetId="13" r:id="rId14"/>
    <sheet name="Storage 111" sheetId="14" r:id="rId15"/>
    <sheet name="Snacks 112" sheetId="15" r:id="rId16"/>
    <sheet name="Information 113" sheetId="16" r:id="rId17"/>
    <sheet name="Storage_114" sheetId="17" r:id="rId18"/>
    <sheet name="Yukata 115" sheetId="18" r:id="rId19"/>
    <sheet name="Education 116" sheetId="19" r:id="rId20"/>
    <sheet name="Mechanical 117" sheetId="20" r:id="rId21"/>
    <sheet name="Staff lockers 118" sheetId="21" r:id="rId22"/>
    <sheet name="Administration 119" sheetId="22" r:id="rId23"/>
    <sheet name="Vestibule 120" sheetId="23" r:id="rId24"/>
    <sheet name="Power" sheetId="3" r:id="rId25"/>
    <sheet name="Stairwell 200" sheetId="25" r:id="rId26"/>
    <sheet name="Electrical 202" sheetId="26" r:id="rId27"/>
    <sheet name="Mechanical 203" sheetId="27" r:id="rId28"/>
    <sheet name="Telecom 204" sheetId="28" r:id="rId29"/>
    <sheet name="Lumen Sum" sheetId="31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3" l="1"/>
  <c r="D4" i="33"/>
  <c r="F3" i="32"/>
  <c r="G3" i="32" s="1"/>
  <c r="C3" i="32"/>
  <c r="D3" i="32" s="1"/>
  <c r="H3" i="32" s="1"/>
  <c r="M3" i="32" s="1"/>
  <c r="C3" i="15"/>
  <c r="D3" i="15"/>
  <c r="F3" i="15"/>
  <c r="G3" i="15"/>
  <c r="H3" i="15"/>
  <c r="M3" i="15"/>
  <c r="C3" i="13"/>
  <c r="D3" i="13"/>
  <c r="F3" i="13"/>
  <c r="G3" i="13" s="1"/>
  <c r="F3" i="16"/>
  <c r="G3" i="16" s="1"/>
  <c r="C3" i="16"/>
  <c r="D3" i="16" s="1"/>
  <c r="H3" i="16" s="1"/>
  <c r="M3" i="16" s="1"/>
  <c r="F3" i="17"/>
  <c r="G3" i="17" s="1"/>
  <c r="C3" i="17"/>
  <c r="D3" i="17" s="1"/>
  <c r="H3" i="17" s="1"/>
  <c r="M3" i="17" s="1"/>
  <c r="F3" i="18"/>
  <c r="G3" i="18" s="1"/>
  <c r="C3" i="18"/>
  <c r="D3" i="18" s="1"/>
  <c r="H3" i="18" s="1"/>
  <c r="M3" i="18" s="1"/>
  <c r="F3" i="19"/>
  <c r="G3" i="19" s="1"/>
  <c r="C3" i="19"/>
  <c r="D3" i="19" s="1"/>
  <c r="F3" i="20"/>
  <c r="G3" i="20" s="1"/>
  <c r="C3" i="20"/>
  <c r="D3" i="20" s="1"/>
  <c r="H3" i="20" s="1"/>
  <c r="M3" i="20" s="1"/>
  <c r="F3" i="21"/>
  <c r="G3" i="21" s="1"/>
  <c r="C3" i="21"/>
  <c r="D3" i="21" s="1"/>
  <c r="F3" i="22"/>
  <c r="G3" i="22" s="1"/>
  <c r="C3" i="22"/>
  <c r="D3" i="22" s="1"/>
  <c r="H3" i="22" s="1"/>
  <c r="M3" i="22" s="1"/>
  <c r="F3" i="23"/>
  <c r="G3" i="23" s="1"/>
  <c r="C3" i="23"/>
  <c r="D3" i="23" s="1"/>
  <c r="H3" i="23" s="1"/>
  <c r="M3" i="23" s="1"/>
  <c r="F3" i="24"/>
  <c r="G3" i="24" s="1"/>
  <c r="C3" i="24"/>
  <c r="D3" i="24" s="1"/>
  <c r="H3" i="24" s="1"/>
  <c r="M3" i="24" s="1"/>
  <c r="F3" i="25"/>
  <c r="G3" i="25" s="1"/>
  <c r="C3" i="25"/>
  <c r="D3" i="25" s="1"/>
  <c r="H3" i="25" s="1"/>
  <c r="M3" i="25" s="1"/>
  <c r="F3" i="26"/>
  <c r="G3" i="26" s="1"/>
  <c r="C3" i="26"/>
  <c r="D3" i="26" s="1"/>
  <c r="H3" i="26" s="1"/>
  <c r="M3" i="26" s="1"/>
  <c r="F3" i="27"/>
  <c r="G3" i="27" s="1"/>
  <c r="C3" i="27"/>
  <c r="D3" i="27" s="1"/>
  <c r="H3" i="27" s="1"/>
  <c r="M3" i="27" s="1"/>
  <c r="H3" i="4"/>
  <c r="D3" i="4"/>
  <c r="F3" i="28"/>
  <c r="G3" i="28" s="1"/>
  <c r="C3" i="28"/>
  <c r="D3" i="28" s="1"/>
  <c r="F3" i="14"/>
  <c r="G3" i="14" s="1"/>
  <c r="C3" i="14"/>
  <c r="D3" i="14" s="1"/>
  <c r="H3" i="14" s="1"/>
  <c r="M3" i="14" s="1"/>
  <c r="F3" i="12"/>
  <c r="G3" i="12" s="1"/>
  <c r="C3" i="12"/>
  <c r="D3" i="12" s="1"/>
  <c r="F3" i="11"/>
  <c r="G3" i="11" s="1"/>
  <c r="C3" i="11"/>
  <c r="D3" i="11" s="1"/>
  <c r="H3" i="11" s="1"/>
  <c r="M3" i="11" s="1"/>
  <c r="F3" i="10"/>
  <c r="G3" i="10" s="1"/>
  <c r="C3" i="10"/>
  <c r="D3" i="10" s="1"/>
  <c r="H3" i="10" s="1"/>
  <c r="M3" i="10" s="1"/>
  <c r="F3" i="8"/>
  <c r="G3" i="8" s="1"/>
  <c r="C3" i="8"/>
  <c r="D3" i="8" s="1"/>
  <c r="F3" i="7"/>
  <c r="G3" i="7" s="1"/>
  <c r="C3" i="7"/>
  <c r="D3" i="7" s="1"/>
  <c r="F3" i="6"/>
  <c r="G3" i="6" s="1"/>
  <c r="C3" i="6"/>
  <c r="D3" i="6" s="1"/>
  <c r="F3" i="5"/>
  <c r="G3" i="5" s="1"/>
  <c r="C3" i="5"/>
  <c r="D3" i="5" s="1"/>
  <c r="F3" i="4"/>
  <c r="G3" i="4" s="1"/>
  <c r="C3" i="4"/>
  <c r="M3" i="4" s="1"/>
  <c r="F3" i="3"/>
  <c r="G3" i="3" s="1"/>
  <c r="C3" i="3"/>
  <c r="D3" i="3" s="1"/>
  <c r="H3" i="3" s="1"/>
  <c r="M3" i="3" s="1"/>
  <c r="F3" i="2"/>
  <c r="G3" i="2" s="1"/>
  <c r="C3" i="2"/>
  <c r="D3" i="2" s="1"/>
  <c r="H3" i="1"/>
  <c r="M3" i="1"/>
  <c r="F3" i="1"/>
  <c r="G3" i="1" s="1"/>
  <c r="C3" i="1"/>
  <c r="D3" i="1" s="1"/>
  <c r="I4" i="33" l="1"/>
  <c r="N4" i="33" s="1"/>
  <c r="H3" i="13"/>
  <c r="M3" i="13" s="1"/>
  <c r="H3" i="19"/>
  <c r="M3" i="19" s="1"/>
  <c r="H3" i="21"/>
  <c r="M3" i="21" s="1"/>
  <c r="H3" i="6"/>
  <c r="M3" i="6" s="1"/>
  <c r="H3" i="28"/>
  <c r="M3" i="28" s="1"/>
  <c r="H3" i="8"/>
  <c r="M3" i="8" s="1"/>
  <c r="H3" i="7"/>
  <c r="M3" i="7" s="1"/>
  <c r="H3" i="5"/>
  <c r="M3" i="5" s="1"/>
  <c r="H3" i="2"/>
  <c r="M3" i="2" s="1"/>
  <c r="H3" i="12"/>
  <c r="M3" i="12" s="1"/>
</calcChain>
</file>

<file path=xl/sharedStrings.xml><?xml version="1.0" encoding="utf-8"?>
<sst xmlns="http://schemas.openxmlformats.org/spreadsheetml/2006/main" count="660" uniqueCount="219">
  <si>
    <t>Width</t>
  </si>
  <si>
    <t>Area</t>
  </si>
  <si>
    <t>Iluminance</t>
  </si>
  <si>
    <t>Cu</t>
  </si>
  <si>
    <t>LLF</t>
  </si>
  <si>
    <t>lume per lumenaries</t>
  </si>
  <si>
    <t>No.of Lumenaries</t>
  </si>
  <si>
    <t>Length (Inch)</t>
  </si>
  <si>
    <t>(ft)</t>
  </si>
  <si>
    <t>meter</t>
  </si>
  <si>
    <t>t</t>
  </si>
  <si>
    <t>Width (m)</t>
  </si>
  <si>
    <t>Width (Inch)</t>
  </si>
  <si>
    <t>Width Inch)</t>
  </si>
  <si>
    <t>Not Done</t>
  </si>
  <si>
    <t>width (Inch)</t>
  </si>
  <si>
    <t>Width (inch)</t>
  </si>
  <si>
    <t>Area = 18.54 inch square</t>
  </si>
  <si>
    <t>manufacturer</t>
  </si>
  <si>
    <t>CRI</t>
  </si>
  <si>
    <t>Lumeniare Feature</t>
  </si>
  <si>
    <t>number of lumaniare</t>
  </si>
  <si>
    <t>lumen per luminiare</t>
  </si>
  <si>
    <t xml:space="preserve">Room 100 Foyer </t>
  </si>
  <si>
    <t>Room 101 Classroom</t>
  </si>
  <si>
    <t>Room 103 W. Washrrom</t>
  </si>
  <si>
    <t>Room 104 M. Washroom</t>
  </si>
  <si>
    <t>Room 105 Washroom Corridor</t>
  </si>
  <si>
    <t>Room 106 Janitor</t>
  </si>
  <si>
    <t>Room 107 Water Meter</t>
  </si>
  <si>
    <t>Room 108 Catering Kicthenette</t>
  </si>
  <si>
    <t>Room 109 Commons</t>
  </si>
  <si>
    <t>Room 110 Cultural Room</t>
  </si>
  <si>
    <t>Room 111 Storage</t>
  </si>
  <si>
    <t>Room 112 Snack</t>
  </si>
  <si>
    <t>Room 113 Information</t>
  </si>
  <si>
    <t>Room 114</t>
  </si>
  <si>
    <t>Room 115 Yukuta</t>
  </si>
  <si>
    <t>Room 116 Education</t>
  </si>
  <si>
    <t>Room 117 Mechanical</t>
  </si>
  <si>
    <t>Room 118 Staff</t>
  </si>
  <si>
    <t>Room 119 Administration</t>
  </si>
  <si>
    <t>Room 120 Vestibule</t>
  </si>
  <si>
    <t>Room 121 Classroom</t>
  </si>
  <si>
    <t>Room 122 Exhibit</t>
  </si>
  <si>
    <t>Room 123 Tea</t>
  </si>
  <si>
    <t>Room 200 Stairwell</t>
  </si>
  <si>
    <t>Room 202 Electrical</t>
  </si>
  <si>
    <t>Room 203 Mechanical</t>
  </si>
  <si>
    <t>Room 204 Telecom</t>
  </si>
  <si>
    <t>flat panel LED</t>
  </si>
  <si>
    <t>Lithonia CPX 2X4 4000LM 40K M2</t>
  </si>
  <si>
    <t>Recessed mounting</t>
  </si>
  <si>
    <t>Lithonia Lighting</t>
  </si>
  <si>
    <t>constant current LED driver</t>
  </si>
  <si>
    <t>wattage(W)</t>
  </si>
  <si>
    <t>lumens( lm)</t>
  </si>
  <si>
    <t>CCT(K)</t>
  </si>
  <si>
    <t>0-10</t>
  </si>
  <si>
    <t>Controls(V)</t>
  </si>
  <si>
    <t>120 - 277</t>
  </si>
  <si>
    <t>voltage(V)</t>
  </si>
  <si>
    <t>Flat Panel LED.</t>
  </si>
  <si>
    <t>recessed LED panel light</t>
  </si>
  <si>
    <t>Philips CoreLine LED Panel 600x600 36W 4000K</t>
  </si>
  <si>
    <t>Recessed</t>
  </si>
  <si>
    <t>Philips</t>
  </si>
  <si>
    <t>Integrated LED driver</t>
  </si>
  <si>
    <t>120V - 277V</t>
  </si>
  <si>
    <t>Room 102 Closet</t>
  </si>
  <si>
    <t>Recessed LED Downlight</t>
  </si>
  <si>
    <t>Energizer 4" LED Recessed Ceiling Light</t>
  </si>
  <si>
    <t>Energizer</t>
  </si>
  <si>
    <t>Internal driver</t>
  </si>
  <si>
    <t>&gt;80</t>
  </si>
  <si>
    <t>50-60</t>
  </si>
  <si>
    <t>LED Recessed Downlight.</t>
  </si>
  <si>
    <t>Juno LED 6" Recessed Downlight</t>
  </si>
  <si>
    <t>Recessed ceiling installation.</t>
  </si>
  <si>
    <t>Juno Lighting</t>
  </si>
  <si>
    <t>ENERGY STAR certified, dimmable.</t>
  </si>
  <si>
    <t>Integrated driver</t>
  </si>
  <si>
    <t>&gt;90</t>
  </si>
  <si>
    <t>Compatible with dimmers</t>
  </si>
  <si>
    <t>120V.</t>
  </si>
  <si>
    <t>100 lm/W</t>
  </si>
  <si>
    <t>LED Recessed Downlight</t>
  </si>
  <si>
    <t>Cree 4" LED Downlight</t>
  </si>
  <si>
    <t>Recessed Ceiling Mount</t>
  </si>
  <si>
    <t xml:space="preserve">Cree </t>
  </si>
  <si>
    <t>Energy-efficient, low-wattage</t>
  </si>
  <si>
    <t>&gt; 80</t>
  </si>
  <si>
    <t>Non-dimmable</t>
  </si>
  <si>
    <t>90 lm/W</t>
  </si>
  <si>
    <t>Halo RL560 Series LED</t>
  </si>
  <si>
    <t>Halo</t>
  </si>
  <si>
    <t>ENERGY STAR certified, smooth light distribution</t>
  </si>
  <si>
    <t>Lithonia Lighting CPX 2X2</t>
  </si>
  <si>
    <t>LED Recessed Panel</t>
  </si>
  <si>
    <t>Recessed Ceiling Grid Mount</t>
  </si>
  <si>
    <t>Lithonia</t>
  </si>
  <si>
    <t>Glare-free design, high efficiency</t>
  </si>
  <si>
    <t>&gt; 90</t>
  </si>
  <si>
    <t>120-277</t>
  </si>
  <si>
    <t>LED Vapor Tight Fixture</t>
  </si>
  <si>
    <t>SHARK2-22N</t>
  </si>
  <si>
    <t>Ceiling or wall mount</t>
  </si>
  <si>
    <t>RAB Lighting</t>
  </si>
  <si>
    <t>80+</t>
  </si>
  <si>
    <t>Dimmable with compatible switch</t>
  </si>
  <si>
    <t>IP66-rated for dust and water resistance.</t>
  </si>
  <si>
    <t>0-10V</t>
  </si>
  <si>
    <t>LED Panel Light</t>
  </si>
  <si>
    <t>Philips CoreLine LED Panel 600x600</t>
  </si>
  <si>
    <t>Slim, energy-efficient</t>
  </si>
  <si>
    <t>Surface Mount</t>
  </si>
  <si>
    <t>LED Driver</t>
  </si>
  <si>
    <t>Integrated Driver</t>
  </si>
  <si>
    <t>LED High Bay Light</t>
  </si>
  <si>
    <t>Philips Ultra Efficient LED High Bay 150W</t>
  </si>
  <si>
    <t>Suspended</t>
  </si>
  <si>
    <t xml:space="preserve">Philips </t>
  </si>
  <si>
    <t>high-efficiency driver</t>
  </si>
  <si>
    <t>4,000 lumens</t>
  </si>
  <si>
    <t>400 lumens</t>
  </si>
  <si>
    <t>800 lumens</t>
  </si>
  <si>
    <t>2,000 lumens</t>
  </si>
  <si>
    <t>LED Panel</t>
  </si>
  <si>
    <t>Philips CorePro LED Panel 40W</t>
  </si>
  <si>
    <t>Philips CorePro LED Downlight 5W</t>
  </si>
  <si>
    <t>Philips CorePro LED Downlight 10W</t>
  </si>
  <si>
    <t>Philips CorePro LED Panel 20W</t>
  </si>
  <si>
    <t>Ceiling Surface Mount (Recessed option available)</t>
  </si>
  <si>
    <t>Recessed (Ceiling Mount)</t>
  </si>
  <si>
    <t>40W</t>
  </si>
  <si>
    <t>5W</t>
  </si>
  <si>
    <t>10W</t>
  </si>
  <si>
    <t>20W</t>
  </si>
  <si>
    <t>Ideal for offices and workspaces, energy-efficient, uniform lighting</t>
  </si>
  <si>
    <t>Suitable for small rooms, energy-efficient, compact</t>
  </si>
  <si>
    <t>Suitable for minimalistic and serene settings, energy-efficient, long-lasting</t>
  </si>
  <si>
    <t>Ideal for educational spaces, energy-efficient, uniform lighting</t>
  </si>
  <si>
    <t>Ideal for low to medium height spaces, energy-efficient, long-lasting</t>
  </si>
  <si>
    <t>Ideal for general spaces, provides even lighting, energy-efficient</t>
  </si>
  <si>
    <t>Ideal for office spaces, energy-efficient, provides uniform lighting</t>
  </si>
  <si>
    <t>Suitable for general illumination, energy-efficient, long-lasting</t>
  </si>
  <si>
    <t>Integrated LED Driver</t>
  </si>
  <si>
    <t>4000K (Neutral White)</t>
  </si>
  <si>
    <t>3000K (Warm White)</t>
  </si>
  <si>
    <t>≥80 (Good color rendering)</t>
  </si>
  <si>
    <t>Non-dimmable (Dimmable versions available)</t>
  </si>
  <si>
    <t>Non-dimmable (dimmable versions available)</t>
  </si>
  <si>
    <t>120V</t>
  </si>
  <si>
    <t>80 lm/W</t>
  </si>
  <si>
    <t>100 lm/w</t>
  </si>
  <si>
    <t>1800 lumens</t>
  </si>
  <si>
    <t>Philips CorePro LED Downlight 20W</t>
  </si>
  <si>
    <t>Suitable for general illumination in galleries, energy-efficient, long-lasting</t>
  </si>
  <si>
    <t>7,000 lumens</t>
  </si>
  <si>
    <t>8,000 lumens</t>
  </si>
  <si>
    <t>7200 lumens</t>
  </si>
  <si>
    <t xml:space="preserve"> LED Recessed Downlight</t>
  </si>
  <si>
    <t>LED Linear Strip</t>
  </si>
  <si>
    <t>Vapor-Tight LED</t>
  </si>
  <si>
    <t>LED Panel Light (2x4 ft)</t>
  </si>
  <si>
    <t xml:space="preserve"> Philips CorePro LED Downlight 10W</t>
  </si>
  <si>
    <t>Philips Ledalite TruGroove 4ft LED Strip</t>
  </si>
  <si>
    <t>Philips Day-Brite Vapor-Tight LED (VT1)</t>
  </si>
  <si>
    <t>Philips Ledalite TruGroove</t>
  </si>
  <si>
    <t>Surface-mounted or suspended</t>
  </si>
  <si>
    <t>Recessed, surface-mounted, or suspended</t>
  </si>
  <si>
    <t>55W</t>
  </si>
  <si>
    <t>65W</t>
  </si>
  <si>
    <t>56W</t>
  </si>
  <si>
    <t xml:space="preserve"> 800 lumens</t>
  </si>
  <si>
    <t>7,000 lm</t>
  </si>
  <si>
    <t>8,000 lm</t>
  </si>
  <si>
    <t>7200 lm</t>
  </si>
  <si>
    <t>Philips (Ledalite TruGroove Series)</t>
  </si>
  <si>
    <t>Philips (Day-Brite)</t>
  </si>
  <si>
    <t>Suitable for indoor spaces such as stairwells, energy-efficient, long-lasting</t>
  </si>
  <si>
    <t>Glare-free, uniform illumination, ideal for electrical rooms</t>
  </si>
  <si>
    <t>Uniform illumination, glare-free, ideal for telecom environments</t>
  </si>
  <si>
    <t>Philips Advance Xitanium</t>
  </si>
  <si>
    <t>5000K (Cool White)</t>
  </si>
  <si>
    <t>≥80 (Good color rendering for residential and commercial areas)</t>
  </si>
  <si>
    <t xml:space="preserve"> Non-dimmable (available dimmable versions)</t>
  </si>
  <si>
    <t>0-10V Dimmable, Motion &amp; Daylight Sensor Compatible</t>
  </si>
  <si>
    <t xml:space="preserve"> 120V</t>
  </si>
  <si>
    <t>120-277V AC</t>
  </si>
  <si>
    <t>~127 lumens per watt</t>
  </si>
  <si>
    <t>~123 lumens per watt</t>
  </si>
  <si>
    <t>~128 lumens per watt</t>
  </si>
  <si>
    <t>LED Utility Light</t>
  </si>
  <si>
    <t>KT-WPLED10-840</t>
  </si>
  <si>
    <t>ceiling-mounted light</t>
  </si>
  <si>
    <t>Keystone</t>
  </si>
  <si>
    <t>internal constant-current 
LED driver.</t>
  </si>
  <si>
    <t>Ideal for high ceilings
 and large spaces</t>
  </si>
  <si>
    <t>SHARK2-48N</t>
  </si>
  <si>
    <t>Ceiling-mounted spot light</t>
  </si>
  <si>
    <t>Hue White and Color Ambiance Centris 4-Spot Ceiling Light</t>
  </si>
  <si>
    <t>Ceiling-mounted</t>
  </si>
  <si>
    <t>40 W</t>
  </si>
  <si>
    <t>4,600 lumens</t>
  </si>
  <si>
    <t>Philips Hue</t>
  </si>
  <si>
    <t>Provides both functional and ambient lighting, with individual spot adjustability</t>
  </si>
  <si>
    <t>Adjustable from 2000K to 6500K</t>
  </si>
  <si>
    <t>Philips Hue app, Bluetooth, Alexa, Google Assistant, Hue Bridge integration</t>
  </si>
  <si>
    <t>24 V</t>
  </si>
  <si>
    <t>115 lumens per watt (lm/W)</t>
  </si>
  <si>
    <t>Illuminace</t>
  </si>
  <si>
    <r>
      <t>IP65-rated</t>
    </r>
    <r>
      <rPr>
        <sz val="10"/>
        <color theme="1"/>
        <rFont val="Calibri"/>
        <family val="2"/>
      </rPr>
      <t>, dust &amp; moisture resistant, ideal for mechanical rooms</t>
    </r>
  </si>
  <si>
    <t>Luminaire type (LED)</t>
  </si>
  <si>
    <t>Description (Model No)</t>
  </si>
  <si>
    <t>mounting (Suspended Celling)</t>
  </si>
  <si>
    <t>Remarks</t>
  </si>
  <si>
    <t>Driver</t>
  </si>
  <si>
    <t>Efficacy(lm/W)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</si>
</sst>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40404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3" fontId="4" fillId="5" borderId="1" xfId="1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/>
    <xf numFmtId="0" fontId="2" fillId="6" borderId="1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2AFE-D1D5-4602-8B79-6B3962D558EE}">
  <dimension ref="B2:M3"/>
  <sheetViews>
    <sheetView workbookViewId="0">
      <selection activeCell="E11" sqref="E11"/>
    </sheetView>
  </sheetViews>
  <sheetFormatPr defaultRowHeight="15" x14ac:dyDescent="0.25"/>
  <cols>
    <col min="2" max="2" width="18.7109375" bestFit="1" customWidth="1"/>
    <col min="3" max="6" width="18.7109375" customWidth="1"/>
    <col min="7" max="7" width="18.7109375" bestFit="1" customWidth="1"/>
    <col min="9" max="9" width="9.85546875" bestFit="1" customWidth="1"/>
    <col min="12" max="12" width="17.5703125" bestFit="1" customWidth="1"/>
    <col min="13" max="13" width="16.71093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12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2.6680000000000001</v>
      </c>
      <c r="C3" s="1">
        <f>B3/0.125</f>
        <v>21.344000000000001</v>
      </c>
      <c r="D3" s="1">
        <f>C3*0.3048</f>
        <v>6.5056512000000009</v>
      </c>
      <c r="E3" s="1">
        <v>2.0499999999999998</v>
      </c>
      <c r="F3" s="1">
        <f>E3/0.125</f>
        <v>16.399999999999999</v>
      </c>
      <c r="G3" s="1">
        <f>F3*0.3048</f>
        <v>4.9987199999999996</v>
      </c>
      <c r="H3" s="1">
        <f>D3*G3</f>
        <v>32.519928766463998</v>
      </c>
      <c r="I3" s="1">
        <v>375</v>
      </c>
      <c r="J3" s="1">
        <v>0.4</v>
      </c>
      <c r="K3" s="1">
        <v>0.9</v>
      </c>
      <c r="L3" s="1">
        <v>4000</v>
      </c>
      <c r="M3" s="1">
        <f>(I3*H3)/(L3*J3*K3)</f>
        <v>8.4687314495999999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A1CB-579F-4488-8E68-A848E0906A11}">
  <dimension ref="B2:M3"/>
  <sheetViews>
    <sheetView workbookViewId="0">
      <selection activeCell="L3" sqref="L3"/>
    </sheetView>
  </sheetViews>
  <sheetFormatPr defaultRowHeight="15" x14ac:dyDescent="0.25"/>
  <cols>
    <col min="5" max="5" width="11.855468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12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0.6623</v>
      </c>
      <c r="C3" s="1">
        <f>B3/0.125</f>
        <v>5.2984</v>
      </c>
      <c r="D3" s="1">
        <f>C3*0.3048</f>
        <v>1.61495232</v>
      </c>
      <c r="E3" s="1">
        <v>0.28189999999999998</v>
      </c>
      <c r="F3" s="1">
        <f>E3/0.125</f>
        <v>2.2551999999999999</v>
      </c>
      <c r="G3" s="1">
        <f>F3*0.3048</f>
        <v>0.68738496000000004</v>
      </c>
      <c r="H3" s="1">
        <f>D3*G3</f>
        <v>1.1100939358851072</v>
      </c>
      <c r="I3" s="1">
        <v>300</v>
      </c>
      <c r="J3" s="1">
        <v>0.4</v>
      </c>
      <c r="K3" s="1">
        <v>0.9</v>
      </c>
      <c r="L3" s="1">
        <v>600</v>
      </c>
      <c r="M3" s="1">
        <f>(I3*H3)/(L3*J3*K3)</f>
        <v>1.5417971331737601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D10D-16B9-4ED7-BF5E-5AB1EF3A0EA2}">
  <dimension ref="B2:M3"/>
  <sheetViews>
    <sheetView topLeftCell="EN1" workbookViewId="0">
      <selection activeCell="I4" sqref="I4"/>
    </sheetView>
  </sheetViews>
  <sheetFormatPr defaultRowHeight="15" x14ac:dyDescent="0.25"/>
  <cols>
    <col min="5" max="5" width="11.855468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12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0.66069999999999995</v>
      </c>
      <c r="C3" s="1">
        <f>B3/0.125</f>
        <v>5.2855999999999996</v>
      </c>
      <c r="D3" s="1">
        <f>C3*0.3048</f>
        <v>1.6110508800000001</v>
      </c>
      <c r="E3" s="1">
        <v>2.06E-2</v>
      </c>
      <c r="F3" s="1">
        <f>E3/0.125</f>
        <v>0.1648</v>
      </c>
      <c r="G3" s="1">
        <f>F3*0.3048</f>
        <v>5.0231040000000005E-2</v>
      </c>
      <c r="H3" s="1">
        <f>D3*G3</f>
        <v>8.0924761195315206E-2</v>
      </c>
      <c r="I3" s="1">
        <v>75</v>
      </c>
      <c r="J3" s="1">
        <v>0.4</v>
      </c>
      <c r="K3" s="1">
        <v>0.9</v>
      </c>
      <c r="L3" s="1">
        <v>1000</v>
      </c>
      <c r="M3" s="1">
        <f>(I3*H3)/(L3*J3*K3)</f>
        <v>1.6859325249024001E-2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C715-F263-4620-82F4-9FBBC271324B}">
  <dimension ref="B2:M3"/>
  <sheetViews>
    <sheetView workbookViewId="0">
      <selection activeCell="M3" sqref="M3"/>
    </sheetView>
  </sheetViews>
  <sheetFormatPr defaultRowHeight="15" x14ac:dyDescent="0.25"/>
  <cols>
    <col min="5" max="5" width="11.855468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16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2.6533000000000002</v>
      </c>
      <c r="C3" s="1">
        <f>B3/0.125</f>
        <v>21.226400000000002</v>
      </c>
      <c r="D3" s="1">
        <f>C3*0.3048</f>
        <v>6.4698067200000011</v>
      </c>
      <c r="E3" s="1">
        <v>2.3247</v>
      </c>
      <c r="F3" s="1">
        <f>E3/0.125</f>
        <v>18.5976</v>
      </c>
      <c r="G3" s="1">
        <f>F3*0.3048</f>
        <v>5.6685484800000001</v>
      </c>
      <c r="H3" s="1">
        <f>D3*G3</f>
        <v>36.674413048549795</v>
      </c>
      <c r="I3" s="1">
        <v>500</v>
      </c>
      <c r="J3" s="1">
        <v>0.4</v>
      </c>
      <c r="K3" s="1">
        <v>0.9</v>
      </c>
      <c r="L3" s="1">
        <v>4000</v>
      </c>
      <c r="M3" s="1">
        <f>(I3*H3)/(L3*J3*K3)</f>
        <v>12.734171197413124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D4A1-D587-4421-9CD0-54BBC066D6C7}">
  <dimension ref="B2:M15"/>
  <sheetViews>
    <sheetView workbookViewId="0">
      <selection activeCell="N6" sqref="N6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2.6680000000000001</v>
      </c>
      <c r="C3" s="1">
        <f>B3/0.125</f>
        <v>21.344000000000001</v>
      </c>
      <c r="D3" s="1">
        <f>C3*0.3048</f>
        <v>6.5056512000000009</v>
      </c>
      <c r="E3" s="1">
        <v>2.0499999999999998</v>
      </c>
      <c r="F3" s="1">
        <f>E3/0.125</f>
        <v>16.399999999999999</v>
      </c>
      <c r="G3" s="1">
        <f>F3*0.3048</f>
        <v>4.9987199999999996</v>
      </c>
      <c r="H3" s="1">
        <f>D3*G3</f>
        <v>32.519928766463998</v>
      </c>
      <c r="I3" s="1">
        <v>450</v>
      </c>
      <c r="J3" s="1">
        <v>0.4</v>
      </c>
      <c r="K3" s="1">
        <v>0.9</v>
      </c>
      <c r="L3" s="1">
        <v>3600</v>
      </c>
      <c r="M3" s="1">
        <f>(I3*H3)/(L3*J3*K3)</f>
        <v>11.291641932799999</v>
      </c>
    </row>
    <row r="9" spans="2:13" x14ac:dyDescent="0.25">
      <c r="C9" s="18" t="s">
        <v>17</v>
      </c>
      <c r="D9" s="18"/>
      <c r="E9" s="18"/>
      <c r="F9" s="18"/>
      <c r="G9" s="18"/>
      <c r="H9" s="18"/>
      <c r="I9" s="18"/>
      <c r="J9" s="18"/>
    </row>
    <row r="10" spans="2:13" x14ac:dyDescent="0.25">
      <c r="C10" s="18"/>
      <c r="D10" s="18"/>
      <c r="E10" s="18"/>
      <c r="F10" s="18"/>
      <c r="G10" s="18"/>
      <c r="H10" s="18"/>
      <c r="I10" s="18"/>
      <c r="J10" s="18"/>
    </row>
    <row r="11" spans="2:13" x14ac:dyDescent="0.25">
      <c r="C11" s="18"/>
      <c r="D11" s="18"/>
      <c r="E11" s="18"/>
      <c r="F11" s="18"/>
      <c r="G11" s="18"/>
      <c r="H11" s="18"/>
      <c r="I11" s="18"/>
      <c r="J11" s="18"/>
    </row>
    <row r="12" spans="2:13" x14ac:dyDescent="0.25">
      <c r="C12" s="18"/>
      <c r="D12" s="18"/>
      <c r="E12" s="18"/>
      <c r="F12" s="18"/>
      <c r="G12" s="18"/>
      <c r="H12" s="18"/>
      <c r="I12" s="18"/>
      <c r="J12" s="18"/>
    </row>
    <row r="13" spans="2:13" x14ac:dyDescent="0.25">
      <c r="C13" s="18"/>
      <c r="D13" s="18"/>
      <c r="E13" s="18"/>
      <c r="F13" s="18"/>
      <c r="G13" s="18"/>
      <c r="H13" s="18"/>
      <c r="I13" s="18"/>
      <c r="J13" s="18"/>
    </row>
    <row r="14" spans="2:13" x14ac:dyDescent="0.25">
      <c r="C14" s="18"/>
      <c r="D14" s="18"/>
      <c r="E14" s="18"/>
      <c r="F14" s="18"/>
      <c r="G14" s="18"/>
      <c r="H14" s="18"/>
      <c r="I14" s="18"/>
      <c r="J14" s="18"/>
    </row>
    <row r="15" spans="2:13" x14ac:dyDescent="0.25">
      <c r="C15" s="18"/>
      <c r="D15" s="18"/>
      <c r="E15" s="18"/>
      <c r="F15" s="18"/>
      <c r="G15" s="18"/>
      <c r="H15" s="18"/>
      <c r="I15" s="18"/>
      <c r="J15" s="18"/>
    </row>
  </sheetData>
  <mergeCells count="1">
    <mergeCell ref="C9:J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CFD1-5564-4207-8E9A-E48303D43FA4}">
  <dimension ref="B2:M3"/>
  <sheetViews>
    <sheetView workbookViewId="0">
      <selection activeCell="M3" sqref="B3:M3"/>
    </sheetView>
  </sheetViews>
  <sheetFormatPr defaultRowHeight="15" x14ac:dyDescent="0.25"/>
  <cols>
    <col min="5" max="5" width="11.855468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12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6.0143000000000004</v>
      </c>
      <c r="C3" s="1">
        <f>B3/0.125</f>
        <v>48.114400000000003</v>
      </c>
      <c r="D3" s="1">
        <f>C3*0.3048</f>
        <v>14.665269120000001</v>
      </c>
      <c r="E3" s="1">
        <v>3.0249999999999999</v>
      </c>
      <c r="F3" s="1">
        <f>E3/0.125</f>
        <v>24.2</v>
      </c>
      <c r="G3" s="1">
        <f>F3*0.3048</f>
        <v>7.3761600000000005</v>
      </c>
      <c r="H3" s="1">
        <f>D3*G3</f>
        <v>108.17337147217921</v>
      </c>
      <c r="I3" s="1">
        <v>750</v>
      </c>
      <c r="J3" s="1">
        <v>0.4</v>
      </c>
      <c r="K3" s="1">
        <v>0.9</v>
      </c>
      <c r="L3" s="1">
        <v>21000</v>
      </c>
      <c r="M3" s="1">
        <f>(I3*H3)/(L3*J3*K3)</f>
        <v>10.731485265097144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D251-E37D-4603-B6E8-BDC652F573C9}">
  <dimension ref="B2:M3"/>
  <sheetViews>
    <sheetView workbookViewId="0">
      <selection activeCell="L4" sqref="L4"/>
    </sheetView>
  </sheetViews>
  <sheetFormatPr defaultRowHeight="15" x14ac:dyDescent="0.25"/>
  <cols>
    <col min="5" max="5" width="11.855468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12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0.9</v>
      </c>
      <c r="C3" s="1">
        <f>B3/0.125</f>
        <v>7.2</v>
      </c>
      <c r="D3" s="1">
        <f>C3*0.3048</f>
        <v>2.1945600000000001</v>
      </c>
      <c r="E3" s="1">
        <v>0.74329999999999996</v>
      </c>
      <c r="F3" s="1">
        <f>E3/0.125</f>
        <v>5.9463999999999997</v>
      </c>
      <c r="G3" s="1">
        <f>F3*0.3048</f>
        <v>1.8124627200000001</v>
      </c>
      <c r="H3" s="1">
        <f>D3*G3</f>
        <v>3.9775581868032002</v>
      </c>
      <c r="I3" s="1">
        <v>100</v>
      </c>
      <c r="J3" s="1">
        <v>0.4</v>
      </c>
      <c r="K3" s="1">
        <v>0.9</v>
      </c>
      <c r="L3" s="1">
        <v>2000</v>
      </c>
      <c r="M3" s="1">
        <f>(I3*H3)/(L3*J3*K3)</f>
        <v>0.55243863705600005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C582-4C45-4203-996E-FD1FF8EF5482}">
  <dimension ref="B2:M3"/>
  <sheetViews>
    <sheetView workbookViewId="0">
      <selection activeCell="M4" sqref="M4"/>
    </sheetView>
  </sheetViews>
  <sheetFormatPr defaultRowHeight="15" x14ac:dyDescent="0.25"/>
  <cols>
    <col min="13" max="13" width="16.71093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2.0649999999999999</v>
      </c>
      <c r="C3" s="1">
        <f>B3/0.125</f>
        <v>16.52</v>
      </c>
      <c r="D3" s="1">
        <f>C3*0.3048</f>
        <v>5.0352959999999998</v>
      </c>
      <c r="E3" s="1">
        <v>0.98</v>
      </c>
      <c r="F3" s="1">
        <f>E3/0.125</f>
        <v>7.84</v>
      </c>
      <c r="G3" s="1">
        <f>F3*0.3048</f>
        <v>2.3896320000000002</v>
      </c>
      <c r="H3" s="1">
        <f>D3*G3</f>
        <v>12.032504451072001</v>
      </c>
      <c r="I3" s="1">
        <v>350</v>
      </c>
      <c r="J3" s="1">
        <v>0.4</v>
      </c>
      <c r="K3" s="1">
        <v>0.9</v>
      </c>
      <c r="L3" s="1">
        <v>4000</v>
      </c>
      <c r="M3" s="1">
        <f>(I3*H3)/(L3*J3*K3)</f>
        <v>2.9245670540800002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A83F-C341-4C9D-83F2-918890854BE1}">
  <dimension ref="B2:M3"/>
  <sheetViews>
    <sheetView workbookViewId="0">
      <selection activeCell="M3" sqref="B3:M3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2.0950000000000002</v>
      </c>
      <c r="C3" s="1">
        <f>B3/0.125</f>
        <v>16.760000000000002</v>
      </c>
      <c r="D3" s="1">
        <f>C3*0.3048</f>
        <v>5.108448000000001</v>
      </c>
      <c r="E3" s="1">
        <v>2.1059999999999999</v>
      </c>
      <c r="F3" s="1">
        <f>E3/0.125</f>
        <v>16.847999999999999</v>
      </c>
      <c r="G3" s="1">
        <f>F3*0.3048</f>
        <v>5.1352703999999996</v>
      </c>
      <c r="H3" s="1">
        <f>D3*G3</f>
        <v>26.233261804339204</v>
      </c>
      <c r="I3" s="1">
        <v>300</v>
      </c>
      <c r="J3" s="1">
        <v>0.4</v>
      </c>
      <c r="K3" s="1">
        <v>0.9</v>
      </c>
      <c r="L3" s="1">
        <v>4000</v>
      </c>
      <c r="M3" s="1">
        <f>(I3*H3)/(L3*J3*K3)</f>
        <v>5.4652628759040009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EB1C-61E4-4C6E-ABFB-70DA6411AE56}">
  <dimension ref="B2:M3"/>
  <sheetViews>
    <sheetView workbookViewId="0">
      <selection activeCell="L23" sqref="L23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0.56999999999999995</v>
      </c>
      <c r="C3" s="1">
        <f>B3/0.125</f>
        <v>4.5599999999999996</v>
      </c>
      <c r="D3" s="1">
        <f>C3*0.3048</f>
        <v>1.389888</v>
      </c>
      <c r="E3" s="1">
        <v>0.44500000000000001</v>
      </c>
      <c r="F3" s="1">
        <f>E3/0.125</f>
        <v>3.56</v>
      </c>
      <c r="G3" s="1">
        <f>F3*0.3048</f>
        <v>1.0850880000000001</v>
      </c>
      <c r="H3" s="1">
        <f>D3*G3</f>
        <v>1.5081507901440001</v>
      </c>
      <c r="I3" s="1">
        <v>200</v>
      </c>
      <c r="J3" s="1">
        <v>0.4</v>
      </c>
      <c r="K3" s="1">
        <v>0.9</v>
      </c>
      <c r="L3" s="1">
        <v>400</v>
      </c>
      <c r="M3" s="1">
        <f>(I3*H3)/(L3*J3*K3)</f>
        <v>2.0946538752000001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4A35-2A0B-4031-B83A-A058EB59C8A8}">
  <dimension ref="B2:M3"/>
  <sheetViews>
    <sheetView workbookViewId="0">
      <selection activeCell="M3" sqref="B3:M3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1.6679999999999999</v>
      </c>
      <c r="C3" s="1">
        <f>B3/0.125</f>
        <v>13.343999999999999</v>
      </c>
      <c r="D3" s="1">
        <f>C3*0.3048</f>
        <v>4.0672512000000003</v>
      </c>
      <c r="E3" s="1">
        <v>0.75</v>
      </c>
      <c r="F3" s="1">
        <f>E3/0.125</f>
        <v>6</v>
      </c>
      <c r="G3" s="1">
        <f>F3*0.3048</f>
        <v>1.8288000000000002</v>
      </c>
      <c r="H3" s="1">
        <f>D3*G3</f>
        <v>7.4381889945600017</v>
      </c>
      <c r="I3" s="1">
        <v>200</v>
      </c>
      <c r="J3" s="1">
        <v>0.4</v>
      </c>
      <c r="K3" s="1">
        <v>0.9</v>
      </c>
      <c r="L3" s="1">
        <v>800</v>
      </c>
      <c r="M3" s="1">
        <f>(I3*H3)/(L3*J3*K3)</f>
        <v>5.1654090240000015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2CF4-1A0A-4323-B89F-9816148C8473}">
  <dimension ref="B2:M3"/>
  <sheetViews>
    <sheetView workbookViewId="0">
      <selection activeCell="C7" sqref="C7"/>
    </sheetView>
  </sheetViews>
  <sheetFormatPr defaultRowHeight="15" x14ac:dyDescent="0.25"/>
  <cols>
    <col min="2" max="2" width="11.28515625" bestFit="1" customWidth="1"/>
    <col min="3" max="3" width="7" bestFit="1" customWidth="1"/>
    <col min="4" max="4" width="10" bestFit="1" customWidth="1"/>
    <col min="12" max="12" width="17.5703125" bestFit="1" customWidth="1"/>
    <col min="13" max="13" width="15.2851562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2.6680000000000001</v>
      </c>
      <c r="C3" s="1">
        <f>B3/0.125</f>
        <v>21.344000000000001</v>
      </c>
      <c r="D3" s="1">
        <f>C3*0.3048</f>
        <v>6.5056512000000009</v>
      </c>
      <c r="E3" s="1">
        <v>2.11</v>
      </c>
      <c r="F3" s="1">
        <f>E3/0.125</f>
        <v>16.88</v>
      </c>
      <c r="G3" s="1">
        <f>F3*0.3048</f>
        <v>5.1450240000000003</v>
      </c>
      <c r="H3" s="1">
        <f>D3*G3</f>
        <v>33.471731559628807</v>
      </c>
      <c r="I3" s="1">
        <v>300</v>
      </c>
      <c r="J3" s="1">
        <v>0.4</v>
      </c>
      <c r="K3" s="1">
        <v>0.9</v>
      </c>
      <c r="L3" s="1">
        <v>1800</v>
      </c>
      <c r="M3" s="1">
        <f>(I3*H3)/(L3*J3*K3)</f>
        <v>15.49617201834667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1E5F-6F92-4BF0-A740-15CF7FA41946}">
  <dimension ref="B2:M3"/>
  <sheetViews>
    <sheetView workbookViewId="0">
      <selection activeCell="M3" sqref="B3:M3"/>
    </sheetView>
  </sheetViews>
  <sheetFormatPr defaultRowHeight="15" x14ac:dyDescent="0.25"/>
  <cols>
    <col min="13" max="13" width="16.71093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1.6160000000000001</v>
      </c>
      <c r="C3" s="1">
        <f>B3/0.125</f>
        <v>12.928000000000001</v>
      </c>
      <c r="D3" s="1">
        <f>C3*0.3048</f>
        <v>3.9404544000000006</v>
      </c>
      <c r="E3" s="1">
        <v>1.44</v>
      </c>
      <c r="F3" s="1">
        <f>E3/0.125</f>
        <v>11.52</v>
      </c>
      <c r="G3" s="1">
        <f>F3*0.3048</f>
        <v>3.5112960000000002</v>
      </c>
      <c r="H3" s="1">
        <f>D3*G3</f>
        <v>13.836101772902403</v>
      </c>
      <c r="I3" s="1">
        <v>500</v>
      </c>
      <c r="J3" s="1">
        <v>0.4</v>
      </c>
      <c r="K3" s="1">
        <v>0.9</v>
      </c>
      <c r="L3" s="1">
        <v>4000</v>
      </c>
      <c r="M3" s="1">
        <f>(I3*H3)/(L3*J3*K3)</f>
        <v>4.8042020044800005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3CD1-AB19-42E8-B569-E143D698435F}">
  <dimension ref="B2:M3"/>
  <sheetViews>
    <sheetView workbookViewId="0">
      <selection activeCell="M3" sqref="B3:M3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1.1499999999999999</v>
      </c>
      <c r="C3" s="1">
        <f>B3/0.125</f>
        <v>9.1999999999999993</v>
      </c>
      <c r="D3" s="1">
        <f>C3*0.3048</f>
        <v>2.80416</v>
      </c>
      <c r="E3" s="1">
        <v>1.1100000000000001</v>
      </c>
      <c r="F3" s="1">
        <f>E3/0.125</f>
        <v>8.8800000000000008</v>
      </c>
      <c r="G3" s="1">
        <f>F3*0.3048</f>
        <v>2.7066240000000006</v>
      </c>
      <c r="H3" s="1">
        <f>D3*G3</f>
        <v>7.5898067558400015</v>
      </c>
      <c r="I3" s="1">
        <v>200</v>
      </c>
      <c r="J3" s="1">
        <v>0.4</v>
      </c>
      <c r="K3" s="1">
        <v>0.9</v>
      </c>
      <c r="L3" s="1">
        <v>800</v>
      </c>
      <c r="M3" s="1">
        <f>(I3*H3)/(L3*J3*K3)</f>
        <v>5.2706991360000011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A77E-3C27-4B23-AC35-B7687F5C8EE2}">
  <dimension ref="B2:M3"/>
  <sheetViews>
    <sheetView workbookViewId="0">
      <selection activeCell="M3" sqref="B3:M3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1.28</v>
      </c>
      <c r="C3" s="1">
        <f>B3/0.125</f>
        <v>10.24</v>
      </c>
      <c r="D3" s="1">
        <f>C3*0.3048</f>
        <v>3.1211520000000004</v>
      </c>
      <c r="E3" s="1">
        <v>0.98</v>
      </c>
      <c r="F3" s="1">
        <f>E3/0.125</f>
        <v>7.84</v>
      </c>
      <c r="G3" s="1">
        <f>F3*0.3048</f>
        <v>2.3896320000000002</v>
      </c>
      <c r="H3" s="1">
        <f>D3*G3</f>
        <v>7.4584046960640018</v>
      </c>
      <c r="I3" s="1">
        <v>300</v>
      </c>
      <c r="J3" s="1">
        <v>0.4</v>
      </c>
      <c r="K3" s="1">
        <v>0.9</v>
      </c>
      <c r="L3" s="1">
        <v>2000</v>
      </c>
      <c r="M3" s="1">
        <f>(I3*H3)/(L3*J3*K3)</f>
        <v>3.1076686233600008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69BF-E5BC-4889-B85C-F805062E94FB}">
  <dimension ref="B2:M3"/>
  <sheetViews>
    <sheetView workbookViewId="0">
      <selection activeCell="M3" sqref="B3:M3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1.61</v>
      </c>
      <c r="C3" s="1">
        <f>B3/0.125</f>
        <v>12.88</v>
      </c>
      <c r="D3" s="1">
        <f>C3*0.3048</f>
        <v>3.9258240000000004</v>
      </c>
      <c r="E3" s="1">
        <v>1.5</v>
      </c>
      <c r="F3" s="1">
        <f>E3/0.125</f>
        <v>12</v>
      </c>
      <c r="G3" s="1">
        <f>F3*0.3048</f>
        <v>3.6576000000000004</v>
      </c>
      <c r="H3" s="1">
        <f>D3*G3</f>
        <v>14.359093862400004</v>
      </c>
      <c r="I3" s="1">
        <v>500</v>
      </c>
      <c r="J3" s="1">
        <v>0.4</v>
      </c>
      <c r="K3" s="1">
        <v>0.9</v>
      </c>
      <c r="L3" s="1">
        <v>4000</v>
      </c>
      <c r="M3" s="1">
        <f>(I3*H3)/(L3*J3*K3)</f>
        <v>4.9857964800000012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3D24-2FA1-4D1F-A261-6DBEB8E7E8A2}">
  <dimension ref="B2:M3"/>
  <sheetViews>
    <sheetView workbookViewId="0">
      <selection activeCell="M3" sqref="B3:M3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1.25</v>
      </c>
      <c r="C3" s="1">
        <f>B3/0.125</f>
        <v>10</v>
      </c>
      <c r="D3" s="1">
        <f>C3*0.3048</f>
        <v>3.048</v>
      </c>
      <c r="E3" s="1">
        <v>0.61</v>
      </c>
      <c r="F3" s="1">
        <f>E3/0.125</f>
        <v>4.88</v>
      </c>
      <c r="G3" s="1">
        <f>F3*0.3048</f>
        <v>1.4874240000000001</v>
      </c>
      <c r="H3" s="1">
        <f>D3*G3</f>
        <v>4.5336683520000003</v>
      </c>
      <c r="I3" s="1">
        <v>300</v>
      </c>
      <c r="J3" s="1">
        <v>0.4</v>
      </c>
      <c r="K3" s="1">
        <v>0.9</v>
      </c>
      <c r="L3" s="1">
        <v>800</v>
      </c>
      <c r="M3" s="1">
        <f>(I3*H3)/(L3*J3*K3)</f>
        <v>4.7225712000000009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B3C7-2BCA-4963-92B3-87840B19BCD4}">
  <dimension ref="B2:M12"/>
  <sheetViews>
    <sheetView workbookViewId="0">
      <selection activeCell="D3" sqref="D3"/>
    </sheetView>
  </sheetViews>
  <sheetFormatPr defaultRowHeight="15" x14ac:dyDescent="0.25"/>
  <cols>
    <col min="5" max="5" width="11.855468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12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2.6680000000000001</v>
      </c>
      <c r="C3" s="1">
        <f>B3/0.125</f>
        <v>21.344000000000001</v>
      </c>
      <c r="D3" s="1">
        <f>C3*0.3048</f>
        <v>6.5056512000000009</v>
      </c>
      <c r="E3" s="1">
        <v>2.0499999999999998</v>
      </c>
      <c r="F3" s="1">
        <f>E3/0.125</f>
        <v>16.399999999999999</v>
      </c>
      <c r="G3" s="1">
        <f>F3*0.3048</f>
        <v>4.9987199999999996</v>
      </c>
      <c r="H3" s="1">
        <f>D3*G3</f>
        <v>32.519928766463998</v>
      </c>
      <c r="I3" s="1">
        <v>375</v>
      </c>
      <c r="J3" s="1">
        <v>0.4</v>
      </c>
      <c r="K3" s="1">
        <v>0.9</v>
      </c>
      <c r="L3" s="1">
        <v>3400</v>
      </c>
      <c r="M3" s="1">
        <f>(I3*H3)/(L3*J3*K3)</f>
        <v>9.9632134701176476</v>
      </c>
    </row>
    <row r="8" spans="2:13" x14ac:dyDescent="0.25">
      <c r="C8" s="18" t="s">
        <v>14</v>
      </c>
      <c r="D8" s="18"/>
      <c r="E8" s="18"/>
      <c r="F8" s="18"/>
      <c r="G8" s="18"/>
      <c r="H8" s="18"/>
      <c r="I8" s="18"/>
    </row>
    <row r="9" spans="2:13" x14ac:dyDescent="0.25">
      <c r="C9" s="18"/>
      <c r="D9" s="18"/>
      <c r="E9" s="18"/>
      <c r="F9" s="18"/>
      <c r="G9" s="18"/>
      <c r="H9" s="18"/>
      <c r="I9" s="18"/>
    </row>
    <row r="10" spans="2:13" x14ac:dyDescent="0.25">
      <c r="C10" s="18"/>
      <c r="D10" s="18"/>
      <c r="E10" s="18"/>
      <c r="F10" s="18"/>
      <c r="G10" s="18"/>
      <c r="H10" s="18"/>
      <c r="I10" s="18"/>
    </row>
    <row r="11" spans="2:13" x14ac:dyDescent="0.25">
      <c r="C11" s="18"/>
      <c r="D11" s="18"/>
      <c r="E11" s="18"/>
      <c r="F11" s="18"/>
      <c r="G11" s="18"/>
      <c r="H11" s="18"/>
      <c r="I11" s="18"/>
    </row>
    <row r="12" spans="2:13" x14ac:dyDescent="0.25">
      <c r="C12" s="18"/>
      <c r="D12" s="18"/>
      <c r="E12" s="18"/>
      <c r="F12" s="18"/>
      <c r="G12" s="18"/>
      <c r="H12" s="18"/>
      <c r="I12" s="18"/>
    </row>
  </sheetData>
  <mergeCells count="1">
    <mergeCell ref="C8:I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BFF1-A1C4-42A0-B146-BE234CAFBE25}">
  <dimension ref="B2:M3"/>
  <sheetViews>
    <sheetView workbookViewId="0">
      <selection activeCell="F22" sqref="F22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1.1100000000000001</v>
      </c>
      <c r="C3" s="1">
        <f>B3/0.125</f>
        <v>8.8800000000000008</v>
      </c>
      <c r="D3" s="1">
        <f>C3*0.3048</f>
        <v>2.7066240000000006</v>
      </c>
      <c r="E3" s="1">
        <v>0.38700000000000001</v>
      </c>
      <c r="F3" s="1">
        <f>E3/0.125</f>
        <v>3.0960000000000001</v>
      </c>
      <c r="G3" s="1">
        <f>F3*0.3048</f>
        <v>0.94366080000000008</v>
      </c>
      <c r="H3" s="1">
        <f>D3*G3</f>
        <v>2.5541349691392008</v>
      </c>
      <c r="I3" s="1">
        <v>150</v>
      </c>
      <c r="J3" s="1">
        <v>0.4</v>
      </c>
      <c r="K3" s="1">
        <v>0.9</v>
      </c>
      <c r="L3" s="1">
        <v>800</v>
      </c>
      <c r="M3" s="1">
        <f>(I3*H3)/(L3*J3*K3)</f>
        <v>1.3302786297600004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8E9A-A074-4B42-97C8-F0E544D1C7E2}">
  <dimension ref="B2:M3"/>
  <sheetViews>
    <sheetView workbookViewId="0">
      <selection activeCell="D3" sqref="D3"/>
    </sheetView>
  </sheetViews>
  <sheetFormatPr defaultRowHeight="15" x14ac:dyDescent="0.25"/>
  <cols>
    <col min="2" max="2" width="12.4257812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5.49</v>
      </c>
      <c r="C3" s="1">
        <f>B3/0.125</f>
        <v>43.92</v>
      </c>
      <c r="D3" s="1">
        <f>C3*0.3048</f>
        <v>13.386816000000001</v>
      </c>
      <c r="E3" s="1">
        <v>4.0199999999999996</v>
      </c>
      <c r="F3" s="1">
        <f>E3/0.125</f>
        <v>32.159999999999997</v>
      </c>
      <c r="G3" s="1">
        <f>F3*0.3048</f>
        <v>9.8023679999999995</v>
      </c>
      <c r="H3" s="1">
        <f>D3*G3</f>
        <v>131.222496780288</v>
      </c>
      <c r="I3" s="1">
        <v>500</v>
      </c>
      <c r="J3" s="1">
        <v>0.4</v>
      </c>
      <c r="K3" s="1">
        <v>0.9</v>
      </c>
      <c r="L3" s="1">
        <v>7000</v>
      </c>
      <c r="M3" s="1">
        <f>(I3*H3)/(L3*J3*K3)</f>
        <v>26.03620967862857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D35E-1228-4ACA-B491-DADFA4D584C6}">
  <dimension ref="B2:M3"/>
  <sheetViews>
    <sheetView workbookViewId="0">
      <selection activeCell="M3" sqref="B3:M3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5.18</v>
      </c>
      <c r="C3" s="1">
        <f>B3/0.125</f>
        <v>41.44</v>
      </c>
      <c r="D3" s="1">
        <f>C3*0.3048</f>
        <v>12.630912</v>
      </c>
      <c r="E3" s="1">
        <v>4.5999999999999996</v>
      </c>
      <c r="F3" s="1">
        <f>E3/0.125</f>
        <v>36.799999999999997</v>
      </c>
      <c r="G3" s="1">
        <f>F3*0.3048</f>
        <v>11.21664</v>
      </c>
      <c r="H3" s="1">
        <f>D3*G3</f>
        <v>141.67639277568</v>
      </c>
      <c r="I3" s="1">
        <v>250</v>
      </c>
      <c r="J3" s="1">
        <v>0.4</v>
      </c>
      <c r="K3" s="1">
        <v>0.9</v>
      </c>
      <c r="L3" s="1">
        <v>8000</v>
      </c>
      <c r="M3" s="1">
        <f>(I3*H3)/(L3*J3*K3)</f>
        <v>12.298297984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9E44-9E1F-49BB-BD86-6D5099421D5B}">
  <dimension ref="B2:M3"/>
  <sheetViews>
    <sheetView workbookViewId="0">
      <selection activeCell="M15" sqref="M15"/>
    </sheetView>
  </sheetViews>
  <sheetFormatPr defaultRowHeight="15" x14ac:dyDescent="0.25"/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5.44</v>
      </c>
      <c r="C3" s="1">
        <f>B3/0.125</f>
        <v>43.52</v>
      </c>
      <c r="D3" s="1">
        <f>C3*0.3048</f>
        <v>13.264896000000002</v>
      </c>
      <c r="E3" s="1">
        <v>3.22</v>
      </c>
      <c r="F3" s="1">
        <f>E3/0.125</f>
        <v>25.76</v>
      </c>
      <c r="G3" s="1">
        <f>F3*0.3048</f>
        <v>7.8516480000000008</v>
      </c>
      <c r="H3" s="1">
        <f>D3*G3</f>
        <v>104.15129414860803</v>
      </c>
      <c r="I3" s="1">
        <v>750</v>
      </c>
      <c r="J3" s="1">
        <v>0.4</v>
      </c>
      <c r="K3" s="1">
        <v>0.9</v>
      </c>
      <c r="L3" s="1">
        <v>7200</v>
      </c>
      <c r="M3" s="1">
        <f>(I3*H3)/(L3*J3*K3)</f>
        <v>30.136369834666677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1C00-E9A9-48BC-97CA-EF35AB4B3B3B}">
  <dimension ref="A1:M3"/>
  <sheetViews>
    <sheetView workbookViewId="0">
      <selection activeCell="H24" sqref="H24"/>
    </sheetView>
  </sheetViews>
  <sheetFormatPr defaultRowHeight="15" x14ac:dyDescent="0.25"/>
  <cols>
    <col min="2" max="2" width="12.42578125" bestFit="1" customWidth="1"/>
    <col min="5" max="5" width="11.140625" bestFit="1" customWidth="1"/>
    <col min="6" max="6" width="5" bestFit="1" customWidth="1"/>
    <col min="7" max="7" width="9.7109375" bestFit="1" customWidth="1"/>
    <col min="13" max="13" width="16.7109375" bestFit="1" customWidth="1"/>
  </cols>
  <sheetData>
    <row r="1" spans="1:13" x14ac:dyDescent="0.25">
      <c r="A1" t="s">
        <v>10</v>
      </c>
    </row>
    <row r="2" spans="1:13" x14ac:dyDescent="0.25">
      <c r="B2" s="1" t="s">
        <v>7</v>
      </c>
      <c r="C2" s="1" t="s">
        <v>8</v>
      </c>
      <c r="D2" s="2" t="s">
        <v>9</v>
      </c>
      <c r="E2" s="1" t="s">
        <v>13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B3" s="1">
        <v>2.7</v>
      </c>
      <c r="C3" s="1">
        <f>B3/0.125</f>
        <v>21.6</v>
      </c>
      <c r="D3" s="1">
        <f>C3*0.3048</f>
        <v>6.5836800000000011</v>
      </c>
      <c r="E3" s="1">
        <v>2.1</v>
      </c>
      <c r="F3" s="1">
        <f>E3/0.125</f>
        <v>16.8</v>
      </c>
      <c r="G3" s="1">
        <f>F3*0.3048</f>
        <v>5.1206400000000007</v>
      </c>
      <c r="H3" s="1">
        <f>D3*G3</f>
        <v>33.712655155200011</v>
      </c>
      <c r="I3" s="1">
        <v>150</v>
      </c>
      <c r="J3" s="1">
        <v>0.4</v>
      </c>
      <c r="K3" s="1">
        <v>0.9</v>
      </c>
      <c r="L3" s="1">
        <v>4000</v>
      </c>
      <c r="M3" s="1">
        <f>(I3*H3)/(L3*J3*K3)</f>
        <v>3.511734912000001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7D39-1B7A-47CB-B2C8-7716C45D5D01}">
  <dimension ref="A1:GR29"/>
  <sheetViews>
    <sheetView tabSelected="1" zoomScale="78" zoomScaleNormal="78" workbookViewId="0">
      <pane xSplit="1" topLeftCell="X1" activePane="topRight" state="frozen"/>
      <selection pane="topRight" activeCell="AE9" sqref="AE9"/>
    </sheetView>
  </sheetViews>
  <sheetFormatPr defaultColWidth="8.85546875" defaultRowHeight="15" x14ac:dyDescent="0.25"/>
  <cols>
    <col min="1" max="1" width="20.28515625" style="13" customWidth="1"/>
    <col min="2" max="2" width="16.42578125" style="13" bestFit="1" customWidth="1"/>
    <col min="3" max="3" width="31.7109375" style="13" customWidth="1"/>
    <col min="4" max="4" width="36.85546875" style="13" customWidth="1"/>
    <col min="5" max="5" width="32.28515625" style="13" customWidth="1"/>
    <col min="6" max="6" width="23.85546875" style="13" bestFit="1" customWidth="1"/>
    <col min="7" max="7" width="29.28515625" style="13" bestFit="1" customWidth="1"/>
    <col min="8" max="8" width="41" style="13" customWidth="1"/>
    <col min="9" max="9" width="22.5703125" style="13" bestFit="1" customWidth="1"/>
    <col min="10" max="10" width="30.5703125" style="13" bestFit="1" customWidth="1"/>
    <col min="11" max="11" width="33.42578125" style="13" customWidth="1"/>
    <col min="12" max="12" width="24.42578125" style="13" bestFit="1" customWidth="1"/>
    <col min="13" max="13" width="33.28515625" style="13" customWidth="1"/>
    <col min="14" max="14" width="25.140625" style="13" customWidth="1"/>
    <col min="15" max="15" width="28.5703125" style="13" customWidth="1"/>
    <col min="16" max="16" width="17.5703125" style="13" customWidth="1"/>
    <col min="17" max="17" width="17.42578125" style="13" bestFit="1" customWidth="1"/>
    <col min="18" max="18" width="20.28515625" style="13" bestFit="1" customWidth="1"/>
    <col min="19" max="19" width="22" style="13" bestFit="1" customWidth="1"/>
    <col min="20" max="20" width="15.42578125" style="13" bestFit="1" customWidth="1"/>
    <col min="21" max="21" width="24.85546875" style="13" bestFit="1" customWidth="1"/>
    <col min="22" max="22" width="24.7109375" style="13" bestFit="1" customWidth="1"/>
    <col min="23" max="23" width="34.42578125" style="13" customWidth="1"/>
    <col min="24" max="24" width="21.5703125" style="13" customWidth="1"/>
    <col min="25" max="25" width="39.42578125" style="13" bestFit="1" customWidth="1"/>
    <col min="26" max="26" width="61.28515625" style="13" bestFit="1" customWidth="1"/>
    <col min="27" max="27" width="23.7109375" style="13" customWidth="1"/>
    <col min="28" max="28" width="23.28515625" style="13" customWidth="1"/>
    <col min="29" max="29" width="21.140625" style="13" customWidth="1"/>
    <col min="30" max="16384" width="8.85546875" style="13"/>
  </cols>
  <sheetData>
    <row r="1" spans="1:200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00" s="17" customFormat="1" ht="15.75" x14ac:dyDescent="0.25">
      <c r="A2" s="16" t="s">
        <v>20</v>
      </c>
      <c r="B2" s="16" t="s">
        <v>23</v>
      </c>
      <c r="C2" s="16" t="s">
        <v>24</v>
      </c>
      <c r="D2" s="16" t="s">
        <v>69</v>
      </c>
      <c r="E2" s="16" t="s">
        <v>25</v>
      </c>
      <c r="F2" s="16" t="s">
        <v>26</v>
      </c>
      <c r="G2" s="16" t="s">
        <v>27</v>
      </c>
      <c r="H2" s="16" t="s">
        <v>28</v>
      </c>
      <c r="I2" s="16" t="s">
        <v>29</v>
      </c>
      <c r="J2" s="16" t="s">
        <v>30</v>
      </c>
      <c r="K2" s="16" t="s">
        <v>31</v>
      </c>
      <c r="L2" s="16" t="s">
        <v>32</v>
      </c>
      <c r="M2" s="16" t="s">
        <v>33</v>
      </c>
      <c r="N2" s="16" t="s">
        <v>34</v>
      </c>
      <c r="O2" s="16" t="s">
        <v>35</v>
      </c>
      <c r="P2" s="16" t="s">
        <v>36</v>
      </c>
      <c r="Q2" s="16" t="s">
        <v>37</v>
      </c>
      <c r="R2" s="16" t="s">
        <v>38</v>
      </c>
      <c r="S2" s="16" t="s">
        <v>39</v>
      </c>
      <c r="T2" s="16" t="s">
        <v>40</v>
      </c>
      <c r="U2" s="16" t="s">
        <v>41</v>
      </c>
      <c r="V2" s="16" t="s">
        <v>42</v>
      </c>
      <c r="W2" s="16" t="s">
        <v>43</v>
      </c>
      <c r="X2" s="16" t="s">
        <v>44</v>
      </c>
      <c r="Y2" s="16" t="s">
        <v>45</v>
      </c>
      <c r="Z2" s="16" t="s">
        <v>46</v>
      </c>
      <c r="AA2" s="16" t="s">
        <v>47</v>
      </c>
      <c r="AB2" s="16" t="s">
        <v>48</v>
      </c>
      <c r="AC2" s="16" t="s">
        <v>49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</row>
    <row r="3" spans="1:200" x14ac:dyDescent="0.25">
      <c r="A3" s="4" t="s">
        <v>211</v>
      </c>
      <c r="B3" s="4">
        <v>350</v>
      </c>
      <c r="C3" s="4">
        <v>375</v>
      </c>
      <c r="D3" s="4">
        <v>150</v>
      </c>
      <c r="E3" s="4">
        <v>280</v>
      </c>
      <c r="F3" s="4">
        <v>280</v>
      </c>
      <c r="G3" s="4">
        <v>250</v>
      </c>
      <c r="H3" s="4">
        <v>300</v>
      </c>
      <c r="I3" s="4">
        <v>75</v>
      </c>
      <c r="J3" s="4">
        <v>500</v>
      </c>
      <c r="K3" s="4">
        <v>450</v>
      </c>
      <c r="L3" s="4">
        <v>750</v>
      </c>
      <c r="M3" s="4">
        <v>100</v>
      </c>
      <c r="N3" s="5">
        <v>350</v>
      </c>
      <c r="O3" s="4">
        <v>300</v>
      </c>
      <c r="P3" s="4">
        <v>200</v>
      </c>
      <c r="Q3" s="4">
        <v>200</v>
      </c>
      <c r="R3" s="4">
        <v>500</v>
      </c>
      <c r="S3" s="4">
        <v>200</v>
      </c>
      <c r="T3" s="4">
        <v>300</v>
      </c>
      <c r="U3" s="4">
        <v>500</v>
      </c>
      <c r="V3" s="4">
        <v>300</v>
      </c>
      <c r="W3" s="4">
        <v>375</v>
      </c>
      <c r="X3" s="4">
        <v>300</v>
      </c>
      <c r="Y3" s="4">
        <v>150</v>
      </c>
      <c r="Z3" s="4">
        <v>150</v>
      </c>
      <c r="AA3" s="4">
        <v>500</v>
      </c>
      <c r="AB3" s="4">
        <v>250</v>
      </c>
      <c r="AC3" s="4">
        <v>750</v>
      </c>
    </row>
    <row r="4" spans="1:200" x14ac:dyDescent="0.25">
      <c r="A4" s="19" t="s">
        <v>21</v>
      </c>
      <c r="B4" s="19">
        <v>1</v>
      </c>
      <c r="C4" s="19">
        <v>9</v>
      </c>
      <c r="D4" s="19">
        <v>4</v>
      </c>
      <c r="E4" s="19">
        <v>16</v>
      </c>
      <c r="F4" s="19">
        <v>7</v>
      </c>
      <c r="G4" s="19">
        <v>2</v>
      </c>
      <c r="H4" s="19">
        <v>2</v>
      </c>
      <c r="I4" s="19">
        <v>1</v>
      </c>
      <c r="J4" s="19">
        <v>13</v>
      </c>
      <c r="K4" s="19">
        <v>12</v>
      </c>
      <c r="L4" s="19">
        <v>11</v>
      </c>
      <c r="M4" s="19">
        <v>1</v>
      </c>
      <c r="N4" s="20">
        <v>3</v>
      </c>
      <c r="O4" s="19">
        <v>6</v>
      </c>
      <c r="P4" s="19">
        <v>3</v>
      </c>
      <c r="Q4" s="19">
        <v>6</v>
      </c>
      <c r="R4" s="19">
        <v>5</v>
      </c>
      <c r="S4" s="19">
        <v>6</v>
      </c>
      <c r="T4" s="19">
        <v>4</v>
      </c>
      <c r="U4" s="19">
        <v>5</v>
      </c>
      <c r="V4" s="19">
        <v>5</v>
      </c>
      <c r="W4" s="19">
        <v>9</v>
      </c>
      <c r="X4" s="19">
        <v>16</v>
      </c>
      <c r="Y4" s="19">
        <v>4</v>
      </c>
      <c r="Z4" s="21">
        <v>2</v>
      </c>
      <c r="AA4" s="19">
        <v>27</v>
      </c>
      <c r="AB4" s="19">
        <v>13</v>
      </c>
      <c r="AC4" s="19">
        <v>31</v>
      </c>
    </row>
    <row r="5" spans="1:200" x14ac:dyDescent="0.25">
      <c r="A5" s="4" t="s">
        <v>22</v>
      </c>
      <c r="B5" s="7">
        <v>4000</v>
      </c>
      <c r="C5" s="4">
        <v>4000</v>
      </c>
      <c r="D5" s="4">
        <v>300</v>
      </c>
      <c r="E5" s="4">
        <v>1200</v>
      </c>
      <c r="F5" s="4">
        <v>1200</v>
      </c>
      <c r="G5" s="4">
        <v>270</v>
      </c>
      <c r="H5" s="4">
        <v>600</v>
      </c>
      <c r="I5" s="4">
        <v>1000</v>
      </c>
      <c r="J5" s="4">
        <v>4000</v>
      </c>
      <c r="K5" s="4">
        <v>3600</v>
      </c>
      <c r="L5" s="8">
        <v>21000</v>
      </c>
      <c r="M5" s="4">
        <v>2000</v>
      </c>
      <c r="N5" s="5">
        <v>4000</v>
      </c>
      <c r="O5" s="7" t="s">
        <v>123</v>
      </c>
      <c r="P5" s="7" t="s">
        <v>124</v>
      </c>
      <c r="Q5" s="7" t="s">
        <v>125</v>
      </c>
      <c r="R5" s="7" t="s">
        <v>123</v>
      </c>
      <c r="S5" s="7" t="s">
        <v>125</v>
      </c>
      <c r="T5" s="7" t="s">
        <v>126</v>
      </c>
      <c r="U5" s="7" t="s">
        <v>123</v>
      </c>
      <c r="V5" s="7" t="s">
        <v>125</v>
      </c>
      <c r="W5" s="4">
        <v>400</v>
      </c>
      <c r="X5" s="7" t="s">
        <v>155</v>
      </c>
      <c r="Y5" s="4">
        <v>400</v>
      </c>
      <c r="Z5" s="4" t="s">
        <v>125</v>
      </c>
      <c r="AA5" s="7" t="s">
        <v>158</v>
      </c>
      <c r="AB5" s="7" t="s">
        <v>159</v>
      </c>
      <c r="AC5" s="7" t="s">
        <v>160</v>
      </c>
    </row>
    <row r="6" spans="1:200" ht="25.5" x14ac:dyDescent="0.25">
      <c r="A6" s="4" t="s">
        <v>213</v>
      </c>
      <c r="B6" s="7" t="s">
        <v>200</v>
      </c>
      <c r="C6" s="4" t="s">
        <v>62</v>
      </c>
      <c r="D6" s="4" t="s">
        <v>70</v>
      </c>
      <c r="E6" s="4" t="s">
        <v>76</v>
      </c>
      <c r="F6" s="4" t="s">
        <v>76</v>
      </c>
      <c r="G6" s="4" t="s">
        <v>86</v>
      </c>
      <c r="H6" s="4" t="s">
        <v>76</v>
      </c>
      <c r="I6" s="6" t="s">
        <v>193</v>
      </c>
      <c r="J6" s="4" t="s">
        <v>98</v>
      </c>
      <c r="K6" s="4" t="s">
        <v>112</v>
      </c>
      <c r="L6" s="4" t="s">
        <v>118</v>
      </c>
      <c r="M6" s="4" t="s">
        <v>104</v>
      </c>
      <c r="N6" s="9" t="s">
        <v>104</v>
      </c>
      <c r="O6" s="7" t="s">
        <v>127</v>
      </c>
      <c r="P6" s="7" t="s">
        <v>86</v>
      </c>
      <c r="Q6" s="7" t="s">
        <v>86</v>
      </c>
      <c r="R6" s="7" t="s">
        <v>127</v>
      </c>
      <c r="S6" s="7" t="s">
        <v>86</v>
      </c>
      <c r="T6" s="7" t="s">
        <v>127</v>
      </c>
      <c r="U6" s="7" t="s">
        <v>127</v>
      </c>
      <c r="V6" s="7" t="s">
        <v>86</v>
      </c>
      <c r="W6" s="4" t="s">
        <v>50</v>
      </c>
      <c r="X6" s="7" t="s">
        <v>86</v>
      </c>
      <c r="Y6" s="4" t="s">
        <v>63</v>
      </c>
      <c r="Z6" s="6" t="s">
        <v>161</v>
      </c>
      <c r="AA6" s="7" t="s">
        <v>162</v>
      </c>
      <c r="AB6" s="7" t="s">
        <v>163</v>
      </c>
      <c r="AC6" s="7" t="s">
        <v>164</v>
      </c>
    </row>
    <row r="7" spans="1:200" ht="51" x14ac:dyDescent="0.25">
      <c r="A7" s="4" t="s">
        <v>214</v>
      </c>
      <c r="B7" s="7" t="s">
        <v>201</v>
      </c>
      <c r="C7" s="6" t="s">
        <v>51</v>
      </c>
      <c r="D7" s="4" t="s">
        <v>71</v>
      </c>
      <c r="E7" s="4" t="s">
        <v>77</v>
      </c>
      <c r="F7" s="4" t="s">
        <v>77</v>
      </c>
      <c r="G7" s="4" t="s">
        <v>87</v>
      </c>
      <c r="H7" s="4" t="s">
        <v>94</v>
      </c>
      <c r="I7" s="6" t="s">
        <v>194</v>
      </c>
      <c r="J7" s="4" t="s">
        <v>97</v>
      </c>
      <c r="K7" s="4" t="s">
        <v>113</v>
      </c>
      <c r="L7" s="4" t="s">
        <v>119</v>
      </c>
      <c r="M7" s="4" t="s">
        <v>105</v>
      </c>
      <c r="N7" s="9" t="s">
        <v>199</v>
      </c>
      <c r="O7" s="7" t="s">
        <v>128</v>
      </c>
      <c r="P7" s="7" t="s">
        <v>129</v>
      </c>
      <c r="Q7" s="7" t="s">
        <v>130</v>
      </c>
      <c r="R7" s="7" t="s">
        <v>128</v>
      </c>
      <c r="S7" s="7" t="s">
        <v>130</v>
      </c>
      <c r="T7" s="7" t="s">
        <v>131</v>
      </c>
      <c r="U7" s="7" t="s">
        <v>128</v>
      </c>
      <c r="V7" s="7" t="s">
        <v>130</v>
      </c>
      <c r="W7" s="6" t="s">
        <v>51</v>
      </c>
      <c r="X7" s="7" t="s">
        <v>156</v>
      </c>
      <c r="Y7" s="4" t="s">
        <v>64</v>
      </c>
      <c r="Z7" s="6" t="s">
        <v>165</v>
      </c>
      <c r="AA7" s="10" t="s">
        <v>166</v>
      </c>
      <c r="AB7" s="10" t="s">
        <v>167</v>
      </c>
      <c r="AC7" s="7" t="s">
        <v>168</v>
      </c>
    </row>
    <row r="8" spans="1:200" ht="38.25" x14ac:dyDescent="0.25">
      <c r="A8" s="4" t="s">
        <v>215</v>
      </c>
      <c r="B8" s="7" t="s">
        <v>202</v>
      </c>
      <c r="C8" s="4" t="s">
        <v>52</v>
      </c>
      <c r="D8" s="4" t="s">
        <v>65</v>
      </c>
      <c r="E8" s="4" t="s">
        <v>78</v>
      </c>
      <c r="F8" s="4" t="s">
        <v>78</v>
      </c>
      <c r="G8" s="4" t="s">
        <v>88</v>
      </c>
      <c r="H8" s="4" t="s">
        <v>78</v>
      </c>
      <c r="I8" s="6" t="s">
        <v>195</v>
      </c>
      <c r="J8" s="4" t="s">
        <v>99</v>
      </c>
      <c r="K8" s="4" t="s">
        <v>115</v>
      </c>
      <c r="L8" s="4" t="s">
        <v>120</v>
      </c>
      <c r="M8" s="4" t="s">
        <v>106</v>
      </c>
      <c r="N8" s="5" t="s">
        <v>106</v>
      </c>
      <c r="O8" s="7" t="s">
        <v>132</v>
      </c>
      <c r="P8" s="7" t="s">
        <v>133</v>
      </c>
      <c r="Q8" s="7" t="s">
        <v>133</v>
      </c>
      <c r="R8" s="7" t="s">
        <v>132</v>
      </c>
      <c r="S8" s="7" t="s">
        <v>133</v>
      </c>
      <c r="T8" s="7" t="s">
        <v>132</v>
      </c>
      <c r="U8" s="7" t="s">
        <v>132</v>
      </c>
      <c r="V8" s="7" t="s">
        <v>133</v>
      </c>
      <c r="W8" s="4" t="s">
        <v>52</v>
      </c>
      <c r="X8" s="7" t="s">
        <v>133</v>
      </c>
      <c r="Y8" s="4" t="s">
        <v>65</v>
      </c>
      <c r="Z8" s="6" t="s">
        <v>133</v>
      </c>
      <c r="AA8" s="10" t="s">
        <v>169</v>
      </c>
      <c r="AB8" s="7" t="s">
        <v>169</v>
      </c>
      <c r="AC8" s="7" t="s">
        <v>170</v>
      </c>
    </row>
    <row r="9" spans="1:200" x14ac:dyDescent="0.25">
      <c r="A9" s="4" t="s">
        <v>55</v>
      </c>
      <c r="B9" s="7" t="s">
        <v>203</v>
      </c>
      <c r="C9" s="4">
        <v>40</v>
      </c>
      <c r="D9" s="4">
        <v>6</v>
      </c>
      <c r="E9" s="4">
        <v>12</v>
      </c>
      <c r="F9" s="4">
        <v>12</v>
      </c>
      <c r="G9" s="4">
        <v>3</v>
      </c>
      <c r="H9" s="4">
        <v>9</v>
      </c>
      <c r="I9" s="4">
        <v>10</v>
      </c>
      <c r="J9" s="4">
        <v>40</v>
      </c>
      <c r="K9" s="4">
        <v>36</v>
      </c>
      <c r="L9" s="4">
        <v>150</v>
      </c>
      <c r="M9" s="4">
        <v>24</v>
      </c>
      <c r="N9" s="5">
        <v>48</v>
      </c>
      <c r="O9" s="7" t="s">
        <v>134</v>
      </c>
      <c r="P9" s="7" t="s">
        <v>135</v>
      </c>
      <c r="Q9" s="7" t="s">
        <v>136</v>
      </c>
      <c r="R9" s="7" t="s">
        <v>134</v>
      </c>
      <c r="S9" s="7" t="s">
        <v>136</v>
      </c>
      <c r="T9" s="7" t="s">
        <v>137</v>
      </c>
      <c r="U9" s="7" t="s">
        <v>134</v>
      </c>
      <c r="V9" s="7" t="s">
        <v>136</v>
      </c>
      <c r="W9" s="4">
        <v>40</v>
      </c>
      <c r="X9" s="7" t="s">
        <v>137</v>
      </c>
      <c r="Y9" s="4">
        <v>36</v>
      </c>
      <c r="Z9" s="6" t="s">
        <v>136</v>
      </c>
      <c r="AA9" s="7" t="s">
        <v>171</v>
      </c>
      <c r="AB9" s="7" t="s">
        <v>172</v>
      </c>
      <c r="AC9" s="7" t="s">
        <v>173</v>
      </c>
    </row>
    <row r="10" spans="1:200" x14ac:dyDescent="0.25">
      <c r="A10" s="4" t="s">
        <v>56</v>
      </c>
      <c r="B10" s="7" t="s">
        <v>204</v>
      </c>
      <c r="C10" s="4">
        <v>4000</v>
      </c>
      <c r="D10" s="4">
        <v>300</v>
      </c>
      <c r="E10" s="4">
        <v>1200</v>
      </c>
      <c r="F10" s="4">
        <v>1200</v>
      </c>
      <c r="G10" s="4">
        <v>270</v>
      </c>
      <c r="H10" s="4">
        <v>600</v>
      </c>
      <c r="I10" s="4">
        <v>1000</v>
      </c>
      <c r="J10" s="4">
        <v>4000</v>
      </c>
      <c r="K10" s="4">
        <v>3600</v>
      </c>
      <c r="L10" s="4">
        <v>21000</v>
      </c>
      <c r="M10" s="4">
        <v>2000</v>
      </c>
      <c r="N10" s="5">
        <v>4000</v>
      </c>
      <c r="O10" s="7" t="s">
        <v>123</v>
      </c>
      <c r="P10" s="7" t="s">
        <v>124</v>
      </c>
      <c r="Q10" s="7" t="s">
        <v>125</v>
      </c>
      <c r="R10" s="7" t="s">
        <v>123</v>
      </c>
      <c r="S10" s="7" t="s">
        <v>125</v>
      </c>
      <c r="T10" s="7" t="s">
        <v>126</v>
      </c>
      <c r="U10" s="7" t="s">
        <v>123</v>
      </c>
      <c r="V10" s="7" t="s">
        <v>125</v>
      </c>
      <c r="W10" s="4">
        <v>4000</v>
      </c>
      <c r="X10" s="7" t="s">
        <v>155</v>
      </c>
      <c r="Y10" s="4">
        <v>4000</v>
      </c>
      <c r="Z10" s="6" t="s">
        <v>174</v>
      </c>
      <c r="AA10" s="7" t="s">
        <v>175</v>
      </c>
      <c r="AB10" s="7" t="s">
        <v>176</v>
      </c>
      <c r="AC10" s="7" t="s">
        <v>177</v>
      </c>
    </row>
    <row r="11" spans="1:200" ht="25.5" x14ac:dyDescent="0.25">
      <c r="A11" s="4" t="s">
        <v>18</v>
      </c>
      <c r="B11" s="7" t="s">
        <v>205</v>
      </c>
      <c r="C11" s="4" t="s">
        <v>53</v>
      </c>
      <c r="D11" s="4" t="s">
        <v>72</v>
      </c>
      <c r="E11" s="4" t="s">
        <v>79</v>
      </c>
      <c r="F11" s="4" t="s">
        <v>79</v>
      </c>
      <c r="G11" s="4" t="s">
        <v>89</v>
      </c>
      <c r="H11" s="4" t="s">
        <v>95</v>
      </c>
      <c r="I11" s="4" t="s">
        <v>196</v>
      </c>
      <c r="J11" s="4" t="s">
        <v>100</v>
      </c>
      <c r="K11" s="4" t="s">
        <v>66</v>
      </c>
      <c r="L11" s="4" t="s">
        <v>121</v>
      </c>
      <c r="M11" s="4" t="s">
        <v>107</v>
      </c>
      <c r="N11" s="5" t="s">
        <v>107</v>
      </c>
      <c r="O11" s="7" t="s">
        <v>66</v>
      </c>
      <c r="P11" s="7" t="s">
        <v>66</v>
      </c>
      <c r="Q11" s="7" t="s">
        <v>66</v>
      </c>
      <c r="R11" s="7" t="s">
        <v>66</v>
      </c>
      <c r="S11" s="7" t="s">
        <v>66</v>
      </c>
      <c r="T11" s="7" t="s">
        <v>66</v>
      </c>
      <c r="U11" s="7" t="s">
        <v>66</v>
      </c>
      <c r="V11" s="7" t="s">
        <v>66</v>
      </c>
      <c r="W11" s="4" t="s">
        <v>53</v>
      </c>
      <c r="X11" s="7" t="s">
        <v>66</v>
      </c>
      <c r="Y11" s="4" t="s">
        <v>66</v>
      </c>
      <c r="Z11" s="6" t="s">
        <v>66</v>
      </c>
      <c r="AA11" s="10" t="s">
        <v>178</v>
      </c>
      <c r="AB11" s="10" t="s">
        <v>179</v>
      </c>
      <c r="AC11" s="10" t="s">
        <v>178</v>
      </c>
    </row>
    <row r="12" spans="1:200" ht="63.75" x14ac:dyDescent="0.25">
      <c r="A12" s="4" t="s">
        <v>216</v>
      </c>
      <c r="B12" s="7" t="s">
        <v>206</v>
      </c>
      <c r="C12" s="4"/>
      <c r="D12" s="4"/>
      <c r="E12" s="4" t="s">
        <v>80</v>
      </c>
      <c r="F12" s="4" t="s">
        <v>80</v>
      </c>
      <c r="G12" s="4" t="s">
        <v>90</v>
      </c>
      <c r="H12" s="4" t="s">
        <v>96</v>
      </c>
      <c r="I12" s="11"/>
      <c r="J12" s="4" t="s">
        <v>101</v>
      </c>
      <c r="K12" s="4" t="s">
        <v>114</v>
      </c>
      <c r="L12" s="11" t="s">
        <v>198</v>
      </c>
      <c r="M12" s="4" t="s">
        <v>110</v>
      </c>
      <c r="N12" s="5" t="s">
        <v>110</v>
      </c>
      <c r="O12" s="7" t="s">
        <v>138</v>
      </c>
      <c r="P12" s="7" t="s">
        <v>139</v>
      </c>
      <c r="Q12" s="7" t="s">
        <v>140</v>
      </c>
      <c r="R12" s="7" t="s">
        <v>141</v>
      </c>
      <c r="S12" s="7" t="s">
        <v>142</v>
      </c>
      <c r="T12" s="7" t="s">
        <v>143</v>
      </c>
      <c r="U12" s="7" t="s">
        <v>144</v>
      </c>
      <c r="V12" s="7" t="s">
        <v>145</v>
      </c>
      <c r="W12" s="4"/>
      <c r="X12" s="7" t="s">
        <v>157</v>
      </c>
      <c r="Y12" s="4"/>
      <c r="Z12" s="6" t="s">
        <v>180</v>
      </c>
      <c r="AA12" s="10" t="s">
        <v>181</v>
      </c>
      <c r="AB12" s="10" t="s">
        <v>212</v>
      </c>
      <c r="AC12" s="7" t="s">
        <v>182</v>
      </c>
    </row>
    <row r="13" spans="1:200" ht="26.25" x14ac:dyDescent="0.25">
      <c r="A13" s="4" t="s">
        <v>217</v>
      </c>
      <c r="B13" s="7" t="s">
        <v>67</v>
      </c>
      <c r="C13" s="4" t="s">
        <v>54</v>
      </c>
      <c r="D13" s="4" t="s">
        <v>73</v>
      </c>
      <c r="E13" s="4" t="s">
        <v>81</v>
      </c>
      <c r="F13" s="4" t="s">
        <v>81</v>
      </c>
      <c r="G13" s="4" t="s">
        <v>67</v>
      </c>
      <c r="H13" s="4" t="s">
        <v>81</v>
      </c>
      <c r="I13" s="11" t="s">
        <v>197</v>
      </c>
      <c r="J13" s="4" t="s">
        <v>117</v>
      </c>
      <c r="K13" s="4" t="s">
        <v>116</v>
      </c>
      <c r="L13" s="12" t="s">
        <v>122</v>
      </c>
      <c r="M13" s="4" t="s">
        <v>111</v>
      </c>
      <c r="N13" s="5" t="s">
        <v>111</v>
      </c>
      <c r="O13" s="7" t="s">
        <v>146</v>
      </c>
      <c r="P13" s="7" t="s">
        <v>146</v>
      </c>
      <c r="Q13" s="7" t="s">
        <v>146</v>
      </c>
      <c r="R13" s="7" t="s">
        <v>146</v>
      </c>
      <c r="S13" s="7" t="s">
        <v>146</v>
      </c>
      <c r="T13" s="7" t="s">
        <v>146</v>
      </c>
      <c r="U13" s="7" t="s">
        <v>146</v>
      </c>
      <c r="V13" s="7" t="s">
        <v>146</v>
      </c>
      <c r="W13" s="4" t="s">
        <v>54</v>
      </c>
      <c r="X13" s="7" t="s">
        <v>146</v>
      </c>
      <c r="Y13" s="4" t="s">
        <v>67</v>
      </c>
      <c r="Z13" s="6" t="s">
        <v>146</v>
      </c>
      <c r="AA13" s="7" t="s">
        <v>183</v>
      </c>
      <c r="AB13" s="7" t="s">
        <v>183</v>
      </c>
      <c r="AC13" s="7" t="s">
        <v>183</v>
      </c>
    </row>
    <row r="14" spans="1:200" ht="25.5" x14ac:dyDescent="0.25">
      <c r="A14" s="4" t="s">
        <v>57</v>
      </c>
      <c r="B14" s="7" t="s">
        <v>207</v>
      </c>
      <c r="C14" s="4">
        <v>4000</v>
      </c>
      <c r="D14" s="4">
        <v>4000</v>
      </c>
      <c r="E14" s="4">
        <v>4000</v>
      </c>
      <c r="F14" s="4">
        <v>4000</v>
      </c>
      <c r="G14" s="4">
        <v>4000</v>
      </c>
      <c r="H14" s="4">
        <v>5000</v>
      </c>
      <c r="I14" s="4">
        <v>4000</v>
      </c>
      <c r="J14" s="4">
        <v>4000</v>
      </c>
      <c r="K14" s="4">
        <v>3600</v>
      </c>
      <c r="L14" s="4">
        <v>4000</v>
      </c>
      <c r="M14" s="4">
        <v>4000</v>
      </c>
      <c r="N14" s="5">
        <v>4000</v>
      </c>
      <c r="O14" s="7" t="s">
        <v>147</v>
      </c>
      <c r="P14" s="7" t="s">
        <v>148</v>
      </c>
      <c r="Q14" s="7" t="s">
        <v>148</v>
      </c>
      <c r="R14" s="7" t="s">
        <v>147</v>
      </c>
      <c r="S14" s="7" t="s">
        <v>147</v>
      </c>
      <c r="T14" s="7" t="s">
        <v>147</v>
      </c>
      <c r="U14" s="7" t="s">
        <v>147</v>
      </c>
      <c r="V14" s="7" t="s">
        <v>148</v>
      </c>
      <c r="W14" s="4">
        <v>4000</v>
      </c>
      <c r="X14" s="7" t="s">
        <v>147</v>
      </c>
      <c r="Y14" s="4">
        <v>4000</v>
      </c>
      <c r="Z14" s="6" t="s">
        <v>148</v>
      </c>
      <c r="AA14" s="7" t="s">
        <v>147</v>
      </c>
      <c r="AB14" s="7" t="s">
        <v>147</v>
      </c>
      <c r="AC14" s="7" t="s">
        <v>184</v>
      </c>
    </row>
    <row r="15" spans="1:200" ht="25.5" x14ac:dyDescent="0.25">
      <c r="A15" s="4" t="s">
        <v>19</v>
      </c>
      <c r="B15" s="7">
        <v>80</v>
      </c>
      <c r="C15" s="4">
        <v>80</v>
      </c>
      <c r="D15" s="4" t="s">
        <v>74</v>
      </c>
      <c r="E15" s="4" t="s">
        <v>82</v>
      </c>
      <c r="F15" s="4" t="s">
        <v>82</v>
      </c>
      <c r="G15" s="4" t="s">
        <v>91</v>
      </c>
      <c r="H15" s="4" t="s">
        <v>82</v>
      </c>
      <c r="I15" s="4" t="s">
        <v>74</v>
      </c>
      <c r="J15" s="4" t="s">
        <v>102</v>
      </c>
      <c r="K15" s="4" t="s">
        <v>108</v>
      </c>
      <c r="L15" s="4" t="s">
        <v>108</v>
      </c>
      <c r="M15" s="4" t="s">
        <v>74</v>
      </c>
      <c r="N15" s="5" t="s">
        <v>74</v>
      </c>
      <c r="O15" s="7" t="s">
        <v>149</v>
      </c>
      <c r="P15" s="7" t="s">
        <v>149</v>
      </c>
      <c r="Q15" s="7" t="s">
        <v>149</v>
      </c>
      <c r="R15" s="7" t="s">
        <v>149</v>
      </c>
      <c r="S15" s="7" t="s">
        <v>149</v>
      </c>
      <c r="T15" s="7" t="s">
        <v>149</v>
      </c>
      <c r="U15" s="7" t="s">
        <v>149</v>
      </c>
      <c r="V15" s="7" t="s">
        <v>149</v>
      </c>
      <c r="W15" s="4">
        <v>80</v>
      </c>
      <c r="X15" s="7" t="s">
        <v>149</v>
      </c>
      <c r="Y15" s="4">
        <v>85</v>
      </c>
      <c r="Z15" s="6" t="s">
        <v>185</v>
      </c>
      <c r="AA15" s="7" t="s">
        <v>74</v>
      </c>
      <c r="AB15" s="7" t="s">
        <v>74</v>
      </c>
      <c r="AC15" s="7" t="s">
        <v>74</v>
      </c>
    </row>
    <row r="16" spans="1:200" ht="63.75" x14ac:dyDescent="0.25">
      <c r="A16" s="4" t="s">
        <v>59</v>
      </c>
      <c r="B16" s="7" t="s">
        <v>208</v>
      </c>
      <c r="C16" s="4" t="s">
        <v>58</v>
      </c>
      <c r="D16" s="4" t="s">
        <v>58</v>
      </c>
      <c r="E16" s="4" t="s">
        <v>83</v>
      </c>
      <c r="F16" s="4" t="s">
        <v>83</v>
      </c>
      <c r="G16" s="4" t="s">
        <v>92</v>
      </c>
      <c r="H16" s="4"/>
      <c r="I16" s="4" t="s">
        <v>92</v>
      </c>
      <c r="J16" s="4" t="s">
        <v>58</v>
      </c>
      <c r="K16" s="4" t="s">
        <v>83</v>
      </c>
      <c r="L16" s="4" t="s">
        <v>83</v>
      </c>
      <c r="M16" s="4" t="s">
        <v>109</v>
      </c>
      <c r="N16" s="5" t="s">
        <v>109</v>
      </c>
      <c r="O16" s="7" t="s">
        <v>150</v>
      </c>
      <c r="P16" s="7" t="s">
        <v>150</v>
      </c>
      <c r="Q16" s="7" t="s">
        <v>150</v>
      </c>
      <c r="R16" s="7" t="s">
        <v>150</v>
      </c>
      <c r="S16" s="7" t="s">
        <v>151</v>
      </c>
      <c r="T16" s="7" t="s">
        <v>150</v>
      </c>
      <c r="U16" s="7" t="s">
        <v>150</v>
      </c>
      <c r="V16" s="7" t="s">
        <v>150</v>
      </c>
      <c r="W16" s="4" t="s">
        <v>58</v>
      </c>
      <c r="X16" s="7" t="s">
        <v>150</v>
      </c>
      <c r="Y16" s="4" t="s">
        <v>58</v>
      </c>
      <c r="Z16" s="6" t="s">
        <v>186</v>
      </c>
      <c r="AA16" s="7" t="s">
        <v>187</v>
      </c>
      <c r="AB16" s="7" t="s">
        <v>187</v>
      </c>
      <c r="AC16" s="7" t="s">
        <v>187</v>
      </c>
    </row>
    <row r="17" spans="1:29" x14ac:dyDescent="0.25">
      <c r="A17" s="4" t="s">
        <v>61</v>
      </c>
      <c r="B17" s="7" t="s">
        <v>209</v>
      </c>
      <c r="C17" s="4" t="s">
        <v>60</v>
      </c>
      <c r="D17" s="4">
        <v>120</v>
      </c>
      <c r="E17" s="4" t="s">
        <v>84</v>
      </c>
      <c r="F17" s="4" t="s">
        <v>84</v>
      </c>
      <c r="G17" s="4">
        <v>120</v>
      </c>
      <c r="H17" s="6" t="s">
        <v>84</v>
      </c>
      <c r="I17" s="4" t="s">
        <v>103</v>
      </c>
      <c r="J17" s="4" t="s">
        <v>103</v>
      </c>
      <c r="K17" s="4" t="s">
        <v>103</v>
      </c>
      <c r="L17" s="4" t="s">
        <v>103</v>
      </c>
      <c r="M17" s="4" t="s">
        <v>103</v>
      </c>
      <c r="N17" s="5" t="s">
        <v>103</v>
      </c>
      <c r="O17" s="7" t="s">
        <v>152</v>
      </c>
      <c r="P17" s="7" t="s">
        <v>152</v>
      </c>
      <c r="Q17" s="7" t="s">
        <v>152</v>
      </c>
      <c r="R17" s="7" t="s">
        <v>152</v>
      </c>
      <c r="S17" s="7" t="s">
        <v>152</v>
      </c>
      <c r="T17" s="7" t="s">
        <v>152</v>
      </c>
      <c r="U17" s="7" t="s">
        <v>152</v>
      </c>
      <c r="V17" s="7" t="s">
        <v>152</v>
      </c>
      <c r="W17" s="4" t="s">
        <v>60</v>
      </c>
      <c r="X17" s="7" t="s">
        <v>152</v>
      </c>
      <c r="Y17" s="4" t="s">
        <v>68</v>
      </c>
      <c r="Z17" s="6" t="s">
        <v>188</v>
      </c>
      <c r="AA17" s="7" t="s">
        <v>189</v>
      </c>
      <c r="AB17" s="7" t="s">
        <v>189</v>
      </c>
      <c r="AC17" s="7" t="s">
        <v>189</v>
      </c>
    </row>
    <row r="18" spans="1:29" ht="25.5" x14ac:dyDescent="0.25">
      <c r="A18" s="4" t="s">
        <v>218</v>
      </c>
      <c r="B18" s="7" t="s">
        <v>210</v>
      </c>
      <c r="C18" s="4">
        <v>100</v>
      </c>
      <c r="D18" s="4" t="s">
        <v>75</v>
      </c>
      <c r="E18" s="4">
        <v>100</v>
      </c>
      <c r="F18" s="4">
        <v>100</v>
      </c>
      <c r="G18" s="4">
        <v>90</v>
      </c>
      <c r="H18" s="4">
        <v>66.7</v>
      </c>
      <c r="I18" s="4">
        <v>100</v>
      </c>
      <c r="J18" s="4">
        <v>105</v>
      </c>
      <c r="K18" s="4">
        <v>100</v>
      </c>
      <c r="L18" s="4">
        <v>140</v>
      </c>
      <c r="M18" s="4">
        <v>83</v>
      </c>
      <c r="N18" s="5">
        <v>83</v>
      </c>
      <c r="O18" s="7" t="s">
        <v>85</v>
      </c>
      <c r="P18" s="7" t="s">
        <v>153</v>
      </c>
      <c r="Q18" s="7" t="s">
        <v>153</v>
      </c>
      <c r="R18" s="7" t="s">
        <v>154</v>
      </c>
      <c r="S18" s="7" t="s">
        <v>153</v>
      </c>
      <c r="T18" s="7" t="s">
        <v>85</v>
      </c>
      <c r="U18" s="7" t="s">
        <v>85</v>
      </c>
      <c r="V18" s="7" t="s">
        <v>153</v>
      </c>
      <c r="W18" s="4">
        <v>100</v>
      </c>
      <c r="X18" s="7" t="s">
        <v>93</v>
      </c>
      <c r="Y18" s="4">
        <v>110</v>
      </c>
      <c r="Z18" s="6" t="s">
        <v>153</v>
      </c>
      <c r="AA18" s="7" t="s">
        <v>190</v>
      </c>
      <c r="AB18" s="7" t="s">
        <v>191</v>
      </c>
      <c r="AC18" s="7" t="s">
        <v>192</v>
      </c>
    </row>
    <row r="29" spans="1:29" x14ac:dyDescent="0.25">
      <c r="L2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250B-144D-4028-8397-4CA47A05518B}">
  <dimension ref="B2:M3"/>
  <sheetViews>
    <sheetView workbookViewId="0">
      <selection activeCell="I10" sqref="I10"/>
    </sheetView>
  </sheetViews>
  <sheetFormatPr defaultRowHeight="15" x14ac:dyDescent="0.25"/>
  <cols>
    <col min="2" max="2" width="11.28515625" bestFit="1" customWidth="1"/>
    <col min="3" max="3" width="5" bestFit="1" customWidth="1"/>
    <col min="4" max="4" width="9" customWidth="1"/>
    <col min="5" max="5" width="10.5703125" bestFit="1" customWidth="1"/>
    <col min="11" max="11" width="9.140625" customWidth="1"/>
    <col min="12" max="12" width="17.5703125" bestFit="1" customWidth="1"/>
    <col min="13" max="13" width="15.2851562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12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1.1599999999999999</v>
      </c>
      <c r="C3" s="1">
        <f>B3/0.125</f>
        <v>9.2799999999999994</v>
      </c>
      <c r="D3" s="1">
        <f>C3*0.3048</f>
        <v>2.8285439999999999</v>
      </c>
      <c r="E3" s="1">
        <v>0.5</v>
      </c>
      <c r="F3" s="1">
        <f>E3/0.125</f>
        <v>4</v>
      </c>
      <c r="G3" s="1">
        <f>F3*0.3048</f>
        <v>1.2192000000000001</v>
      </c>
      <c r="H3" s="1">
        <f>D3*G3</f>
        <v>3.4485608448000002</v>
      </c>
      <c r="I3" s="1">
        <v>375</v>
      </c>
      <c r="J3" s="1">
        <v>0.4</v>
      </c>
      <c r="K3" s="1">
        <v>0.9</v>
      </c>
      <c r="L3" s="1">
        <v>4000</v>
      </c>
      <c r="M3" s="1">
        <f>(I3*H3)/(L3*J3*K3)</f>
        <v>0.89806272000000009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5B28-34E7-4368-88A7-A0FE9676D50B}">
  <dimension ref="B2:M3"/>
  <sheetViews>
    <sheetView workbookViewId="0">
      <selection activeCell="M3" sqref="M3"/>
    </sheetView>
  </sheetViews>
  <sheetFormatPr defaultRowHeight="15" x14ac:dyDescent="0.25"/>
  <cols>
    <col min="5" max="5" width="11.855468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12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2.59</v>
      </c>
      <c r="C3" s="1">
        <f>B3/0.125</f>
        <v>20.72</v>
      </c>
      <c r="D3" s="1">
        <f>C3*0.3048</f>
        <v>6.3154560000000002</v>
      </c>
      <c r="E3" s="1">
        <v>2.0606</v>
      </c>
      <c r="F3" s="1">
        <f>E3/0.125</f>
        <v>16.4848</v>
      </c>
      <c r="G3" s="1">
        <f>F3*0.3048</f>
        <v>5.02456704</v>
      </c>
      <c r="H3" s="1">
        <f>D3*G3</f>
        <v>31.73243206017024</v>
      </c>
      <c r="I3" s="1">
        <v>375</v>
      </c>
      <c r="J3" s="1">
        <v>0.4</v>
      </c>
      <c r="K3" s="1">
        <v>0.9</v>
      </c>
      <c r="L3" s="1">
        <v>4000</v>
      </c>
      <c r="M3" s="1">
        <f>(I3*H3)/(L3*J3*K3)</f>
        <v>8.2636541823359995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473F-7D29-4004-A84A-278FA817A1A7}">
  <dimension ref="B2:M3"/>
  <sheetViews>
    <sheetView workbookViewId="0">
      <selection activeCell="M3" sqref="M3"/>
    </sheetView>
  </sheetViews>
  <sheetFormatPr defaultRowHeight="15" x14ac:dyDescent="0.25"/>
  <cols>
    <col min="5" max="5" width="11.855468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12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0.66069999999999995</v>
      </c>
      <c r="C3" s="1">
        <f>B3/0.125</f>
        <v>5.2855999999999996</v>
      </c>
      <c r="D3" s="1">
        <f>C3*0.3048</f>
        <v>1.6110508800000001</v>
      </c>
      <c r="E3" s="1">
        <v>0.65380000000000005</v>
      </c>
      <c r="F3" s="1">
        <f>E3/0.125</f>
        <v>5.2304000000000004</v>
      </c>
      <c r="G3" s="1">
        <f>F3*0.3048</f>
        <v>1.5942259200000002</v>
      </c>
      <c r="H3" s="1">
        <f>D3*G3</f>
        <v>2.5683790713348098</v>
      </c>
      <c r="I3" s="1">
        <v>150</v>
      </c>
      <c r="J3" s="1">
        <v>0.4</v>
      </c>
      <c r="K3" s="1">
        <v>0.9</v>
      </c>
      <c r="L3" s="1">
        <v>300</v>
      </c>
      <c r="M3" s="1">
        <f>(I3*H3)/(L3*J3*K3)</f>
        <v>3.5671931546316804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A41-150F-4658-9B37-B38A8DD89679}">
  <dimension ref="B2:M14"/>
  <sheetViews>
    <sheetView workbookViewId="0">
      <selection activeCell="M3" sqref="M3"/>
    </sheetView>
  </sheetViews>
  <sheetFormatPr defaultRowHeight="15" x14ac:dyDescent="0.25"/>
  <cols>
    <col min="13" max="13" width="16.710937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2.2999999999999998</v>
      </c>
      <c r="C3" s="1">
        <f>B3/0.125</f>
        <v>18.399999999999999</v>
      </c>
      <c r="D3" s="1">
        <f>C3*0.3048</f>
        <v>5.60832</v>
      </c>
      <c r="E3" s="1">
        <v>1.74</v>
      </c>
      <c r="F3" s="1">
        <f>E3/0.125</f>
        <v>13.92</v>
      </c>
      <c r="G3" s="1">
        <f>F3*0.3048</f>
        <v>4.2428160000000004</v>
      </c>
      <c r="H3" s="1">
        <f>D3*G3</f>
        <v>23.795069829120003</v>
      </c>
      <c r="I3" s="1">
        <v>280</v>
      </c>
      <c r="J3" s="1">
        <v>0.4</v>
      </c>
      <c r="K3" s="1">
        <v>0.9</v>
      </c>
      <c r="L3" s="1">
        <v>1200</v>
      </c>
      <c r="M3" s="1">
        <f>(I3*H3)/(L3*J3*K3)</f>
        <v>15.422730444800003</v>
      </c>
    </row>
    <row r="8" spans="2:13" x14ac:dyDescent="0.25">
      <c r="C8" s="18"/>
      <c r="D8" s="18"/>
      <c r="E8" s="18"/>
      <c r="F8" s="18"/>
      <c r="G8" s="18"/>
    </row>
    <row r="9" spans="2:13" x14ac:dyDescent="0.25">
      <c r="C9" s="18"/>
      <c r="D9" s="18"/>
      <c r="E9" s="18"/>
      <c r="F9" s="18"/>
      <c r="G9" s="18"/>
    </row>
    <row r="10" spans="2:13" x14ac:dyDescent="0.25">
      <c r="C10" s="18"/>
      <c r="D10" s="18"/>
      <c r="E10" s="18"/>
      <c r="F10" s="18"/>
      <c r="G10" s="18"/>
    </row>
    <row r="11" spans="2:13" x14ac:dyDescent="0.25">
      <c r="C11" s="18"/>
      <c r="D11" s="18"/>
      <c r="E11" s="18"/>
      <c r="F11" s="18"/>
      <c r="G11" s="18"/>
    </row>
    <row r="12" spans="2:13" x14ac:dyDescent="0.25">
      <c r="C12" s="18"/>
      <c r="D12" s="18"/>
      <c r="E12" s="18"/>
      <c r="F12" s="18"/>
      <c r="G12" s="18"/>
    </row>
    <row r="13" spans="2:13" x14ac:dyDescent="0.25">
      <c r="C13" s="18"/>
      <c r="D13" s="18"/>
      <c r="E13" s="18"/>
      <c r="F13" s="18"/>
      <c r="G13" s="18"/>
    </row>
    <row r="14" spans="2:13" x14ac:dyDescent="0.25">
      <c r="C14" s="18"/>
      <c r="D14" s="18"/>
      <c r="E14" s="18"/>
      <c r="F14" s="18"/>
      <c r="G14" s="18"/>
    </row>
  </sheetData>
  <mergeCells count="1">
    <mergeCell ref="C8:G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1CF8-2D74-4CB7-9775-A043449F626E}">
  <dimension ref="C3:N4"/>
  <sheetViews>
    <sheetView workbookViewId="0">
      <selection activeCell="O6" sqref="O6"/>
    </sheetView>
  </sheetViews>
  <sheetFormatPr defaultRowHeight="15" x14ac:dyDescent="0.25"/>
  <cols>
    <col min="3" max="3" width="12.42578125" bestFit="1" customWidth="1"/>
    <col min="14" max="14" width="16.7109375" bestFit="1" customWidth="1"/>
  </cols>
  <sheetData>
    <row r="3" spans="3:14" x14ac:dyDescent="0.25">
      <c r="C3" s="1" t="s">
        <v>7</v>
      </c>
      <c r="D3" s="1" t="s">
        <v>8</v>
      </c>
      <c r="E3" s="2" t="s">
        <v>9</v>
      </c>
      <c r="F3" s="1"/>
      <c r="G3" s="1"/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</row>
    <row r="4" spans="3:14" x14ac:dyDescent="0.25">
      <c r="C4" s="1">
        <v>2.2999999999999998</v>
      </c>
      <c r="D4" s="1">
        <f>C4/0.125</f>
        <v>18.399999999999999</v>
      </c>
      <c r="E4" s="1">
        <v>3.57</v>
      </c>
      <c r="F4" s="1">
        <v>1.74</v>
      </c>
      <c r="G4" s="1">
        <f>F4/0.125</f>
        <v>13.92</v>
      </c>
      <c r="H4" s="1">
        <v>2.98</v>
      </c>
      <c r="I4" s="1">
        <f>E4*H4</f>
        <v>10.6386</v>
      </c>
      <c r="J4" s="1">
        <v>280</v>
      </c>
      <c r="K4" s="1">
        <v>0.4</v>
      </c>
      <c r="L4" s="1">
        <v>0.9</v>
      </c>
      <c r="M4" s="1">
        <v>1200</v>
      </c>
      <c r="N4" s="1">
        <f>(J4*I4)/(M4*K4*L4)</f>
        <v>6.8953888888888892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2CD4-1632-4F4A-818D-544935E258E5}">
  <dimension ref="B2:M3"/>
  <sheetViews>
    <sheetView workbookViewId="0">
      <selection activeCell="F13" sqref="F13"/>
    </sheetView>
  </sheetViews>
  <sheetFormatPr defaultRowHeight="15" x14ac:dyDescent="0.25"/>
  <cols>
    <col min="2" max="2" width="11.28515625" bestFit="1" customWidth="1"/>
    <col min="5" max="5" width="11.5703125" bestFit="1" customWidth="1"/>
    <col min="12" max="12" width="17.5703125" bestFit="1" customWidth="1"/>
    <col min="13" max="13" width="15.28515625" bestFit="1" customWidth="1"/>
  </cols>
  <sheetData>
    <row r="2" spans="2:13" x14ac:dyDescent="0.25">
      <c r="B2" s="1" t="s">
        <v>7</v>
      </c>
      <c r="C2" s="1" t="s">
        <v>8</v>
      </c>
      <c r="D2" s="2" t="s">
        <v>9</v>
      </c>
      <c r="E2" s="1" t="s">
        <v>15</v>
      </c>
      <c r="F2" s="1"/>
      <c r="G2" s="1" t="s">
        <v>11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2:13" x14ac:dyDescent="0.25">
      <c r="B3" s="1">
        <v>0.37540000000000001</v>
      </c>
      <c r="C3" s="1">
        <f>B3/0.125</f>
        <v>3.0032000000000001</v>
      </c>
      <c r="D3" s="1">
        <f>C3*0.3048</f>
        <v>0.91537536000000008</v>
      </c>
      <c r="E3" s="1">
        <v>0.29720000000000002</v>
      </c>
      <c r="F3" s="1">
        <f>E3/0.125</f>
        <v>2.3776000000000002</v>
      </c>
      <c r="G3" s="1">
        <f>F3*0.3048</f>
        <v>0.72469248000000008</v>
      </c>
      <c r="H3" s="1">
        <f>D3*G3</f>
        <v>0.66336563976929297</v>
      </c>
      <c r="I3" s="1">
        <v>250</v>
      </c>
      <c r="J3" s="1">
        <v>0.4</v>
      </c>
      <c r="K3" s="1">
        <v>0.9</v>
      </c>
      <c r="L3" s="15">
        <v>270</v>
      </c>
      <c r="M3" s="1">
        <f>(I3*H3)/(L3*J3*K3)</f>
        <v>1.7061873450856302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Classroom 121</vt:lpstr>
      <vt:lpstr>Gallery 122</vt:lpstr>
      <vt:lpstr>Tea Ceremony_123</vt:lpstr>
      <vt:lpstr>Foyer 100</vt:lpstr>
      <vt:lpstr>Classroom 101</vt:lpstr>
      <vt:lpstr>Closet 102</vt:lpstr>
      <vt:lpstr>Womens Washroom 103</vt:lpstr>
      <vt:lpstr>Mens Washroom_104</vt:lpstr>
      <vt:lpstr>Corr 105</vt:lpstr>
      <vt:lpstr>Jan 106</vt:lpstr>
      <vt:lpstr>Water Meter 107</vt:lpstr>
      <vt:lpstr>Kitchen 108</vt:lpstr>
      <vt:lpstr>Common 109</vt:lpstr>
      <vt:lpstr>Culturual 110</vt:lpstr>
      <vt:lpstr>Storage 111</vt:lpstr>
      <vt:lpstr>Snacks 112</vt:lpstr>
      <vt:lpstr>Information 113</vt:lpstr>
      <vt:lpstr>Storage_114</vt:lpstr>
      <vt:lpstr>Yukata 115</vt:lpstr>
      <vt:lpstr>Education 116</vt:lpstr>
      <vt:lpstr>Mechanical 117</vt:lpstr>
      <vt:lpstr>Staff lockers 118</vt:lpstr>
      <vt:lpstr>Administration 119</vt:lpstr>
      <vt:lpstr>Vestibule 120</vt:lpstr>
      <vt:lpstr>Power</vt:lpstr>
      <vt:lpstr>Stairwell 200</vt:lpstr>
      <vt:lpstr>Electrical 202</vt:lpstr>
      <vt:lpstr>Mechanical 203</vt:lpstr>
      <vt:lpstr>Telecom 204</vt:lpstr>
      <vt:lpstr>Lumen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Tanbir Rahman</dc:creator>
  <cp:lastModifiedBy>Ahmed Mashook Iqbal</cp:lastModifiedBy>
  <dcterms:created xsi:type="dcterms:W3CDTF">2025-02-06T20:52:44Z</dcterms:created>
  <dcterms:modified xsi:type="dcterms:W3CDTF">2025-02-25T00:45:16Z</dcterms:modified>
</cp:coreProperties>
</file>