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wnloads\Milestone-1\"/>
    </mc:Choice>
  </mc:AlternateContent>
  <xr:revisionPtr revIDLastSave="0" documentId="13_ncr:1_{C081EB71-D62C-4550-993C-550DA119474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in Powerline service sizing" sheetId="2" r:id="rId1"/>
    <sheet name="Conduit Sizin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E3" i="2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4" i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H5" i="1" s="1"/>
</calcChain>
</file>

<file path=xl/sharedStrings.xml><?xml version="1.0" encoding="utf-8"?>
<sst xmlns="http://schemas.openxmlformats.org/spreadsheetml/2006/main" count="100" uniqueCount="62">
  <si>
    <t>Room Name</t>
  </si>
  <si>
    <t xml:space="preserve">Room 100 Foyer </t>
  </si>
  <si>
    <t>Room 101 Classroom</t>
  </si>
  <si>
    <t>Room 102 Closet</t>
  </si>
  <si>
    <t>Room 103 W. Washrrom</t>
  </si>
  <si>
    <t>Room 104 M. Washroom</t>
  </si>
  <si>
    <t>Room 105 Washroom Corridor</t>
  </si>
  <si>
    <t>Room 106 Janitor</t>
  </si>
  <si>
    <t>Room 200 Stairwell</t>
  </si>
  <si>
    <t>Room 107 Water Meter</t>
  </si>
  <si>
    <t>Room 108 Catering Kicthenette</t>
  </si>
  <si>
    <t>Room 110 Cultural Room</t>
  </si>
  <si>
    <t>Room 109 Commons</t>
  </si>
  <si>
    <t>Room 111 Storage</t>
  </si>
  <si>
    <t>Room 112 Snack</t>
  </si>
  <si>
    <t>Room 113 Information</t>
  </si>
  <si>
    <t>Room 114</t>
  </si>
  <si>
    <t>Room 115 Yukuta</t>
  </si>
  <si>
    <t>Room 116 Education</t>
  </si>
  <si>
    <t>Room 118 Staff</t>
  </si>
  <si>
    <t>Room 119 Administration</t>
  </si>
  <si>
    <t>Room 117 Mechanical</t>
  </si>
  <si>
    <t>Room 120 Vestibule</t>
  </si>
  <si>
    <t>Room 121 Classroom</t>
  </si>
  <si>
    <t>Room 122 Exhibit</t>
  </si>
  <si>
    <t>Room 123 Tea</t>
  </si>
  <si>
    <t>Room 202 Electrical</t>
  </si>
  <si>
    <t>Room 203 Mechanical</t>
  </si>
  <si>
    <t>Room 204 Telecom</t>
  </si>
  <si>
    <t>Load (KW)</t>
  </si>
  <si>
    <t>Panel</t>
  </si>
  <si>
    <t>12A</t>
  </si>
  <si>
    <t>12B</t>
  </si>
  <si>
    <t>12C</t>
  </si>
  <si>
    <t>12D</t>
  </si>
  <si>
    <t>12E</t>
  </si>
  <si>
    <t>12F</t>
  </si>
  <si>
    <t>12G</t>
  </si>
  <si>
    <t>M2H</t>
  </si>
  <si>
    <t>Conductor Size</t>
  </si>
  <si>
    <t>Required Ampacity</t>
  </si>
  <si>
    <t>Insulation Temp</t>
  </si>
  <si>
    <t>Ambient Temp</t>
  </si>
  <si>
    <t>12 AWG</t>
  </si>
  <si>
    <t>10 AWG</t>
  </si>
  <si>
    <t>8 AWG</t>
  </si>
  <si>
    <t>6 AWG</t>
  </si>
  <si>
    <t>4 AWG</t>
  </si>
  <si>
    <t>1 AWG</t>
  </si>
  <si>
    <t>3 AWG</t>
  </si>
  <si>
    <t>4/0</t>
  </si>
  <si>
    <t>2/0</t>
  </si>
  <si>
    <t>600 kcmil</t>
  </si>
  <si>
    <t xml:space="preserve">Current (A) </t>
  </si>
  <si>
    <t>Conduit size (mm)</t>
  </si>
  <si>
    <t>Power(KW)</t>
  </si>
  <si>
    <t>Volatge(V)</t>
  </si>
  <si>
    <t>Pf</t>
  </si>
  <si>
    <t>Current(A)</t>
  </si>
  <si>
    <t>Rating Current</t>
  </si>
  <si>
    <t>Conductor Sizing ( Kcmil)</t>
  </si>
  <si>
    <t>800*2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</si>
</sst>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1"/>
      <color theme="1"/>
      <name val="Aptos Narrow"/>
      <scheme val="minor"/>
    </font>
    <font>
      <b/>
      <sz val="14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3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2" fontId="4" fillId="4" borderId="1" xfId="1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6" borderId="0" xfId="0" applyFill="1"/>
    <xf numFmtId="0" fontId="0" fillId="6" borderId="1" xfId="0" applyFill="1" applyBorder="1" applyAlignment="1">
      <alignment horizontal="center"/>
    </xf>
  </cellXfs>
  <cellStyles count="2">
    <cellStyle name="40% - Accent6" xfId="1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B038F-B52E-4024-B3B3-60179D1E514C}">
  <dimension ref="B2:G3"/>
  <sheetViews>
    <sheetView tabSelected="1" workbookViewId="0">
      <selection activeCell="D13" sqref="D13"/>
    </sheetView>
  </sheetViews>
  <sheetFormatPr defaultRowHeight="15" x14ac:dyDescent="0.25"/>
  <cols>
    <col min="1" max="1" width="9.140625" style="7"/>
    <col min="2" max="2" width="30" style="7" bestFit="1" customWidth="1"/>
    <col min="3" max="3" width="20.140625" style="7" bestFit="1" customWidth="1"/>
    <col min="4" max="4" width="24" style="7" bestFit="1" customWidth="1"/>
    <col min="5" max="5" width="13.140625" style="7" bestFit="1" customWidth="1"/>
    <col min="6" max="6" width="17.7109375" style="7" bestFit="1" customWidth="1"/>
    <col min="7" max="7" width="30" style="7" bestFit="1" customWidth="1"/>
    <col min="8" max="16384" width="9.140625" style="7"/>
  </cols>
  <sheetData>
    <row r="2" spans="2:7" ht="18.75" x14ac:dyDescent="0.3">
      <c r="B2" s="6" t="s">
        <v>55</v>
      </c>
      <c r="C2" s="6" t="s">
        <v>56</v>
      </c>
      <c r="D2" s="6" t="s">
        <v>57</v>
      </c>
      <c r="E2" s="6" t="s">
        <v>58</v>
      </c>
      <c r="F2" s="6" t="s">
        <v>59</v>
      </c>
      <c r="G2" s="6" t="s">
        <v>60</v>
      </c>
    </row>
    <row r="3" spans="2:7" x14ac:dyDescent="0.25">
      <c r="B3" s="8">
        <v>250.74</v>
      </c>
      <c r="C3" s="8">
        <v>208</v>
      </c>
      <c r="D3" s="8">
        <v>0.95</v>
      </c>
      <c r="E3" s="8">
        <f>B3*1000/(1.73*C3*D3)</f>
        <v>733.48388757576481</v>
      </c>
      <c r="F3" s="8">
        <f>E3*1.25</f>
        <v>916.85485946970607</v>
      </c>
      <c r="G3" s="8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32"/>
  <sheetViews>
    <sheetView topLeftCell="A3" zoomScale="76" zoomScaleNormal="76" workbookViewId="0">
      <selection activeCell="N19" sqref="N19"/>
    </sheetView>
  </sheetViews>
  <sheetFormatPr defaultRowHeight="15" x14ac:dyDescent="0.25"/>
  <cols>
    <col min="2" max="2" width="31.42578125" bestFit="1" customWidth="1"/>
    <col min="3" max="3" width="11.140625" bestFit="1" customWidth="1"/>
    <col min="4" max="4" width="16.140625" customWidth="1"/>
    <col min="5" max="5" width="15" bestFit="1" customWidth="1"/>
    <col min="6" max="6" width="6.42578125" bestFit="1" customWidth="1"/>
    <col min="7" max="7" width="12" bestFit="1" customWidth="1"/>
    <col min="8" max="8" width="19.42578125" bestFit="1" customWidth="1"/>
    <col min="9" max="9" width="16.140625" bestFit="1" customWidth="1"/>
    <col min="10" max="10" width="18" bestFit="1" customWidth="1"/>
    <col min="11" max="11" width="16.7109375" bestFit="1" customWidth="1"/>
    <col min="12" max="12" width="18.7109375" bestFit="1" customWidth="1"/>
    <col min="13" max="13" width="22.28515625" bestFit="1" customWidth="1"/>
    <col min="14" max="14" width="30.140625" bestFit="1" customWidth="1"/>
    <col min="15" max="15" width="24.140625" bestFit="1" customWidth="1"/>
    <col min="16" max="16" width="20.140625" bestFit="1" customWidth="1"/>
    <col min="17" max="17" width="17.5703125" bestFit="1" customWidth="1"/>
    <col min="18" max="18" width="16.42578125" bestFit="1" customWidth="1"/>
    <col min="19" max="19" width="21.42578125" bestFit="1" customWidth="1"/>
    <col min="20" max="20" width="11.28515625" bestFit="1" customWidth="1"/>
    <col min="21" max="21" width="17.28515625" bestFit="1" customWidth="1"/>
    <col min="22" max="22" width="20" bestFit="1" customWidth="1"/>
    <col min="23" max="23" width="14.85546875" bestFit="1" customWidth="1"/>
    <col min="24" max="24" width="24.42578125" bestFit="1" customWidth="1"/>
    <col min="25" max="25" width="21.42578125" bestFit="1" customWidth="1"/>
    <col min="26" max="26" width="19.42578125" bestFit="1" customWidth="1"/>
    <col min="27" max="27" width="20.42578125" bestFit="1" customWidth="1"/>
    <col min="28" max="28" width="16.85546875" bestFit="1" customWidth="1"/>
    <col min="29" max="29" width="13.7109375" bestFit="1" customWidth="1"/>
    <col min="30" max="30" width="19.42578125" bestFit="1" customWidth="1"/>
    <col min="31" max="31" width="21.42578125" bestFit="1" customWidth="1"/>
    <col min="32" max="32" width="18.42578125" bestFit="1" customWidth="1"/>
  </cols>
  <sheetData>
    <row r="4" spans="2:10" ht="15.75" x14ac:dyDescent="0.25">
      <c r="B4" s="1" t="s">
        <v>0</v>
      </c>
      <c r="C4" s="1" t="s">
        <v>29</v>
      </c>
      <c r="D4" s="1" t="s">
        <v>41</v>
      </c>
      <c r="E4" s="1" t="s">
        <v>42</v>
      </c>
      <c r="F4" s="1" t="s">
        <v>30</v>
      </c>
      <c r="G4" s="1" t="s">
        <v>53</v>
      </c>
      <c r="H4" s="1" t="s">
        <v>40</v>
      </c>
      <c r="I4" s="1" t="s">
        <v>39</v>
      </c>
      <c r="J4" s="1" t="s">
        <v>54</v>
      </c>
    </row>
    <row r="5" spans="2:10" ht="15.75" x14ac:dyDescent="0.25">
      <c r="B5" s="2" t="s">
        <v>1</v>
      </c>
      <c r="C5" s="3">
        <v>4.84</v>
      </c>
      <c r="D5" s="3">
        <v>60</v>
      </c>
      <c r="E5" s="3">
        <v>30</v>
      </c>
      <c r="F5" s="3" t="s">
        <v>31</v>
      </c>
      <c r="G5" s="4">
        <f t="shared" ref="G5:G13" si="0">C5*1000/(120*1.73*0.95)</f>
        <v>24.541121590102424</v>
      </c>
      <c r="H5" s="4">
        <f t="shared" ref="H5:H13" si="1">1.25*G5</f>
        <v>30.676401987628029</v>
      </c>
      <c r="I5" s="5" t="s">
        <v>45</v>
      </c>
      <c r="J5" s="5">
        <v>21</v>
      </c>
    </row>
    <row r="6" spans="2:10" ht="15.75" x14ac:dyDescent="0.25">
      <c r="B6" s="2" t="s">
        <v>2</v>
      </c>
      <c r="C6" s="3">
        <v>8.4600000000000009</v>
      </c>
      <c r="D6" s="3">
        <v>60</v>
      </c>
      <c r="E6" s="3">
        <v>30</v>
      </c>
      <c r="F6" s="3" t="s">
        <v>31</v>
      </c>
      <c r="G6" s="4">
        <f t="shared" si="0"/>
        <v>42.896257986005473</v>
      </c>
      <c r="H6" s="4">
        <f t="shared" si="1"/>
        <v>53.620322482506843</v>
      </c>
      <c r="I6" s="5" t="s">
        <v>46</v>
      </c>
      <c r="J6" s="5">
        <v>27</v>
      </c>
    </row>
    <row r="7" spans="2:10" ht="15.75" x14ac:dyDescent="0.25">
      <c r="B7" s="2" t="s">
        <v>3</v>
      </c>
      <c r="C7" s="3">
        <v>3.6240000000000001</v>
      </c>
      <c r="D7" s="3">
        <v>60</v>
      </c>
      <c r="E7" s="3">
        <v>30</v>
      </c>
      <c r="F7" s="3" t="s">
        <v>31</v>
      </c>
      <c r="G7" s="4">
        <f t="shared" si="0"/>
        <v>18.37541831457256</v>
      </c>
      <c r="H7" s="4">
        <f t="shared" si="1"/>
        <v>22.969272893215699</v>
      </c>
      <c r="I7" s="5" t="s">
        <v>44</v>
      </c>
      <c r="J7" s="5">
        <v>21</v>
      </c>
    </row>
    <row r="8" spans="2:10" ht="15.75" x14ac:dyDescent="0.25">
      <c r="B8" s="2" t="s">
        <v>4</v>
      </c>
      <c r="C8" s="3">
        <v>7.26</v>
      </c>
      <c r="D8" s="3">
        <v>60</v>
      </c>
      <c r="E8" s="3">
        <v>30</v>
      </c>
      <c r="F8" s="3" t="s">
        <v>31</v>
      </c>
      <c r="G8" s="4">
        <f t="shared" si="0"/>
        <v>36.811682385153638</v>
      </c>
      <c r="H8" s="4">
        <f t="shared" si="1"/>
        <v>46.014602981442046</v>
      </c>
      <c r="I8" s="5" t="s">
        <v>46</v>
      </c>
      <c r="J8" s="5">
        <v>27</v>
      </c>
    </row>
    <row r="9" spans="2:10" ht="15.75" x14ac:dyDescent="0.25">
      <c r="B9" s="2" t="s">
        <v>5</v>
      </c>
      <c r="C9" s="3">
        <v>3.07</v>
      </c>
      <c r="D9" s="3">
        <v>60</v>
      </c>
      <c r="E9" s="3">
        <v>30</v>
      </c>
      <c r="F9" s="3" t="s">
        <v>31</v>
      </c>
      <c r="G9" s="4">
        <f t="shared" si="0"/>
        <v>15.566372578845959</v>
      </c>
      <c r="H9" s="4">
        <f t="shared" si="1"/>
        <v>19.45796572355745</v>
      </c>
      <c r="I9" s="5" t="s">
        <v>43</v>
      </c>
      <c r="J9" s="5">
        <v>21</v>
      </c>
    </row>
    <row r="10" spans="2:10" ht="15.75" x14ac:dyDescent="0.25">
      <c r="B10" s="2" t="s">
        <v>6</v>
      </c>
      <c r="C10" s="3">
        <v>2.75E-2</v>
      </c>
      <c r="D10" s="3">
        <v>60</v>
      </c>
      <c r="E10" s="3">
        <v>30</v>
      </c>
      <c r="F10" s="3" t="s">
        <v>31</v>
      </c>
      <c r="G10" s="4">
        <f t="shared" si="0"/>
        <v>0.13943819085285469</v>
      </c>
      <c r="H10" s="4">
        <f t="shared" si="1"/>
        <v>0.17429773856606837</v>
      </c>
      <c r="I10" s="5" t="s">
        <v>43</v>
      </c>
      <c r="J10" s="5">
        <v>21</v>
      </c>
    </row>
    <row r="11" spans="2:10" ht="15.75" x14ac:dyDescent="0.25">
      <c r="B11" s="2" t="s">
        <v>7</v>
      </c>
      <c r="C11" s="3">
        <v>1.81</v>
      </c>
      <c r="D11" s="3">
        <v>60</v>
      </c>
      <c r="E11" s="3">
        <v>30</v>
      </c>
      <c r="F11" s="3" t="s">
        <v>31</v>
      </c>
      <c r="G11" s="4">
        <f t="shared" si="0"/>
        <v>9.1775681979515262</v>
      </c>
      <c r="H11" s="4">
        <f t="shared" si="1"/>
        <v>11.471960247439409</v>
      </c>
      <c r="I11" s="5" t="s">
        <v>43</v>
      </c>
      <c r="J11" s="5">
        <v>21</v>
      </c>
    </row>
    <row r="12" spans="2:10" ht="15.75" x14ac:dyDescent="0.25">
      <c r="B12" s="2" t="s">
        <v>8</v>
      </c>
      <c r="C12" s="3">
        <v>6.3E-2</v>
      </c>
      <c r="D12" s="3">
        <v>60</v>
      </c>
      <c r="E12" s="3">
        <v>30</v>
      </c>
      <c r="F12" s="3" t="s">
        <v>31</v>
      </c>
      <c r="G12" s="4">
        <f t="shared" si="0"/>
        <v>0.31944021904472164</v>
      </c>
      <c r="H12" s="4">
        <f t="shared" si="1"/>
        <v>0.39930027380590205</v>
      </c>
      <c r="I12" s="5" t="s">
        <v>43</v>
      </c>
      <c r="J12" s="5">
        <v>21</v>
      </c>
    </row>
    <row r="13" spans="2:10" ht="15.75" x14ac:dyDescent="0.25">
      <c r="B13" s="2" t="s">
        <v>9</v>
      </c>
      <c r="C13" s="3">
        <v>0.75</v>
      </c>
      <c r="D13" s="3">
        <v>60</v>
      </c>
      <c r="E13" s="3">
        <v>30</v>
      </c>
      <c r="F13" s="3" t="s">
        <v>31</v>
      </c>
      <c r="G13" s="4">
        <f t="shared" si="0"/>
        <v>3.8028597505324004</v>
      </c>
      <c r="H13" s="4">
        <f t="shared" si="1"/>
        <v>4.7535746881655001</v>
      </c>
      <c r="I13" s="5" t="s">
        <v>43</v>
      </c>
      <c r="J13" s="5">
        <v>21</v>
      </c>
    </row>
    <row r="14" spans="2:10" ht="15.75" x14ac:dyDescent="0.25">
      <c r="B14" s="2" t="s">
        <v>10</v>
      </c>
      <c r="C14" s="3">
        <v>22.34</v>
      </c>
      <c r="D14" s="3">
        <v>60</v>
      </c>
      <c r="E14" s="3">
        <v>30</v>
      </c>
      <c r="F14" s="3" t="s">
        <v>32</v>
      </c>
      <c r="G14" s="4">
        <v>113.27</v>
      </c>
      <c r="H14" s="4">
        <v>141.59</v>
      </c>
      <c r="I14" s="5" t="s">
        <v>51</v>
      </c>
      <c r="J14" s="5">
        <v>41</v>
      </c>
    </row>
    <row r="15" spans="2:10" ht="15.75" x14ac:dyDescent="0.25">
      <c r="B15" s="2" t="s">
        <v>11</v>
      </c>
      <c r="C15" s="3">
        <v>53.46</v>
      </c>
      <c r="D15" s="3">
        <v>60</v>
      </c>
      <c r="E15" s="3">
        <v>30</v>
      </c>
      <c r="F15" s="3" t="s">
        <v>33</v>
      </c>
      <c r="G15" s="4">
        <v>271.06</v>
      </c>
      <c r="H15" s="4">
        <v>338.83</v>
      </c>
      <c r="I15" s="5" t="s">
        <v>52</v>
      </c>
      <c r="J15" s="5">
        <v>78</v>
      </c>
    </row>
    <row r="16" spans="2:10" ht="15.75" x14ac:dyDescent="0.25">
      <c r="B16" s="2" t="s">
        <v>12</v>
      </c>
      <c r="C16" s="3">
        <v>12.27</v>
      </c>
      <c r="D16" s="3">
        <v>60</v>
      </c>
      <c r="E16" s="3">
        <v>30</v>
      </c>
      <c r="F16" s="3" t="s">
        <v>34</v>
      </c>
      <c r="G16" s="4">
        <f t="shared" ref="G16:G24" si="2">C16*1000/(1.73*120*0.95)</f>
        <v>62.214785518710073</v>
      </c>
      <c r="H16" s="4">
        <f t="shared" ref="H16:H23" si="3">1.25*G16</f>
        <v>77.768481898387591</v>
      </c>
      <c r="I16" s="5" t="s">
        <v>49</v>
      </c>
      <c r="J16" s="5">
        <v>27</v>
      </c>
    </row>
    <row r="17" spans="2:10" ht="15.75" x14ac:dyDescent="0.25">
      <c r="B17" s="2" t="s">
        <v>13</v>
      </c>
      <c r="C17" s="3">
        <v>5.42</v>
      </c>
      <c r="D17" s="3">
        <v>60</v>
      </c>
      <c r="E17" s="3">
        <v>30</v>
      </c>
      <c r="F17" s="3" t="s">
        <v>34</v>
      </c>
      <c r="G17" s="4">
        <f t="shared" si="2"/>
        <v>27.481999797180812</v>
      </c>
      <c r="H17" s="4">
        <f t="shared" si="3"/>
        <v>34.352499746476013</v>
      </c>
      <c r="I17" s="5" t="s">
        <v>44</v>
      </c>
      <c r="J17" s="5">
        <v>21</v>
      </c>
    </row>
    <row r="18" spans="2:10" ht="15.75" x14ac:dyDescent="0.25">
      <c r="B18" s="2" t="s">
        <v>14</v>
      </c>
      <c r="C18" s="3">
        <v>11.55</v>
      </c>
      <c r="D18" s="3">
        <v>60</v>
      </c>
      <c r="E18" s="3">
        <v>30</v>
      </c>
      <c r="F18" s="3" t="s">
        <v>34</v>
      </c>
      <c r="G18" s="4">
        <f t="shared" si="2"/>
        <v>58.564040158198964</v>
      </c>
      <c r="H18" s="4">
        <f t="shared" si="3"/>
        <v>73.205050197748704</v>
      </c>
      <c r="I18" s="5" t="s">
        <v>49</v>
      </c>
      <c r="J18" s="5">
        <v>27</v>
      </c>
    </row>
    <row r="19" spans="2:10" ht="15.75" x14ac:dyDescent="0.25">
      <c r="B19" s="2" t="s">
        <v>15</v>
      </c>
      <c r="C19" s="3">
        <v>5.92</v>
      </c>
      <c r="D19" s="3">
        <v>60</v>
      </c>
      <c r="E19" s="3">
        <v>30</v>
      </c>
      <c r="F19" s="3" t="s">
        <v>35</v>
      </c>
      <c r="G19" s="4">
        <f t="shared" si="2"/>
        <v>30.017239630869081</v>
      </c>
      <c r="H19" s="4">
        <f t="shared" si="3"/>
        <v>37.521549538586349</v>
      </c>
      <c r="I19" s="5" t="s">
        <v>45</v>
      </c>
      <c r="J19" s="5">
        <v>21</v>
      </c>
    </row>
    <row r="20" spans="2:10" ht="15.75" x14ac:dyDescent="0.25">
      <c r="B20" s="2" t="s">
        <v>16</v>
      </c>
      <c r="C20" s="3">
        <v>3.61</v>
      </c>
      <c r="D20" s="3">
        <v>60</v>
      </c>
      <c r="E20" s="3">
        <v>30</v>
      </c>
      <c r="F20" s="3" t="s">
        <v>35</v>
      </c>
      <c r="G20" s="4">
        <f t="shared" si="2"/>
        <v>18.304431599229286</v>
      </c>
      <c r="H20" s="4">
        <f t="shared" si="3"/>
        <v>22.880539499036608</v>
      </c>
      <c r="I20" s="5" t="s">
        <v>44</v>
      </c>
      <c r="J20" s="5">
        <v>21</v>
      </c>
    </row>
    <row r="21" spans="2:10" ht="15.75" x14ac:dyDescent="0.25">
      <c r="B21" s="2" t="s">
        <v>17</v>
      </c>
      <c r="C21" s="3">
        <v>1.91</v>
      </c>
      <c r="D21" s="3">
        <v>60</v>
      </c>
      <c r="E21" s="3">
        <v>30</v>
      </c>
      <c r="F21" s="3" t="s">
        <v>35</v>
      </c>
      <c r="G21" s="4">
        <f t="shared" si="2"/>
        <v>9.6846161646891797</v>
      </c>
      <c r="H21" s="4">
        <f t="shared" si="3"/>
        <v>12.105770205861475</v>
      </c>
      <c r="I21" s="5" t="s">
        <v>43</v>
      </c>
      <c r="J21" s="5">
        <v>21</v>
      </c>
    </row>
    <row r="22" spans="2:10" ht="15.75" x14ac:dyDescent="0.25">
      <c r="B22" s="2" t="s">
        <v>18</v>
      </c>
      <c r="C22" s="3">
        <v>8.44</v>
      </c>
      <c r="D22" s="3">
        <v>60</v>
      </c>
      <c r="E22" s="3">
        <v>30</v>
      </c>
      <c r="F22" s="3" t="s">
        <v>35</v>
      </c>
      <c r="G22" s="4">
        <f t="shared" si="2"/>
        <v>42.794848392657947</v>
      </c>
      <c r="H22" s="4">
        <f t="shared" si="3"/>
        <v>53.493560490822432</v>
      </c>
      <c r="I22" s="5" t="s">
        <v>46</v>
      </c>
      <c r="J22" s="5">
        <v>27</v>
      </c>
    </row>
    <row r="23" spans="2:10" ht="15.75" x14ac:dyDescent="0.25">
      <c r="B23" s="2" t="s">
        <v>19</v>
      </c>
      <c r="C23" s="3">
        <v>5.49</v>
      </c>
      <c r="D23" s="3">
        <v>60</v>
      </c>
      <c r="E23" s="3">
        <v>30</v>
      </c>
      <c r="F23" s="3" t="s">
        <v>35</v>
      </c>
      <c r="G23" s="4">
        <f t="shared" si="2"/>
        <v>27.836933373897171</v>
      </c>
      <c r="H23" s="4">
        <f t="shared" si="3"/>
        <v>34.796166717371463</v>
      </c>
      <c r="I23" s="5" t="s">
        <v>45</v>
      </c>
      <c r="J23" s="5">
        <v>21</v>
      </c>
    </row>
    <row r="24" spans="2:10" ht="15.75" x14ac:dyDescent="0.25">
      <c r="B24" s="2" t="s">
        <v>20</v>
      </c>
      <c r="C24" s="3">
        <v>6.64</v>
      </c>
      <c r="D24" s="3">
        <v>60</v>
      </c>
      <c r="E24" s="3">
        <v>30</v>
      </c>
      <c r="F24" s="3" t="s">
        <v>35</v>
      </c>
      <c r="G24" s="4">
        <f t="shared" si="2"/>
        <v>33.667984991380187</v>
      </c>
      <c r="H24" s="4">
        <v>42</v>
      </c>
      <c r="I24" s="5" t="s">
        <v>46</v>
      </c>
      <c r="J24" s="5">
        <v>27</v>
      </c>
    </row>
    <row r="25" spans="2:10" ht="15.75" x14ac:dyDescent="0.25">
      <c r="B25" s="2" t="s">
        <v>21</v>
      </c>
      <c r="C25" s="3">
        <v>8.64</v>
      </c>
      <c r="D25" s="3">
        <v>60</v>
      </c>
      <c r="E25" s="3">
        <v>30</v>
      </c>
      <c r="F25" s="3" t="s">
        <v>36</v>
      </c>
      <c r="G25" s="4">
        <v>43.8</v>
      </c>
      <c r="H25" s="4">
        <v>54.76</v>
      </c>
      <c r="I25" s="5" t="s">
        <v>46</v>
      </c>
      <c r="J25" s="3">
        <v>27</v>
      </c>
    </row>
    <row r="26" spans="2:10" ht="15.75" x14ac:dyDescent="0.25">
      <c r="B26" s="2" t="s">
        <v>22</v>
      </c>
      <c r="C26" s="3">
        <v>6.3170000000000002</v>
      </c>
      <c r="D26" s="3">
        <v>60</v>
      </c>
      <c r="E26" s="3">
        <v>30</v>
      </c>
      <c r="F26" s="3" t="s">
        <v>37</v>
      </c>
      <c r="G26" s="4">
        <f t="shared" ref="G26:G32" si="4">C26*1000/(1.73*120*0.95)</f>
        <v>32.030220058817562</v>
      </c>
      <c r="H26" s="4">
        <f t="shared" ref="H26:H32" si="5">1.25*G26</f>
        <v>40.037775073521956</v>
      </c>
      <c r="I26" s="5" t="s">
        <v>46</v>
      </c>
      <c r="J26" s="5">
        <v>27</v>
      </c>
    </row>
    <row r="27" spans="2:10" ht="15.75" x14ac:dyDescent="0.25">
      <c r="B27" s="2" t="s">
        <v>23</v>
      </c>
      <c r="C27" s="3">
        <v>9.0500000000000007</v>
      </c>
      <c r="D27" s="3">
        <v>60</v>
      </c>
      <c r="E27" s="3">
        <v>30</v>
      </c>
      <c r="F27" s="3" t="s">
        <v>37</v>
      </c>
      <c r="G27" s="4">
        <f t="shared" si="4"/>
        <v>45.887840989757635</v>
      </c>
      <c r="H27" s="4">
        <f t="shared" si="5"/>
        <v>57.359801237197047</v>
      </c>
      <c r="I27" s="5" t="s">
        <v>47</v>
      </c>
      <c r="J27" s="5">
        <v>27</v>
      </c>
    </row>
    <row r="28" spans="2:10" ht="15.75" x14ac:dyDescent="0.25">
      <c r="B28" s="2" t="s">
        <v>24</v>
      </c>
      <c r="C28" s="3">
        <v>6.95</v>
      </c>
      <c r="D28" s="3">
        <v>60</v>
      </c>
      <c r="E28" s="3">
        <v>30</v>
      </c>
      <c r="F28" s="3" t="s">
        <v>37</v>
      </c>
      <c r="G28" s="4">
        <f t="shared" si="4"/>
        <v>35.239833688266913</v>
      </c>
      <c r="H28" s="4">
        <f t="shared" si="5"/>
        <v>44.049792110333641</v>
      </c>
      <c r="I28" s="5" t="s">
        <v>46</v>
      </c>
      <c r="J28" s="5">
        <v>27</v>
      </c>
    </row>
    <row r="29" spans="2:10" ht="15.75" x14ac:dyDescent="0.25">
      <c r="B29" s="2" t="s">
        <v>25</v>
      </c>
      <c r="C29" s="3">
        <v>1.96</v>
      </c>
      <c r="D29" s="3">
        <v>60</v>
      </c>
      <c r="E29" s="3">
        <v>30</v>
      </c>
      <c r="F29" s="3" t="s">
        <v>37</v>
      </c>
      <c r="G29" s="4">
        <f t="shared" si="4"/>
        <v>9.9381401480580056</v>
      </c>
      <c r="H29" s="4">
        <f t="shared" si="5"/>
        <v>12.422675185072507</v>
      </c>
      <c r="I29" s="5" t="s">
        <v>43</v>
      </c>
      <c r="J29" s="5">
        <v>21</v>
      </c>
    </row>
    <row r="30" spans="2:10" ht="15.75" x14ac:dyDescent="0.25">
      <c r="B30" s="2" t="s">
        <v>26</v>
      </c>
      <c r="C30" s="3">
        <v>29.05</v>
      </c>
      <c r="D30" s="3">
        <v>60</v>
      </c>
      <c r="E30" s="3">
        <v>30</v>
      </c>
      <c r="F30" s="3" t="s">
        <v>38</v>
      </c>
      <c r="G30" s="4">
        <f t="shared" si="4"/>
        <v>147.29743433728831</v>
      </c>
      <c r="H30" s="4">
        <f t="shared" si="5"/>
        <v>184.12179292161039</v>
      </c>
      <c r="I30" s="5" t="s">
        <v>50</v>
      </c>
      <c r="J30" s="5">
        <v>53</v>
      </c>
    </row>
    <row r="31" spans="2:10" ht="15.75" x14ac:dyDescent="0.25">
      <c r="B31" s="2" t="s">
        <v>27</v>
      </c>
      <c r="C31" s="3">
        <v>16</v>
      </c>
      <c r="D31" s="3">
        <v>60</v>
      </c>
      <c r="E31" s="3">
        <v>30</v>
      </c>
      <c r="F31" s="3" t="s">
        <v>38</v>
      </c>
      <c r="G31" s="4">
        <f t="shared" si="4"/>
        <v>81.127674678024547</v>
      </c>
      <c r="H31" s="4">
        <f t="shared" si="5"/>
        <v>101.40959334753069</v>
      </c>
      <c r="I31" s="5" t="s">
        <v>48</v>
      </c>
      <c r="J31" s="5">
        <v>35</v>
      </c>
    </row>
    <row r="32" spans="2:10" ht="15.75" x14ac:dyDescent="0.25">
      <c r="B32" s="2" t="s">
        <v>28</v>
      </c>
      <c r="C32" s="3">
        <v>7.41</v>
      </c>
      <c r="D32" s="3">
        <v>60</v>
      </c>
      <c r="E32" s="3">
        <v>30</v>
      </c>
      <c r="F32" s="3" t="s">
        <v>38</v>
      </c>
      <c r="G32" s="4">
        <f t="shared" si="4"/>
        <v>37.572254335260119</v>
      </c>
      <c r="H32" s="4">
        <f t="shared" si="5"/>
        <v>46.965317919075147</v>
      </c>
      <c r="I32" s="5" t="s">
        <v>46</v>
      </c>
      <c r="J32" s="5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Powerline service sizing</vt:lpstr>
      <vt:lpstr>Conduit Sizing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Tanbir Rahman</dc:creator>
  <cp:lastModifiedBy>Ahmed Mashook Iqbal</cp:lastModifiedBy>
  <dcterms:created xsi:type="dcterms:W3CDTF">2025-02-23T20:07:05Z</dcterms:created>
  <dcterms:modified xsi:type="dcterms:W3CDTF">2025-02-25T00:36:54Z</dcterms:modified>
</cp:coreProperties>
</file>