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definedNames>
    <definedName name="pogoda" localSheetId="0">Arkusz1!$A$1:$B$184</definedName>
  </definedNames>
  <calcPr calcId="125725"/>
</workbook>
</file>

<file path=xl/calcChain.xml><?xml version="1.0" encoding="utf-8"?>
<calcChain xmlns="http://schemas.openxmlformats.org/spreadsheetml/2006/main">
  <c r="Y5" i="1"/>
  <c r="Y6"/>
  <c r="Y7"/>
  <c r="Y8"/>
  <c r="Y9"/>
  <c r="Y4"/>
  <c r="X4"/>
  <c r="X6"/>
  <c r="X7"/>
  <c r="X8"/>
  <c r="X9"/>
  <c r="X5"/>
  <c r="W9"/>
  <c r="W8"/>
  <c r="W7"/>
  <c r="W6"/>
  <c r="W5"/>
  <c r="W4"/>
  <c r="M4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3"/>
  <c r="R6"/>
  <c r="R5"/>
  <c r="R4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2"/>
  <c r="D7"/>
  <c r="D8"/>
  <c r="D9"/>
  <c r="D10"/>
  <c r="D11"/>
  <c r="D12"/>
  <c r="D13"/>
  <c r="D14"/>
  <c r="D21"/>
  <c r="D22"/>
  <c r="D23"/>
  <c r="D24"/>
  <c r="D25"/>
  <c r="D26"/>
  <c r="D28"/>
  <c r="D29"/>
  <c r="D32"/>
  <c r="D33"/>
  <c r="D34"/>
  <c r="D35"/>
  <c r="D36"/>
  <c r="D40"/>
  <c r="D41"/>
  <c r="D43"/>
  <c r="D47"/>
  <c r="D48"/>
  <c r="D49"/>
  <c r="D50"/>
  <c r="D51"/>
  <c r="D52"/>
  <c r="D53"/>
  <c r="D54"/>
  <c r="D55"/>
  <c r="D59"/>
  <c r="D63"/>
  <c r="D64"/>
  <c r="D69"/>
  <c r="D70"/>
  <c r="D71"/>
  <c r="D74"/>
  <c r="D75"/>
  <c r="D80"/>
  <c r="D81"/>
  <c r="D82"/>
  <c r="D84"/>
  <c r="D85"/>
  <c r="D88"/>
  <c r="D89"/>
  <c r="D99"/>
  <c r="D100"/>
  <c r="D101"/>
  <c r="D102"/>
  <c r="D104"/>
  <c r="D105"/>
  <c r="D111"/>
  <c r="D113"/>
  <c r="D117"/>
  <c r="D119"/>
  <c r="D120"/>
  <c r="D135"/>
  <c r="D136"/>
  <c r="D138"/>
  <c r="D140"/>
  <c r="D147"/>
  <c r="D148"/>
  <c r="D149"/>
  <c r="D151"/>
  <c r="D152"/>
  <c r="D155"/>
  <c r="D158"/>
  <c r="D160"/>
  <c r="D162"/>
  <c r="D165"/>
  <c r="D168"/>
  <c r="D169"/>
  <c r="D171"/>
  <c r="D174"/>
  <c r="D6"/>
  <c r="D4"/>
  <c r="D5"/>
  <c r="D3"/>
  <c r="H3" s="1"/>
  <c r="I3" s="1"/>
  <c r="J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G2"/>
  <c r="C2"/>
  <c r="J3" l="1"/>
  <c r="H4" l="1"/>
  <c r="I4" s="1"/>
  <c r="J4" l="1"/>
  <c r="H5" s="1"/>
  <c r="I5" s="1"/>
  <c r="J5" s="1"/>
  <c r="H6" l="1"/>
  <c r="I6" l="1"/>
  <c r="J6" l="1"/>
  <c r="H7"/>
  <c r="I7" s="1"/>
  <c r="J7" s="1"/>
  <c r="H8" s="1"/>
  <c r="I8" s="1"/>
  <c r="J8" s="1"/>
  <c r="H9" s="1"/>
  <c r="I9" l="1"/>
  <c r="J9" s="1"/>
  <c r="H10" s="1"/>
  <c r="I10" l="1"/>
  <c r="J10" l="1"/>
  <c r="H11" s="1"/>
  <c r="I11"/>
  <c r="J11" s="1"/>
  <c r="H12" s="1"/>
  <c r="I12" l="1"/>
  <c r="J12" s="1"/>
  <c r="H13" s="1"/>
  <c r="I13" l="1"/>
  <c r="J13" l="1"/>
  <c r="H14" s="1"/>
  <c r="I14"/>
  <c r="J14" s="1"/>
  <c r="D15" s="1"/>
  <c r="H15" l="1"/>
  <c r="I15" s="1"/>
  <c r="J15" s="1"/>
  <c r="D16" s="1"/>
  <c r="H16" l="1"/>
  <c r="I16" s="1"/>
  <c r="J16" s="1"/>
  <c r="D17" s="1"/>
  <c r="H17" l="1"/>
  <c r="I17" s="1"/>
  <c r="J17" s="1"/>
  <c r="D18" s="1"/>
  <c r="H18" l="1"/>
  <c r="I18" s="1"/>
  <c r="J18" s="1"/>
  <c r="D19" s="1"/>
  <c r="H19" l="1"/>
  <c r="I19" s="1"/>
  <c r="J19" s="1"/>
  <c r="D20" s="1"/>
  <c r="H20" l="1"/>
  <c r="I20" s="1"/>
  <c r="J20" s="1"/>
  <c r="H21" s="1"/>
  <c r="I21" l="1"/>
  <c r="J21" s="1"/>
  <c r="H22" s="1"/>
  <c r="I22" l="1"/>
  <c r="J22" s="1"/>
  <c r="H23" s="1"/>
  <c r="I23" l="1"/>
  <c r="J23" s="1"/>
  <c r="H24" s="1"/>
  <c r="I24" l="1"/>
  <c r="J24" s="1"/>
  <c r="H25" s="1"/>
  <c r="I25" l="1"/>
  <c r="J25" s="1"/>
  <c r="H26" s="1"/>
  <c r="I26" l="1"/>
  <c r="J26" s="1"/>
  <c r="D27" s="1"/>
  <c r="H27" l="1"/>
  <c r="I27" s="1"/>
  <c r="J27" s="1"/>
  <c r="H28" s="1"/>
  <c r="I28" l="1"/>
  <c r="J28" s="1"/>
  <c r="H29" s="1"/>
  <c r="I29" l="1"/>
  <c r="J29" s="1"/>
  <c r="D30" s="1"/>
  <c r="H30" l="1"/>
  <c r="I30" s="1"/>
  <c r="J30" s="1"/>
  <c r="D31" s="1"/>
  <c r="H31" l="1"/>
  <c r="I31" s="1"/>
  <c r="J31" s="1"/>
  <c r="H32" s="1"/>
  <c r="I32" l="1"/>
  <c r="J32" s="1"/>
  <c r="H33" s="1"/>
  <c r="I33" l="1"/>
  <c r="J33" s="1"/>
  <c r="H34" s="1"/>
  <c r="I34" l="1"/>
  <c r="J34" s="1"/>
  <c r="H35" s="1"/>
  <c r="I35" l="1"/>
  <c r="J35" s="1"/>
  <c r="H36" s="1"/>
  <c r="I36" l="1"/>
  <c r="J36" s="1"/>
  <c r="D37" s="1"/>
  <c r="H37" l="1"/>
  <c r="I37" s="1"/>
  <c r="J37" s="1"/>
  <c r="D38" s="1"/>
  <c r="H38" l="1"/>
  <c r="I38" s="1"/>
  <c r="J38" s="1"/>
  <c r="D39" s="1"/>
  <c r="H39" l="1"/>
  <c r="I39" s="1"/>
  <c r="J39" s="1"/>
  <c r="H40" s="1"/>
  <c r="I40" l="1"/>
  <c r="J40" s="1"/>
  <c r="H41" s="1"/>
  <c r="I41" l="1"/>
  <c r="J41" s="1"/>
  <c r="D42" s="1"/>
  <c r="H42" l="1"/>
  <c r="I42" s="1"/>
  <c r="J42" s="1"/>
  <c r="H43" s="1"/>
  <c r="I43" l="1"/>
  <c r="J43" s="1"/>
  <c r="D44" s="1"/>
  <c r="H44" l="1"/>
  <c r="I44" s="1"/>
  <c r="J44" s="1"/>
  <c r="D45" s="1"/>
  <c r="H45" l="1"/>
  <c r="I45" s="1"/>
  <c r="J45" s="1"/>
  <c r="D46" s="1"/>
  <c r="H46" l="1"/>
  <c r="I46" s="1"/>
  <c r="J46" s="1"/>
  <c r="H47" s="1"/>
  <c r="I47" l="1"/>
  <c r="J47" s="1"/>
  <c r="H48" s="1"/>
  <c r="I48" l="1"/>
  <c r="J48" s="1"/>
  <c r="H49" s="1"/>
  <c r="I49" l="1"/>
  <c r="J49" s="1"/>
  <c r="H50" s="1"/>
  <c r="I50" l="1"/>
  <c r="J50" s="1"/>
  <c r="H51" s="1"/>
  <c r="I51" l="1"/>
  <c r="J51" s="1"/>
  <c r="H52" s="1"/>
  <c r="I52" l="1"/>
  <c r="J52" s="1"/>
  <c r="H53" s="1"/>
  <c r="I53" l="1"/>
  <c r="J53" s="1"/>
  <c r="H54" s="1"/>
  <c r="I54" l="1"/>
  <c r="J54" s="1"/>
  <c r="H55" s="1"/>
  <c r="I55" l="1"/>
  <c r="J55" s="1"/>
  <c r="D56" s="1"/>
  <c r="H56" l="1"/>
  <c r="I56" s="1"/>
  <c r="J56" s="1"/>
  <c r="D57" s="1"/>
  <c r="H57" l="1"/>
  <c r="I57" s="1"/>
  <c r="J57" s="1"/>
  <c r="D58" s="1"/>
  <c r="H58" l="1"/>
  <c r="I58" s="1"/>
  <c r="J58" s="1"/>
  <c r="H59" s="1"/>
  <c r="I59" l="1"/>
  <c r="J59" s="1"/>
  <c r="D60" s="1"/>
  <c r="H60" l="1"/>
  <c r="I60" s="1"/>
  <c r="J60" s="1"/>
  <c r="D61" s="1"/>
  <c r="H61" l="1"/>
  <c r="I61" s="1"/>
  <c r="J61" s="1"/>
  <c r="D62" s="1"/>
  <c r="H62" l="1"/>
  <c r="I62" s="1"/>
  <c r="J62" s="1"/>
  <c r="H63" s="1"/>
  <c r="I63" l="1"/>
  <c r="J63" s="1"/>
  <c r="H64" s="1"/>
  <c r="I64" l="1"/>
  <c r="J64" s="1"/>
  <c r="D65" s="1"/>
  <c r="H65" l="1"/>
  <c r="I65" s="1"/>
  <c r="J65" s="1"/>
  <c r="D66" s="1"/>
  <c r="H66" l="1"/>
  <c r="I66" s="1"/>
  <c r="J66" s="1"/>
  <c r="D67" s="1"/>
  <c r="H67" l="1"/>
  <c r="I67" s="1"/>
  <c r="J67" s="1"/>
  <c r="D68" s="1"/>
  <c r="H68" l="1"/>
  <c r="I68" s="1"/>
  <c r="J68" s="1"/>
  <c r="H69" s="1"/>
  <c r="I69" l="1"/>
  <c r="J69" s="1"/>
  <c r="H70" s="1"/>
  <c r="I70" l="1"/>
  <c r="J70" s="1"/>
  <c r="H71" s="1"/>
  <c r="I71" l="1"/>
  <c r="J71" s="1"/>
  <c r="D72" s="1"/>
  <c r="H72" l="1"/>
  <c r="I72" s="1"/>
  <c r="J72" s="1"/>
  <c r="D73" s="1"/>
  <c r="H73" l="1"/>
  <c r="I73" s="1"/>
  <c r="J73" s="1"/>
  <c r="H74" s="1"/>
  <c r="I74" l="1"/>
  <c r="J74" s="1"/>
  <c r="H75" s="1"/>
  <c r="I75" l="1"/>
  <c r="J75" s="1"/>
  <c r="D76" s="1"/>
  <c r="H76" l="1"/>
  <c r="I76" s="1"/>
  <c r="J76" s="1"/>
  <c r="D77" s="1"/>
  <c r="H77" l="1"/>
  <c r="I77" s="1"/>
  <c r="J77" s="1"/>
  <c r="D78" s="1"/>
  <c r="H78" l="1"/>
  <c r="I78" s="1"/>
  <c r="J78" s="1"/>
  <c r="D79" s="1"/>
  <c r="H79" l="1"/>
  <c r="I79" s="1"/>
  <c r="J79" s="1"/>
  <c r="H80" s="1"/>
  <c r="I80" l="1"/>
  <c r="J80" s="1"/>
  <c r="H81" s="1"/>
  <c r="I81" l="1"/>
  <c r="J81" s="1"/>
  <c r="H82" s="1"/>
  <c r="I82" l="1"/>
  <c r="J82" s="1"/>
  <c r="D83" s="1"/>
  <c r="H83" l="1"/>
  <c r="I83" s="1"/>
  <c r="J83" s="1"/>
  <c r="H84" s="1"/>
  <c r="I84" l="1"/>
  <c r="J84" s="1"/>
  <c r="H85" s="1"/>
  <c r="I85" l="1"/>
  <c r="J85" s="1"/>
  <c r="D86" s="1"/>
  <c r="H86" l="1"/>
  <c r="I86" s="1"/>
  <c r="J86" s="1"/>
  <c r="D87" s="1"/>
  <c r="H87" l="1"/>
  <c r="I87" s="1"/>
  <c r="J87" s="1"/>
  <c r="H88" s="1"/>
  <c r="I88" l="1"/>
  <c r="J88" s="1"/>
  <c r="H89" s="1"/>
  <c r="I89" l="1"/>
  <c r="J89" s="1"/>
  <c r="D90" s="1"/>
  <c r="H90" l="1"/>
  <c r="I90" s="1"/>
  <c r="J90" s="1"/>
  <c r="D91" s="1"/>
  <c r="H91" l="1"/>
  <c r="I91" s="1"/>
  <c r="J91" s="1"/>
  <c r="D92" s="1"/>
  <c r="H92" l="1"/>
  <c r="I92" s="1"/>
  <c r="J92" s="1"/>
  <c r="D93" s="1"/>
  <c r="H93" l="1"/>
  <c r="I93" s="1"/>
  <c r="J93" s="1"/>
  <c r="D94" s="1"/>
  <c r="H94" l="1"/>
  <c r="I94" s="1"/>
  <c r="J94" s="1"/>
  <c r="D95" s="1"/>
  <c r="H95" l="1"/>
  <c r="I95" s="1"/>
  <c r="J95" s="1"/>
  <c r="D96" s="1"/>
  <c r="H96" l="1"/>
  <c r="I96" s="1"/>
  <c r="J96" s="1"/>
  <c r="D97" s="1"/>
  <c r="H97" l="1"/>
  <c r="I97" s="1"/>
  <c r="J97" s="1"/>
  <c r="D98" s="1"/>
  <c r="H98" l="1"/>
  <c r="I98" s="1"/>
  <c r="J98" s="1"/>
  <c r="H99" s="1"/>
  <c r="I99" l="1"/>
  <c r="J99" s="1"/>
  <c r="H100" s="1"/>
  <c r="I100" l="1"/>
  <c r="J100" s="1"/>
  <c r="H101" s="1"/>
  <c r="I101" l="1"/>
  <c r="J101" s="1"/>
  <c r="H102" s="1"/>
  <c r="I102" l="1"/>
  <c r="J102" s="1"/>
  <c r="D103" s="1"/>
  <c r="H103" l="1"/>
  <c r="I103" s="1"/>
  <c r="J103" s="1"/>
  <c r="H104" s="1"/>
  <c r="I104" l="1"/>
  <c r="J104" s="1"/>
  <c r="H105" s="1"/>
  <c r="I105" l="1"/>
  <c r="J105" s="1"/>
  <c r="D106" s="1"/>
  <c r="H106" l="1"/>
  <c r="I106" s="1"/>
  <c r="J106" s="1"/>
  <c r="D107" s="1"/>
  <c r="H107" l="1"/>
  <c r="I107" s="1"/>
  <c r="J107" s="1"/>
  <c r="D108" s="1"/>
  <c r="H108" l="1"/>
  <c r="I108" s="1"/>
  <c r="J108" s="1"/>
  <c r="D109" s="1"/>
  <c r="H109" l="1"/>
  <c r="I109" s="1"/>
  <c r="J109" s="1"/>
  <c r="D110" s="1"/>
  <c r="H110" l="1"/>
  <c r="I110" s="1"/>
  <c r="J110" s="1"/>
  <c r="H111" s="1"/>
  <c r="I111" l="1"/>
  <c r="J111" s="1"/>
  <c r="D112" s="1"/>
  <c r="H112" l="1"/>
  <c r="I112" s="1"/>
  <c r="J112" s="1"/>
  <c r="H113" s="1"/>
  <c r="I113" l="1"/>
  <c r="J113" s="1"/>
  <c r="D114" s="1"/>
  <c r="H114" l="1"/>
  <c r="I114" s="1"/>
  <c r="J114" s="1"/>
  <c r="D115" s="1"/>
  <c r="H115" l="1"/>
  <c r="I115" s="1"/>
  <c r="J115" s="1"/>
  <c r="D116" s="1"/>
  <c r="H116" l="1"/>
  <c r="I116" s="1"/>
  <c r="J116" s="1"/>
  <c r="H117" s="1"/>
  <c r="I117" l="1"/>
  <c r="J117" s="1"/>
  <c r="D118" s="1"/>
  <c r="H118" l="1"/>
  <c r="I118" s="1"/>
  <c r="J118" s="1"/>
  <c r="H119" s="1"/>
  <c r="I119" l="1"/>
  <c r="J119" s="1"/>
  <c r="H120" s="1"/>
  <c r="I120" l="1"/>
  <c r="J120" s="1"/>
  <c r="D121" s="1"/>
  <c r="H121" l="1"/>
  <c r="I121" s="1"/>
  <c r="J121" s="1"/>
  <c r="D122" s="1"/>
  <c r="H122" l="1"/>
  <c r="I122" s="1"/>
  <c r="J122" s="1"/>
  <c r="D123" s="1"/>
  <c r="H123" l="1"/>
  <c r="I123" s="1"/>
  <c r="J123" s="1"/>
  <c r="D124" s="1"/>
  <c r="H124" l="1"/>
  <c r="I124" s="1"/>
  <c r="J124" s="1"/>
  <c r="D125" s="1"/>
  <c r="H125" l="1"/>
  <c r="I125" s="1"/>
  <c r="J125" s="1"/>
  <c r="D126" s="1"/>
  <c r="H126" l="1"/>
  <c r="I126" s="1"/>
  <c r="J126" s="1"/>
  <c r="D127" s="1"/>
  <c r="H127" l="1"/>
  <c r="I127" s="1"/>
  <c r="J127" s="1"/>
  <c r="D128" s="1"/>
  <c r="H128" l="1"/>
  <c r="I128" s="1"/>
  <c r="J128" s="1"/>
  <c r="D129" s="1"/>
  <c r="H129" l="1"/>
  <c r="I129" s="1"/>
  <c r="J129" s="1"/>
  <c r="D130" s="1"/>
  <c r="H130" l="1"/>
  <c r="I130" s="1"/>
  <c r="J130" s="1"/>
  <c r="D131" s="1"/>
  <c r="H131" l="1"/>
  <c r="I131" s="1"/>
  <c r="J131" s="1"/>
  <c r="D132" s="1"/>
  <c r="H132" l="1"/>
  <c r="I132" s="1"/>
  <c r="J132" s="1"/>
  <c r="D133" s="1"/>
  <c r="H133" l="1"/>
  <c r="I133" s="1"/>
  <c r="J133" s="1"/>
  <c r="D134" s="1"/>
  <c r="H134" l="1"/>
  <c r="I134" s="1"/>
  <c r="J134" s="1"/>
  <c r="H135" s="1"/>
  <c r="I135" l="1"/>
  <c r="J135" s="1"/>
  <c r="H136" s="1"/>
  <c r="I136" l="1"/>
  <c r="J136" s="1"/>
  <c r="D137" s="1"/>
  <c r="H137" l="1"/>
  <c r="I137" s="1"/>
  <c r="J137" s="1"/>
  <c r="H138" s="1"/>
  <c r="I138" l="1"/>
  <c r="J138" s="1"/>
  <c r="D139" s="1"/>
  <c r="H139" l="1"/>
  <c r="I139" s="1"/>
  <c r="J139" s="1"/>
  <c r="H140" s="1"/>
  <c r="I140" l="1"/>
  <c r="J140" s="1"/>
  <c r="D141" s="1"/>
  <c r="H141" l="1"/>
  <c r="I141" s="1"/>
  <c r="J141" s="1"/>
  <c r="D142" s="1"/>
  <c r="H142" l="1"/>
  <c r="I142" s="1"/>
  <c r="J142" s="1"/>
  <c r="D143" s="1"/>
  <c r="H143" l="1"/>
  <c r="I143" s="1"/>
  <c r="J143" s="1"/>
  <c r="D144" s="1"/>
  <c r="H144" l="1"/>
  <c r="I144" s="1"/>
  <c r="J144" s="1"/>
  <c r="D145" s="1"/>
  <c r="H145" l="1"/>
  <c r="I145" s="1"/>
  <c r="J145" s="1"/>
  <c r="D146" s="1"/>
  <c r="H146" l="1"/>
  <c r="I146" s="1"/>
  <c r="J146" s="1"/>
  <c r="H147" s="1"/>
  <c r="I147" l="1"/>
  <c r="J147" s="1"/>
  <c r="H148" s="1"/>
  <c r="I148" l="1"/>
  <c r="J148" s="1"/>
  <c r="H149" s="1"/>
  <c r="I149" l="1"/>
  <c r="J149" s="1"/>
  <c r="D150" s="1"/>
  <c r="H150" l="1"/>
  <c r="I150" s="1"/>
  <c r="J150" s="1"/>
  <c r="H151" s="1"/>
  <c r="I151" l="1"/>
  <c r="J151" s="1"/>
  <c r="H152" s="1"/>
  <c r="I152" l="1"/>
  <c r="J152" s="1"/>
  <c r="D153" s="1"/>
  <c r="H153" l="1"/>
  <c r="I153" s="1"/>
  <c r="J153" s="1"/>
  <c r="D154" s="1"/>
  <c r="H154" l="1"/>
  <c r="I154" s="1"/>
  <c r="J154" s="1"/>
  <c r="H155" s="1"/>
  <c r="I155" l="1"/>
  <c r="J155" s="1"/>
  <c r="D156" s="1"/>
  <c r="H156" l="1"/>
  <c r="I156" s="1"/>
  <c r="J156" s="1"/>
  <c r="D157" s="1"/>
  <c r="H157" l="1"/>
  <c r="I157" s="1"/>
  <c r="J157" s="1"/>
  <c r="H158" s="1"/>
  <c r="I158" l="1"/>
  <c r="J158" s="1"/>
  <c r="D159" s="1"/>
  <c r="H159" l="1"/>
  <c r="I159" s="1"/>
  <c r="J159" s="1"/>
  <c r="H160" s="1"/>
  <c r="I160" l="1"/>
  <c r="J160" s="1"/>
  <c r="D161" s="1"/>
  <c r="H161" l="1"/>
  <c r="I161" s="1"/>
  <c r="J161" s="1"/>
  <c r="H162" s="1"/>
  <c r="I162" l="1"/>
  <c r="J162" s="1"/>
  <c r="D163" s="1"/>
  <c r="H163" l="1"/>
  <c r="I163" s="1"/>
  <c r="J163" s="1"/>
  <c r="D164" s="1"/>
  <c r="H164" l="1"/>
  <c r="I164" s="1"/>
  <c r="J164" s="1"/>
  <c r="H165" s="1"/>
  <c r="I165" l="1"/>
  <c r="J165" s="1"/>
  <c r="D166" s="1"/>
  <c r="H166" l="1"/>
  <c r="I166" s="1"/>
  <c r="J166" s="1"/>
  <c r="D167" s="1"/>
  <c r="H167" l="1"/>
  <c r="I167" s="1"/>
  <c r="J167" s="1"/>
  <c r="H168" s="1"/>
  <c r="I168" l="1"/>
  <c r="J168" s="1"/>
  <c r="H169" s="1"/>
  <c r="I169" l="1"/>
  <c r="J169" s="1"/>
  <c r="D170" s="1"/>
  <c r="H170" l="1"/>
  <c r="I170" s="1"/>
  <c r="J170" s="1"/>
  <c r="H171" s="1"/>
  <c r="I171" l="1"/>
  <c r="J171" s="1"/>
  <c r="D172" s="1"/>
  <c r="H172" l="1"/>
  <c r="I172" s="1"/>
  <c r="J172" s="1"/>
  <c r="D173" s="1"/>
  <c r="H173" l="1"/>
  <c r="I173" s="1"/>
  <c r="J173" s="1"/>
  <c r="H174" s="1"/>
  <c r="I174" l="1"/>
  <c r="J174" s="1"/>
  <c r="D175" s="1"/>
  <c r="H175" l="1"/>
  <c r="I175" s="1"/>
  <c r="J175" s="1"/>
  <c r="D176" s="1"/>
  <c r="H176" l="1"/>
  <c r="I176" s="1"/>
  <c r="J176" s="1"/>
  <c r="D177" s="1"/>
  <c r="H177" l="1"/>
  <c r="I177" s="1"/>
  <c r="J177" s="1"/>
  <c r="D178" s="1"/>
  <c r="H178" l="1"/>
  <c r="I178" s="1"/>
  <c r="J178" s="1"/>
  <c r="D179" s="1"/>
  <c r="H179" l="1"/>
  <c r="I179" s="1"/>
  <c r="J179" s="1"/>
  <c r="D180" s="1"/>
  <c r="H180" l="1"/>
  <c r="I180" s="1"/>
  <c r="J180" s="1"/>
  <c r="D181" s="1"/>
  <c r="H181" l="1"/>
  <c r="I181" s="1"/>
  <c r="J181" s="1"/>
  <c r="D182" s="1"/>
  <c r="H182" l="1"/>
  <c r="I182" s="1"/>
  <c r="J182" s="1"/>
  <c r="D183" s="1"/>
  <c r="H183" l="1"/>
  <c r="I183" s="1"/>
  <c r="J183" s="1"/>
  <c r="D184" s="1"/>
  <c r="H184" l="1"/>
  <c r="I184" s="1"/>
  <c r="J184" l="1"/>
  <c r="I185"/>
</calcChain>
</file>

<file path=xl/connections.xml><?xml version="1.0" encoding="utf-8"?>
<connections xmlns="http://schemas.openxmlformats.org/spreadsheetml/2006/main">
  <connection id="1" name="pogoda" type="6" refreshedVersion="3" background="1" saveData="1">
    <textPr codePage="852" sourceFile="D:\projekty\pycharm\zadanie\dane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<sst xmlns="http://schemas.openxmlformats.org/spreadsheetml/2006/main" count="29" uniqueCount="28">
  <si>
    <t>temperatura_srednia</t>
  </si>
  <si>
    <t>opady</t>
  </si>
  <si>
    <t>DOLANO</t>
  </si>
  <si>
    <t>PAROWANIE</t>
  </si>
  <si>
    <t>MA PODLAĆ 2 PORCJAMI</t>
  </si>
  <si>
    <t>MA PODLAĆ 1 PORCJĄ</t>
  </si>
  <si>
    <t>NIE</t>
  </si>
  <si>
    <t>PODLEWANIE</t>
  </si>
  <si>
    <t>ZBIORNIK</t>
  </si>
  <si>
    <t>ZBIORNIK po dolaniu i parowaniu</t>
  </si>
  <si>
    <t>DOLEJ</t>
  </si>
  <si>
    <t>PRZEKRACZA 15</t>
  </si>
  <si>
    <t>PRZEKRACZA 15 I OPADY &gt;0,6</t>
  </si>
  <si>
    <t>6 maja 2015 r. 13172 litrów.</t>
  </si>
  <si>
    <t>Data</t>
  </si>
  <si>
    <t>Zad1</t>
  </si>
  <si>
    <t>Zad 2</t>
  </si>
  <si>
    <t>Zad 3</t>
  </si>
  <si>
    <t>kwiecień</t>
  </si>
  <si>
    <t>maj</t>
  </si>
  <si>
    <t>czerwiec</t>
  </si>
  <si>
    <t>lipiec</t>
  </si>
  <si>
    <t>sierpień</t>
  </si>
  <si>
    <t>wrzesień</t>
  </si>
  <si>
    <t>Zad 4</t>
  </si>
  <si>
    <t>ile litrów</t>
  </si>
  <si>
    <t>ile m3</t>
  </si>
  <si>
    <t>cena</t>
  </si>
</sst>
</file>

<file path=xl/styles.xml><?xml version="1.0" encoding="utf-8"?>
<styleSheet xmlns="http://schemas.openxmlformats.org/spreadsheetml/2006/main">
  <numFmts count="1">
    <numFmt numFmtId="168" formatCode="_-* #,##0.00\ [$zł-415]_-;\-* #,##0.00\ [$zł-415]_-;_-* &quot;-&quot;??\ [$zł-415]_-;_-@_-"/>
  </numFmts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8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Data</c:v>
          </c:tx>
          <c:marker>
            <c:symbol val="none"/>
          </c:marker>
          <c:cat>
            <c:numRef>
              <c:f>Arkusz1!$M$2:$M$184</c:f>
              <c:numCache>
                <c:formatCode>dd/mm/yyyy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Arkusz1!$J$2:$J$184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</c:ser>
        <c:marker val="1"/>
        <c:axId val="51526272"/>
        <c:axId val="49537408"/>
      </c:lineChart>
      <c:dateAx>
        <c:axId val="51526272"/>
        <c:scaling>
          <c:orientation val="minMax"/>
        </c:scaling>
        <c:axPos val="b"/>
        <c:numFmt formatCode="dd/mm/yyyy" sourceLinked="1"/>
        <c:tickLblPos val="nextTo"/>
        <c:crossAx val="49537408"/>
        <c:crosses val="autoZero"/>
        <c:auto val="1"/>
        <c:lblOffset val="100"/>
      </c:dateAx>
      <c:valAx>
        <c:axId val="49537408"/>
        <c:scaling>
          <c:orientation val="minMax"/>
        </c:scaling>
        <c:axPos val="l"/>
        <c:majorGridlines/>
        <c:numFmt formatCode="General" sourceLinked="1"/>
        <c:tickLblPos val="nextTo"/>
        <c:crossAx val="5152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466724</xdr:colOff>
      <xdr:row>10</xdr:row>
      <xdr:rowOff>114300</xdr:rowOff>
    </xdr:from>
    <xdr:to>
      <xdr:col>32</xdr:col>
      <xdr:colOff>466725</xdr:colOff>
      <xdr:row>35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85"/>
  <sheetViews>
    <sheetView tabSelected="1" topLeftCell="M1" workbookViewId="0">
      <selection activeCell="Z6" sqref="Z6"/>
    </sheetView>
  </sheetViews>
  <sheetFormatPr defaultRowHeight="14.25"/>
  <cols>
    <col min="1" max="1" width="18" bestFit="1" customWidth="1"/>
    <col min="2" max="2" width="5.75" bestFit="1" customWidth="1"/>
    <col min="4" max="4" width="14.75" customWidth="1"/>
    <col min="5" max="5" width="23.125" customWidth="1"/>
    <col min="6" max="6" width="23.25" customWidth="1"/>
    <col min="7" max="7" width="13.125" customWidth="1"/>
    <col min="8" max="8" width="27.75" customWidth="1"/>
    <col min="9" max="9" width="22.75" customWidth="1"/>
    <col min="10" max="10" width="12.75" customWidth="1"/>
    <col min="11" max="11" width="16.25" customWidth="1"/>
    <col min="12" max="12" width="27.625" customWidth="1"/>
    <col min="13" max="13" width="21.25" customWidth="1"/>
    <col min="14" max="14" width="22.75" customWidth="1"/>
    <col min="18" max="18" width="24.875" customWidth="1"/>
    <col min="19" max="19" width="23.875" customWidth="1"/>
    <col min="25" max="25" width="11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7</v>
      </c>
      <c r="H1" t="s">
        <v>9</v>
      </c>
      <c r="I1" t="s">
        <v>10</v>
      </c>
      <c r="J1" t="s">
        <v>8</v>
      </c>
      <c r="K1" t="s">
        <v>11</v>
      </c>
      <c r="L1" t="s">
        <v>12</v>
      </c>
      <c r="M1" t="s">
        <v>14</v>
      </c>
    </row>
    <row r="2" spans="1:25">
      <c r="A2">
        <v>4</v>
      </c>
      <c r="B2">
        <v>2</v>
      </c>
      <c r="C2">
        <f>B2*700</f>
        <v>1400</v>
      </c>
      <c r="D2">
        <v>0</v>
      </c>
      <c r="E2" t="s">
        <v>6</v>
      </c>
      <c r="F2" t="s">
        <v>6</v>
      </c>
      <c r="G2">
        <f>IF(E2="TAK", 12000, IF(F2="TAK", 24000, 0))</f>
        <v>0</v>
      </c>
      <c r="H2">
        <v>25000</v>
      </c>
      <c r="I2">
        <v>0</v>
      </c>
      <c r="J2">
        <f>H2+I2-G2</f>
        <v>25000</v>
      </c>
      <c r="K2" t="str">
        <f>IF(A2&lt;=15, "NIE", "TAK")</f>
        <v>NIE</v>
      </c>
      <c r="L2" t="str">
        <f>IF(AND(A2&gt; 15, B2 &gt; 0.6), "TAK", "NIE")</f>
        <v>NIE</v>
      </c>
      <c r="M2" s="1">
        <v>42095</v>
      </c>
    </row>
    <row r="3" spans="1:25" ht="15">
      <c r="A3">
        <v>2</v>
      </c>
      <c r="B3">
        <v>6</v>
      </c>
      <c r="C3">
        <f t="shared" ref="C3:C66" si="0">B3*700</f>
        <v>4200</v>
      </c>
      <c r="D3">
        <f>IF(B3=0, 0.03/100 * J2 * POWER(A3, 1.5), 0)</f>
        <v>0</v>
      </c>
      <c r="E3" t="str">
        <f>IF(AND(A3 &gt; 15, A3 &lt;= 30, B3 &lt;= 0.6), "TAK", "NIE")</f>
        <v>NIE</v>
      </c>
      <c r="F3" t="str">
        <f>IF(AND(A3 &gt; 30, B3 &lt;= 0.6), "TAK", "NIE")</f>
        <v>NIE</v>
      </c>
      <c r="G3">
        <f t="shared" ref="G3:G66" si="1">IF(E3="TAK", 12000, IF(F3="TAK", 24000, 0))</f>
        <v>0</v>
      </c>
      <c r="H3">
        <f>IF(J2+C3-D3 &gt; 25000, 25000, J2+C3-D3)</f>
        <v>25000</v>
      </c>
      <c r="I3">
        <f>IF(H3-G3 &lt; 0, 25000 - H3, 0)</f>
        <v>0</v>
      </c>
      <c r="J3">
        <f t="shared" ref="J3:J66" si="2">H3+I3-G3</f>
        <v>25000</v>
      </c>
      <c r="K3" t="str">
        <f t="shared" ref="K3:K66" si="3">IF(A3&lt;=15, "NIE", "TAK")</f>
        <v>NIE</v>
      </c>
      <c r="L3" t="str">
        <f t="shared" ref="L3:L66" si="4">IF(AND(A3&gt; 15, B3 &gt; 0.6), "TAK", "NIE")</f>
        <v>NIE</v>
      </c>
      <c r="M3" s="1">
        <f>M2 + 1</f>
        <v>42096</v>
      </c>
      <c r="R3" s="2" t="s">
        <v>15</v>
      </c>
      <c r="S3" s="2" t="s">
        <v>16</v>
      </c>
      <c r="V3" s="2" t="s">
        <v>24</v>
      </c>
      <c r="W3" s="2" t="s">
        <v>25</v>
      </c>
      <c r="X3" s="2" t="s">
        <v>26</v>
      </c>
      <c r="Y3" s="2" t="s">
        <v>27</v>
      </c>
    </row>
    <row r="4" spans="1:25" ht="15">
      <c r="A4">
        <v>4</v>
      </c>
      <c r="B4">
        <v>1</v>
      </c>
      <c r="C4">
        <f t="shared" si="0"/>
        <v>700</v>
      </c>
      <c r="D4">
        <f t="shared" ref="D4:D67" si="5">IF(B4=0, 0.03/100 * J3 * POWER(A4, 1.5), 0)</f>
        <v>0</v>
      </c>
      <c r="E4" t="str">
        <f t="shared" ref="E4:E67" si="6">IF(AND(A4 &gt; 15, A4 &lt;= 30, B4 &lt;= 0.6), "TAK", "NIE")</f>
        <v>NIE</v>
      </c>
      <c r="F4" t="str">
        <f t="shared" ref="F4:F67" si="7">IF(AND(A4 &gt; 30, B4 &lt;= 0.6), "TAK", "NIE")</f>
        <v>NIE</v>
      </c>
      <c r="G4">
        <f t="shared" si="1"/>
        <v>0</v>
      </c>
      <c r="H4">
        <f t="shared" ref="H4:H67" si="8">IF(J3+C4-D4 &gt; 25000, 25000, J3+C4-D4)</f>
        <v>25000</v>
      </c>
      <c r="I4">
        <f t="shared" ref="I4:I67" si="9">IF(H4-G4 &lt; 0, 25000 - H4, 0)</f>
        <v>0</v>
      </c>
      <c r="J4">
        <f t="shared" si="2"/>
        <v>25000</v>
      </c>
      <c r="K4" t="str">
        <f t="shared" si="3"/>
        <v>NIE</v>
      </c>
      <c r="L4" t="str">
        <f t="shared" si="4"/>
        <v>NIE</v>
      </c>
      <c r="M4" s="1">
        <f t="shared" ref="M4:M67" si="10">M3 + 1</f>
        <v>42097</v>
      </c>
      <c r="R4">
        <f>COUNTIF(K2:K184, "NIE")</f>
        <v>88</v>
      </c>
      <c r="S4" t="s">
        <v>13</v>
      </c>
      <c r="V4" s="3" t="s">
        <v>18</v>
      </c>
      <c r="W4">
        <f>SUM(I2:I31)</f>
        <v>0</v>
      </c>
      <c r="X4">
        <f>CEILING(W4/1000, 1)</f>
        <v>0</v>
      </c>
      <c r="Y4" s="4">
        <f>X4*11.74</f>
        <v>0</v>
      </c>
    </row>
    <row r="5" spans="1:25" ht="15">
      <c r="A5">
        <v>4</v>
      </c>
      <c r="B5">
        <v>0.8</v>
      </c>
      <c r="C5">
        <f t="shared" si="0"/>
        <v>560</v>
      </c>
      <c r="D5">
        <f t="shared" si="5"/>
        <v>0</v>
      </c>
      <c r="E5" t="str">
        <f t="shared" si="6"/>
        <v>NIE</v>
      </c>
      <c r="F5" t="str">
        <f t="shared" si="7"/>
        <v>NIE</v>
      </c>
      <c r="G5">
        <f t="shared" si="1"/>
        <v>0</v>
      </c>
      <c r="H5">
        <f t="shared" si="8"/>
        <v>25000</v>
      </c>
      <c r="I5">
        <f t="shared" si="9"/>
        <v>0</v>
      </c>
      <c r="J5">
        <f t="shared" si="2"/>
        <v>25000</v>
      </c>
      <c r="K5" t="str">
        <f t="shared" si="3"/>
        <v>NIE</v>
      </c>
      <c r="L5" t="str">
        <f t="shared" si="4"/>
        <v>NIE</v>
      </c>
      <c r="M5" s="1">
        <f t="shared" si="10"/>
        <v>42098</v>
      </c>
      <c r="R5">
        <f>COUNTIF(G2:G184, 12000) + COUNTIF(G2:G184, 24000)</f>
        <v>73</v>
      </c>
      <c r="V5" s="3" t="s">
        <v>19</v>
      </c>
      <c r="W5">
        <f>SUM(I32:I62)</f>
        <v>13172</v>
      </c>
      <c r="X5">
        <f>CEILING(W5/1000, 1)</f>
        <v>14</v>
      </c>
      <c r="Y5" s="4">
        <f t="shared" ref="Y5:Y9" si="11">X5*11.74</f>
        <v>164.36</v>
      </c>
    </row>
    <row r="6" spans="1:25" ht="15">
      <c r="A6">
        <v>3</v>
      </c>
      <c r="B6">
        <v>0</v>
      </c>
      <c r="C6">
        <f t="shared" si="0"/>
        <v>0</v>
      </c>
      <c r="D6">
        <f>CEILING(IF(B6=0, 0.03/100 * J5 * POWER(A6, 1.5), 0), 1)</f>
        <v>39</v>
      </c>
      <c r="E6" t="str">
        <f t="shared" si="6"/>
        <v>NIE</v>
      </c>
      <c r="F6" t="str">
        <f t="shared" si="7"/>
        <v>NIE</v>
      </c>
      <c r="G6">
        <f t="shared" si="1"/>
        <v>0</v>
      </c>
      <c r="H6">
        <f t="shared" si="8"/>
        <v>24961</v>
      </c>
      <c r="I6">
        <f t="shared" si="9"/>
        <v>0</v>
      </c>
      <c r="J6">
        <f t="shared" si="2"/>
        <v>24961</v>
      </c>
      <c r="K6" t="str">
        <f t="shared" si="3"/>
        <v>NIE</v>
      </c>
      <c r="L6" t="str">
        <f t="shared" si="4"/>
        <v>NIE</v>
      </c>
      <c r="M6" s="1">
        <f t="shared" si="10"/>
        <v>42099</v>
      </c>
      <c r="R6">
        <f>COUNTIF(L2:L184, "TAK")</f>
        <v>22</v>
      </c>
      <c r="V6" s="3" t="s">
        <v>20</v>
      </c>
      <c r="W6">
        <f>SUM(I63:I92)</f>
        <v>89444</v>
      </c>
      <c r="X6">
        <f t="shared" ref="X6:X9" si="12">CEILING(W6/1000, 1)</f>
        <v>90</v>
      </c>
      <c r="Y6" s="4">
        <f t="shared" si="11"/>
        <v>1056.5999999999999</v>
      </c>
    </row>
    <row r="7" spans="1:25" ht="15">
      <c r="A7">
        <v>4</v>
      </c>
      <c r="B7">
        <v>0</v>
      </c>
      <c r="C7">
        <f t="shared" si="0"/>
        <v>0</v>
      </c>
      <c r="D7">
        <f t="shared" ref="D7:D70" si="13">CEILING(IF(B7=0, 0.03/100 * J6 * POWER(A7, 1.5), 0), 1)</f>
        <v>60</v>
      </c>
      <c r="E7" t="str">
        <f t="shared" si="6"/>
        <v>NIE</v>
      </c>
      <c r="F7" t="str">
        <f t="shared" si="7"/>
        <v>NIE</v>
      </c>
      <c r="G7">
        <f t="shared" si="1"/>
        <v>0</v>
      </c>
      <c r="H7">
        <f t="shared" si="8"/>
        <v>24901</v>
      </c>
      <c r="I7">
        <f t="shared" si="9"/>
        <v>0</v>
      </c>
      <c r="J7">
        <f t="shared" si="2"/>
        <v>24901</v>
      </c>
      <c r="K7" t="str">
        <f t="shared" si="3"/>
        <v>NIE</v>
      </c>
      <c r="L7" t="str">
        <f t="shared" si="4"/>
        <v>NIE</v>
      </c>
      <c r="M7" s="1">
        <f t="shared" si="10"/>
        <v>42100</v>
      </c>
      <c r="V7" s="3" t="s">
        <v>21</v>
      </c>
      <c r="W7">
        <f>SUM(I93:I123)</f>
        <v>217938</v>
      </c>
      <c r="X7">
        <f t="shared" si="12"/>
        <v>218</v>
      </c>
      <c r="Y7" s="4">
        <f t="shared" si="11"/>
        <v>2559.3200000000002</v>
      </c>
    </row>
    <row r="8" spans="1:25" ht="15">
      <c r="A8">
        <v>4</v>
      </c>
      <c r="B8">
        <v>1</v>
      </c>
      <c r="C8">
        <f t="shared" si="0"/>
        <v>700</v>
      </c>
      <c r="D8">
        <f t="shared" si="13"/>
        <v>0</v>
      </c>
      <c r="E8" t="str">
        <f t="shared" si="6"/>
        <v>NIE</v>
      </c>
      <c r="F8" t="str">
        <f t="shared" si="7"/>
        <v>NIE</v>
      </c>
      <c r="G8">
        <f t="shared" si="1"/>
        <v>0</v>
      </c>
      <c r="H8">
        <f t="shared" si="8"/>
        <v>25000</v>
      </c>
      <c r="I8">
        <f t="shared" si="9"/>
        <v>0</v>
      </c>
      <c r="J8">
        <f t="shared" si="2"/>
        <v>25000</v>
      </c>
      <c r="K8" t="str">
        <f t="shared" si="3"/>
        <v>NIE</v>
      </c>
      <c r="L8" t="str">
        <f t="shared" si="4"/>
        <v>NIE</v>
      </c>
      <c r="M8" s="1">
        <f t="shared" si="10"/>
        <v>42101</v>
      </c>
      <c r="V8" s="3" t="s">
        <v>22</v>
      </c>
      <c r="W8">
        <f>SUM(I124:I154)</f>
        <v>310099</v>
      </c>
      <c r="X8">
        <f t="shared" si="12"/>
        <v>311</v>
      </c>
      <c r="Y8" s="4">
        <f t="shared" si="11"/>
        <v>3651.14</v>
      </c>
    </row>
    <row r="9" spans="1:25" ht="15">
      <c r="A9">
        <v>8</v>
      </c>
      <c r="B9">
        <v>1</v>
      </c>
      <c r="C9">
        <f t="shared" si="0"/>
        <v>700</v>
      </c>
      <c r="D9">
        <f t="shared" si="13"/>
        <v>0</v>
      </c>
      <c r="E9" t="str">
        <f t="shared" si="6"/>
        <v>NIE</v>
      </c>
      <c r="F9" t="str">
        <f t="shared" si="7"/>
        <v>NIE</v>
      </c>
      <c r="G9">
        <f t="shared" si="1"/>
        <v>0</v>
      </c>
      <c r="H9">
        <f t="shared" si="8"/>
        <v>25000</v>
      </c>
      <c r="I9">
        <f t="shared" si="9"/>
        <v>0</v>
      </c>
      <c r="J9">
        <f t="shared" si="2"/>
        <v>25000</v>
      </c>
      <c r="K9" t="str">
        <f t="shared" si="3"/>
        <v>NIE</v>
      </c>
      <c r="L9" t="str">
        <f t="shared" si="4"/>
        <v>NIE</v>
      </c>
      <c r="M9" s="1">
        <f t="shared" si="10"/>
        <v>42102</v>
      </c>
      <c r="S9" s="2" t="s">
        <v>17</v>
      </c>
      <c r="V9" s="3" t="s">
        <v>23</v>
      </c>
      <c r="W9">
        <f>I185-W8-W7-W6-W5</f>
        <v>112774</v>
      </c>
      <c r="X9">
        <f t="shared" si="12"/>
        <v>113</v>
      </c>
      <c r="Y9" s="4">
        <f t="shared" si="11"/>
        <v>1326.6200000000001</v>
      </c>
    </row>
    <row r="10" spans="1:25">
      <c r="A10">
        <v>6</v>
      </c>
      <c r="B10">
        <v>2</v>
      </c>
      <c r="C10">
        <f t="shared" si="0"/>
        <v>1400</v>
      </c>
      <c r="D10">
        <f t="shared" si="13"/>
        <v>0</v>
      </c>
      <c r="E10" t="str">
        <f t="shared" si="6"/>
        <v>NIE</v>
      </c>
      <c r="F10" t="str">
        <f t="shared" si="7"/>
        <v>NIE</v>
      </c>
      <c r="G10">
        <f t="shared" si="1"/>
        <v>0</v>
      </c>
      <c r="H10">
        <f t="shared" si="8"/>
        <v>25000</v>
      </c>
      <c r="I10">
        <f t="shared" si="9"/>
        <v>0</v>
      </c>
      <c r="J10">
        <f t="shared" si="2"/>
        <v>25000</v>
      </c>
      <c r="K10" t="str">
        <f t="shared" si="3"/>
        <v>NIE</v>
      </c>
      <c r="L10" t="str">
        <f t="shared" si="4"/>
        <v>NIE</v>
      </c>
      <c r="M10" s="1">
        <f t="shared" si="10"/>
        <v>42103</v>
      </c>
    </row>
    <row r="11" spans="1:25">
      <c r="A11">
        <v>9</v>
      </c>
      <c r="B11">
        <v>2</v>
      </c>
      <c r="C11">
        <f t="shared" si="0"/>
        <v>1400</v>
      </c>
      <c r="D11">
        <f t="shared" si="13"/>
        <v>0</v>
      </c>
      <c r="E11" t="str">
        <f t="shared" si="6"/>
        <v>NIE</v>
      </c>
      <c r="F11" t="str">
        <f t="shared" si="7"/>
        <v>NIE</v>
      </c>
      <c r="G11">
        <f t="shared" si="1"/>
        <v>0</v>
      </c>
      <c r="H11">
        <f t="shared" si="8"/>
        <v>25000</v>
      </c>
      <c r="I11">
        <f t="shared" si="9"/>
        <v>0</v>
      </c>
      <c r="J11">
        <f t="shared" si="2"/>
        <v>25000</v>
      </c>
      <c r="K11" t="str">
        <f t="shared" si="3"/>
        <v>NIE</v>
      </c>
      <c r="L11" t="str">
        <f t="shared" si="4"/>
        <v>NIE</v>
      </c>
      <c r="M11" s="1">
        <f t="shared" si="10"/>
        <v>42104</v>
      </c>
    </row>
    <row r="12" spans="1:25">
      <c r="A12">
        <v>12</v>
      </c>
      <c r="B12">
        <v>3</v>
      </c>
      <c r="C12">
        <f t="shared" si="0"/>
        <v>2100</v>
      </c>
      <c r="D12">
        <f t="shared" si="13"/>
        <v>0</v>
      </c>
      <c r="E12" t="str">
        <f t="shared" si="6"/>
        <v>NIE</v>
      </c>
      <c r="F12" t="str">
        <f t="shared" si="7"/>
        <v>NIE</v>
      </c>
      <c r="G12">
        <f t="shared" si="1"/>
        <v>0</v>
      </c>
      <c r="H12">
        <f t="shared" si="8"/>
        <v>25000</v>
      </c>
      <c r="I12">
        <f t="shared" si="9"/>
        <v>0</v>
      </c>
      <c r="J12">
        <f t="shared" si="2"/>
        <v>25000</v>
      </c>
      <c r="K12" t="str">
        <f t="shared" si="3"/>
        <v>NIE</v>
      </c>
      <c r="L12" t="str">
        <f t="shared" si="4"/>
        <v>NIE</v>
      </c>
      <c r="M12" s="1">
        <f t="shared" si="10"/>
        <v>42105</v>
      </c>
    </row>
    <row r="13" spans="1:25">
      <c r="A13">
        <v>10</v>
      </c>
      <c r="B13">
        <v>2</v>
      </c>
      <c r="C13">
        <f t="shared" si="0"/>
        <v>1400</v>
      </c>
      <c r="D13">
        <f t="shared" si="13"/>
        <v>0</v>
      </c>
      <c r="E13" t="str">
        <f t="shared" si="6"/>
        <v>NIE</v>
      </c>
      <c r="F13" t="str">
        <f t="shared" si="7"/>
        <v>NIE</v>
      </c>
      <c r="G13">
        <f t="shared" si="1"/>
        <v>0</v>
      </c>
      <c r="H13">
        <f t="shared" si="8"/>
        <v>25000</v>
      </c>
      <c r="I13">
        <f t="shared" si="9"/>
        <v>0</v>
      </c>
      <c r="J13">
        <f t="shared" si="2"/>
        <v>25000</v>
      </c>
      <c r="K13" t="str">
        <f t="shared" si="3"/>
        <v>NIE</v>
      </c>
      <c r="L13" t="str">
        <f t="shared" si="4"/>
        <v>NIE</v>
      </c>
      <c r="M13" s="1">
        <f t="shared" si="10"/>
        <v>42106</v>
      </c>
    </row>
    <row r="14" spans="1:25">
      <c r="A14">
        <v>8</v>
      </c>
      <c r="B14">
        <v>1</v>
      </c>
      <c r="C14">
        <f t="shared" si="0"/>
        <v>700</v>
      </c>
      <c r="D14">
        <f t="shared" si="13"/>
        <v>0</v>
      </c>
      <c r="E14" t="str">
        <f t="shared" si="6"/>
        <v>NIE</v>
      </c>
      <c r="F14" t="str">
        <f t="shared" si="7"/>
        <v>NIE</v>
      </c>
      <c r="G14">
        <f t="shared" si="1"/>
        <v>0</v>
      </c>
      <c r="H14">
        <f t="shared" si="8"/>
        <v>25000</v>
      </c>
      <c r="I14">
        <f t="shared" si="9"/>
        <v>0</v>
      </c>
      <c r="J14">
        <f t="shared" si="2"/>
        <v>25000</v>
      </c>
      <c r="K14" t="str">
        <f t="shared" si="3"/>
        <v>NIE</v>
      </c>
      <c r="L14" t="str">
        <f t="shared" si="4"/>
        <v>NIE</v>
      </c>
      <c r="M14" s="1">
        <f t="shared" si="10"/>
        <v>42107</v>
      </c>
    </row>
    <row r="15" spans="1:25">
      <c r="A15">
        <v>6</v>
      </c>
      <c r="B15">
        <v>0</v>
      </c>
      <c r="C15">
        <f t="shared" si="0"/>
        <v>0</v>
      </c>
      <c r="D15">
        <f t="shared" si="13"/>
        <v>111</v>
      </c>
      <c r="E15" t="str">
        <f t="shared" si="6"/>
        <v>NIE</v>
      </c>
      <c r="F15" t="str">
        <f t="shared" si="7"/>
        <v>NIE</v>
      </c>
      <c r="G15">
        <f t="shared" si="1"/>
        <v>0</v>
      </c>
      <c r="H15">
        <f t="shared" si="8"/>
        <v>24889</v>
      </c>
      <c r="I15">
        <f t="shared" si="9"/>
        <v>0</v>
      </c>
      <c r="J15">
        <f t="shared" si="2"/>
        <v>24889</v>
      </c>
      <c r="K15" t="str">
        <f t="shared" si="3"/>
        <v>NIE</v>
      </c>
      <c r="L15" t="str">
        <f t="shared" si="4"/>
        <v>NIE</v>
      </c>
      <c r="M15" s="1">
        <f t="shared" si="10"/>
        <v>42108</v>
      </c>
    </row>
    <row r="16" spans="1:25">
      <c r="A16">
        <v>14</v>
      </c>
      <c r="B16">
        <v>0</v>
      </c>
      <c r="C16">
        <f t="shared" si="0"/>
        <v>0</v>
      </c>
      <c r="D16">
        <f t="shared" si="13"/>
        <v>392</v>
      </c>
      <c r="E16" t="str">
        <f t="shared" si="6"/>
        <v>NIE</v>
      </c>
      <c r="F16" t="str">
        <f t="shared" si="7"/>
        <v>NIE</v>
      </c>
      <c r="G16">
        <f t="shared" si="1"/>
        <v>0</v>
      </c>
      <c r="H16">
        <f t="shared" si="8"/>
        <v>24497</v>
      </c>
      <c r="I16">
        <f t="shared" si="9"/>
        <v>0</v>
      </c>
      <c r="J16">
        <f t="shared" si="2"/>
        <v>24497</v>
      </c>
      <c r="K16" t="str">
        <f t="shared" si="3"/>
        <v>NIE</v>
      </c>
      <c r="L16" t="str">
        <f t="shared" si="4"/>
        <v>NIE</v>
      </c>
      <c r="M16" s="1">
        <f t="shared" si="10"/>
        <v>42109</v>
      </c>
    </row>
    <row r="17" spans="1:13">
      <c r="A17">
        <v>10</v>
      </c>
      <c r="B17">
        <v>0</v>
      </c>
      <c r="C17">
        <f t="shared" si="0"/>
        <v>0</v>
      </c>
      <c r="D17">
        <f t="shared" si="13"/>
        <v>233</v>
      </c>
      <c r="E17" t="str">
        <f t="shared" si="6"/>
        <v>NIE</v>
      </c>
      <c r="F17" t="str">
        <f t="shared" si="7"/>
        <v>NIE</v>
      </c>
      <c r="G17">
        <f t="shared" si="1"/>
        <v>0</v>
      </c>
      <c r="H17">
        <f t="shared" si="8"/>
        <v>24264</v>
      </c>
      <c r="I17">
        <f t="shared" si="9"/>
        <v>0</v>
      </c>
      <c r="J17">
        <f t="shared" si="2"/>
        <v>24264</v>
      </c>
      <c r="K17" t="str">
        <f t="shared" si="3"/>
        <v>NIE</v>
      </c>
      <c r="L17" t="str">
        <f t="shared" si="4"/>
        <v>NIE</v>
      </c>
      <c r="M17" s="1">
        <f t="shared" si="10"/>
        <v>42110</v>
      </c>
    </row>
    <row r="18" spans="1:13">
      <c r="A18">
        <v>6</v>
      </c>
      <c r="B18">
        <v>0</v>
      </c>
      <c r="C18">
        <f t="shared" si="0"/>
        <v>0</v>
      </c>
      <c r="D18">
        <f t="shared" si="13"/>
        <v>107</v>
      </c>
      <c r="E18" t="str">
        <f t="shared" si="6"/>
        <v>NIE</v>
      </c>
      <c r="F18" t="str">
        <f t="shared" si="7"/>
        <v>NIE</v>
      </c>
      <c r="G18">
        <f t="shared" si="1"/>
        <v>0</v>
      </c>
      <c r="H18">
        <f t="shared" si="8"/>
        <v>24157</v>
      </c>
      <c r="I18">
        <f t="shared" si="9"/>
        <v>0</v>
      </c>
      <c r="J18">
        <f t="shared" si="2"/>
        <v>24157</v>
      </c>
      <c r="K18" t="str">
        <f t="shared" si="3"/>
        <v>NIE</v>
      </c>
      <c r="L18" t="str">
        <f t="shared" si="4"/>
        <v>NIE</v>
      </c>
      <c r="M18" s="1">
        <f t="shared" si="10"/>
        <v>42111</v>
      </c>
    </row>
    <row r="19" spans="1:13">
      <c r="A19">
        <v>4</v>
      </c>
      <c r="B19">
        <v>0</v>
      </c>
      <c r="C19">
        <f t="shared" si="0"/>
        <v>0</v>
      </c>
      <c r="D19">
        <f t="shared" si="13"/>
        <v>58</v>
      </c>
      <c r="E19" t="str">
        <f t="shared" si="6"/>
        <v>NIE</v>
      </c>
      <c r="F19" t="str">
        <f t="shared" si="7"/>
        <v>NIE</v>
      </c>
      <c r="G19">
        <f t="shared" si="1"/>
        <v>0</v>
      </c>
      <c r="H19">
        <f t="shared" si="8"/>
        <v>24099</v>
      </c>
      <c r="I19">
        <f t="shared" si="9"/>
        <v>0</v>
      </c>
      <c r="J19">
        <f t="shared" si="2"/>
        <v>24099</v>
      </c>
      <c r="K19" t="str">
        <f t="shared" si="3"/>
        <v>NIE</v>
      </c>
      <c r="L19" t="str">
        <f t="shared" si="4"/>
        <v>NIE</v>
      </c>
      <c r="M19" s="1">
        <f t="shared" si="10"/>
        <v>42112</v>
      </c>
    </row>
    <row r="20" spans="1:13">
      <c r="A20">
        <v>7</v>
      </c>
      <c r="B20">
        <v>0</v>
      </c>
      <c r="C20">
        <f t="shared" si="0"/>
        <v>0</v>
      </c>
      <c r="D20">
        <f t="shared" si="13"/>
        <v>134</v>
      </c>
      <c r="E20" t="str">
        <f t="shared" si="6"/>
        <v>NIE</v>
      </c>
      <c r="F20" t="str">
        <f t="shared" si="7"/>
        <v>NIE</v>
      </c>
      <c r="G20">
        <f t="shared" si="1"/>
        <v>0</v>
      </c>
      <c r="H20">
        <f t="shared" si="8"/>
        <v>23965</v>
      </c>
      <c r="I20">
        <f t="shared" si="9"/>
        <v>0</v>
      </c>
      <c r="J20">
        <f t="shared" si="2"/>
        <v>23965</v>
      </c>
      <c r="K20" t="str">
        <f t="shared" si="3"/>
        <v>NIE</v>
      </c>
      <c r="L20" t="str">
        <f t="shared" si="4"/>
        <v>NIE</v>
      </c>
      <c r="M20" s="1">
        <f t="shared" si="10"/>
        <v>42113</v>
      </c>
    </row>
    <row r="21" spans="1:13">
      <c r="A21">
        <v>10</v>
      </c>
      <c r="B21">
        <v>1</v>
      </c>
      <c r="C21">
        <f t="shared" si="0"/>
        <v>700</v>
      </c>
      <c r="D21">
        <f t="shared" si="13"/>
        <v>0</v>
      </c>
      <c r="E21" t="str">
        <f t="shared" si="6"/>
        <v>NIE</v>
      </c>
      <c r="F21" t="str">
        <f t="shared" si="7"/>
        <v>NIE</v>
      </c>
      <c r="G21">
        <f t="shared" si="1"/>
        <v>0</v>
      </c>
      <c r="H21">
        <f t="shared" si="8"/>
        <v>24665</v>
      </c>
      <c r="I21">
        <f t="shared" si="9"/>
        <v>0</v>
      </c>
      <c r="J21">
        <f t="shared" si="2"/>
        <v>24665</v>
      </c>
      <c r="K21" t="str">
        <f t="shared" si="3"/>
        <v>NIE</v>
      </c>
      <c r="L21" t="str">
        <f t="shared" si="4"/>
        <v>NIE</v>
      </c>
      <c r="M21" s="1">
        <f t="shared" si="10"/>
        <v>42114</v>
      </c>
    </row>
    <row r="22" spans="1:13">
      <c r="A22">
        <v>11</v>
      </c>
      <c r="B22">
        <v>3.2</v>
      </c>
      <c r="C22">
        <f t="shared" si="0"/>
        <v>2240</v>
      </c>
      <c r="D22">
        <f t="shared" si="13"/>
        <v>0</v>
      </c>
      <c r="E22" t="str">
        <f t="shared" si="6"/>
        <v>NIE</v>
      </c>
      <c r="F22" t="str">
        <f t="shared" si="7"/>
        <v>NIE</v>
      </c>
      <c r="G22">
        <f t="shared" si="1"/>
        <v>0</v>
      </c>
      <c r="H22">
        <f t="shared" si="8"/>
        <v>25000</v>
      </c>
      <c r="I22">
        <f t="shared" si="9"/>
        <v>0</v>
      </c>
      <c r="J22">
        <f t="shared" si="2"/>
        <v>25000</v>
      </c>
      <c r="K22" t="str">
        <f t="shared" si="3"/>
        <v>NIE</v>
      </c>
      <c r="L22" t="str">
        <f t="shared" si="4"/>
        <v>NIE</v>
      </c>
      <c r="M22" s="1">
        <f t="shared" si="10"/>
        <v>42115</v>
      </c>
    </row>
    <row r="23" spans="1:13">
      <c r="A23">
        <v>8</v>
      </c>
      <c r="B23">
        <v>2.2000000000000002</v>
      </c>
      <c r="C23">
        <f t="shared" si="0"/>
        <v>1540.0000000000002</v>
      </c>
      <c r="D23">
        <f t="shared" si="13"/>
        <v>0</v>
      </c>
      <c r="E23" t="str">
        <f t="shared" si="6"/>
        <v>NIE</v>
      </c>
      <c r="F23" t="str">
        <f t="shared" si="7"/>
        <v>NIE</v>
      </c>
      <c r="G23">
        <f t="shared" si="1"/>
        <v>0</v>
      </c>
      <c r="H23">
        <f t="shared" si="8"/>
        <v>25000</v>
      </c>
      <c r="I23">
        <f t="shared" si="9"/>
        <v>0</v>
      </c>
      <c r="J23">
        <f t="shared" si="2"/>
        <v>25000</v>
      </c>
      <c r="K23" t="str">
        <f t="shared" si="3"/>
        <v>NIE</v>
      </c>
      <c r="L23" t="str">
        <f t="shared" si="4"/>
        <v>NIE</v>
      </c>
      <c r="M23" s="1">
        <f t="shared" si="10"/>
        <v>42116</v>
      </c>
    </row>
    <row r="24" spans="1:13">
      <c r="A24">
        <v>11</v>
      </c>
      <c r="B24">
        <v>1</v>
      </c>
      <c r="C24">
        <f t="shared" si="0"/>
        <v>700</v>
      </c>
      <c r="D24">
        <f t="shared" si="13"/>
        <v>0</v>
      </c>
      <c r="E24" t="str">
        <f t="shared" si="6"/>
        <v>NIE</v>
      </c>
      <c r="F24" t="str">
        <f t="shared" si="7"/>
        <v>NIE</v>
      </c>
      <c r="G24">
        <f t="shared" si="1"/>
        <v>0</v>
      </c>
      <c r="H24">
        <f t="shared" si="8"/>
        <v>25000</v>
      </c>
      <c r="I24">
        <f t="shared" si="9"/>
        <v>0</v>
      </c>
      <c r="J24">
        <f t="shared" si="2"/>
        <v>25000</v>
      </c>
      <c r="K24" t="str">
        <f t="shared" si="3"/>
        <v>NIE</v>
      </c>
      <c r="L24" t="str">
        <f t="shared" si="4"/>
        <v>NIE</v>
      </c>
      <c r="M24" s="1">
        <f t="shared" si="10"/>
        <v>42117</v>
      </c>
    </row>
    <row r="25" spans="1:13">
      <c r="A25">
        <v>12</v>
      </c>
      <c r="B25">
        <v>1</v>
      </c>
      <c r="C25">
        <f t="shared" si="0"/>
        <v>700</v>
      </c>
      <c r="D25">
        <f t="shared" si="13"/>
        <v>0</v>
      </c>
      <c r="E25" t="str">
        <f t="shared" si="6"/>
        <v>NIE</v>
      </c>
      <c r="F25" t="str">
        <f t="shared" si="7"/>
        <v>NIE</v>
      </c>
      <c r="G25">
        <f t="shared" si="1"/>
        <v>0</v>
      </c>
      <c r="H25">
        <f t="shared" si="8"/>
        <v>25000</v>
      </c>
      <c r="I25">
        <f t="shared" si="9"/>
        <v>0</v>
      </c>
      <c r="J25">
        <f t="shared" si="2"/>
        <v>25000</v>
      </c>
      <c r="K25" t="str">
        <f t="shared" si="3"/>
        <v>NIE</v>
      </c>
      <c r="L25" t="str">
        <f t="shared" si="4"/>
        <v>NIE</v>
      </c>
      <c r="M25" s="1">
        <f t="shared" si="10"/>
        <v>42118</v>
      </c>
    </row>
    <row r="26" spans="1:13">
      <c r="A26">
        <v>14</v>
      </c>
      <c r="B26">
        <v>1</v>
      </c>
      <c r="C26">
        <f t="shared" si="0"/>
        <v>700</v>
      </c>
      <c r="D26">
        <f t="shared" si="13"/>
        <v>0</v>
      </c>
      <c r="E26" t="str">
        <f t="shared" si="6"/>
        <v>NIE</v>
      </c>
      <c r="F26" t="str">
        <f t="shared" si="7"/>
        <v>NIE</v>
      </c>
      <c r="G26">
        <f t="shared" si="1"/>
        <v>0</v>
      </c>
      <c r="H26">
        <f t="shared" si="8"/>
        <v>25000</v>
      </c>
      <c r="I26">
        <f t="shared" si="9"/>
        <v>0</v>
      </c>
      <c r="J26">
        <f t="shared" si="2"/>
        <v>25000</v>
      </c>
      <c r="K26" t="str">
        <f t="shared" si="3"/>
        <v>NIE</v>
      </c>
      <c r="L26" t="str">
        <f t="shared" si="4"/>
        <v>NIE</v>
      </c>
      <c r="M26" s="1">
        <f t="shared" si="10"/>
        <v>42119</v>
      </c>
    </row>
    <row r="27" spans="1:13">
      <c r="A27">
        <v>16</v>
      </c>
      <c r="B27">
        <v>0</v>
      </c>
      <c r="C27">
        <f t="shared" si="0"/>
        <v>0</v>
      </c>
      <c r="D27">
        <f t="shared" si="13"/>
        <v>480</v>
      </c>
      <c r="E27" t="str">
        <f t="shared" si="6"/>
        <v>TAK</v>
      </c>
      <c r="F27" t="str">
        <f t="shared" si="7"/>
        <v>NIE</v>
      </c>
      <c r="G27">
        <f t="shared" si="1"/>
        <v>12000</v>
      </c>
      <c r="H27">
        <f t="shared" si="8"/>
        <v>24520</v>
      </c>
      <c r="I27">
        <f t="shared" si="9"/>
        <v>0</v>
      </c>
      <c r="J27">
        <f t="shared" si="2"/>
        <v>12520</v>
      </c>
      <c r="K27" t="str">
        <f t="shared" si="3"/>
        <v>TAK</v>
      </c>
      <c r="L27" t="str">
        <f t="shared" si="4"/>
        <v>NIE</v>
      </c>
      <c r="M27" s="1">
        <f t="shared" si="10"/>
        <v>42120</v>
      </c>
    </row>
    <row r="28" spans="1:13">
      <c r="A28">
        <v>16</v>
      </c>
      <c r="B28">
        <v>1</v>
      </c>
      <c r="C28">
        <f t="shared" si="0"/>
        <v>700</v>
      </c>
      <c r="D28">
        <f t="shared" si="13"/>
        <v>0</v>
      </c>
      <c r="E28" t="str">
        <f t="shared" si="6"/>
        <v>NIE</v>
      </c>
      <c r="F28" t="str">
        <f t="shared" si="7"/>
        <v>NIE</v>
      </c>
      <c r="G28">
        <f t="shared" si="1"/>
        <v>0</v>
      </c>
      <c r="H28">
        <f t="shared" si="8"/>
        <v>13220</v>
      </c>
      <c r="I28">
        <f t="shared" si="9"/>
        <v>0</v>
      </c>
      <c r="J28">
        <f t="shared" si="2"/>
        <v>13220</v>
      </c>
      <c r="K28" t="str">
        <f t="shared" si="3"/>
        <v>TAK</v>
      </c>
      <c r="L28" t="str">
        <f t="shared" si="4"/>
        <v>TAK</v>
      </c>
      <c r="M28" s="1">
        <f t="shared" si="10"/>
        <v>42121</v>
      </c>
    </row>
    <row r="29" spans="1:13">
      <c r="A29">
        <v>6</v>
      </c>
      <c r="B29">
        <v>2</v>
      </c>
      <c r="C29">
        <f t="shared" si="0"/>
        <v>1400</v>
      </c>
      <c r="D29">
        <f t="shared" si="13"/>
        <v>0</v>
      </c>
      <c r="E29" t="str">
        <f t="shared" si="6"/>
        <v>NIE</v>
      </c>
      <c r="F29" t="str">
        <f t="shared" si="7"/>
        <v>NIE</v>
      </c>
      <c r="G29">
        <f t="shared" si="1"/>
        <v>0</v>
      </c>
      <c r="H29">
        <f t="shared" si="8"/>
        <v>14620</v>
      </c>
      <c r="I29">
        <f t="shared" si="9"/>
        <v>0</v>
      </c>
      <c r="J29">
        <f t="shared" si="2"/>
        <v>14620</v>
      </c>
      <c r="K29" t="str">
        <f t="shared" si="3"/>
        <v>NIE</v>
      </c>
      <c r="L29" t="str">
        <f t="shared" si="4"/>
        <v>NIE</v>
      </c>
      <c r="M29" s="1">
        <f t="shared" si="10"/>
        <v>42122</v>
      </c>
    </row>
    <row r="30" spans="1:13">
      <c r="A30">
        <v>7</v>
      </c>
      <c r="B30">
        <v>0</v>
      </c>
      <c r="C30">
        <f t="shared" si="0"/>
        <v>0</v>
      </c>
      <c r="D30">
        <f t="shared" si="13"/>
        <v>82</v>
      </c>
      <c r="E30" t="str">
        <f t="shared" si="6"/>
        <v>NIE</v>
      </c>
      <c r="F30" t="str">
        <f t="shared" si="7"/>
        <v>NIE</v>
      </c>
      <c r="G30">
        <f t="shared" si="1"/>
        <v>0</v>
      </c>
      <c r="H30">
        <f t="shared" si="8"/>
        <v>14538</v>
      </c>
      <c r="I30">
        <f t="shared" si="9"/>
        <v>0</v>
      </c>
      <c r="J30">
        <f t="shared" si="2"/>
        <v>14538</v>
      </c>
      <c r="K30" t="str">
        <f t="shared" si="3"/>
        <v>NIE</v>
      </c>
      <c r="L30" t="str">
        <f t="shared" si="4"/>
        <v>NIE</v>
      </c>
      <c r="M30" s="1">
        <f t="shared" si="10"/>
        <v>42123</v>
      </c>
    </row>
    <row r="31" spans="1:13">
      <c r="A31">
        <v>10</v>
      </c>
      <c r="B31">
        <v>0</v>
      </c>
      <c r="C31">
        <f t="shared" si="0"/>
        <v>0</v>
      </c>
      <c r="D31">
        <f t="shared" si="13"/>
        <v>138</v>
      </c>
      <c r="E31" t="str">
        <f t="shared" si="6"/>
        <v>NIE</v>
      </c>
      <c r="F31" t="str">
        <f t="shared" si="7"/>
        <v>NIE</v>
      </c>
      <c r="G31">
        <f t="shared" si="1"/>
        <v>0</v>
      </c>
      <c r="H31">
        <f t="shared" si="8"/>
        <v>14400</v>
      </c>
      <c r="I31">
        <f t="shared" si="9"/>
        <v>0</v>
      </c>
      <c r="J31">
        <f t="shared" si="2"/>
        <v>14400</v>
      </c>
      <c r="K31" t="str">
        <f t="shared" si="3"/>
        <v>NIE</v>
      </c>
      <c r="L31" t="str">
        <f t="shared" si="4"/>
        <v>NIE</v>
      </c>
      <c r="M31" s="1">
        <f t="shared" si="10"/>
        <v>42124</v>
      </c>
    </row>
    <row r="32" spans="1:13">
      <c r="A32">
        <v>10</v>
      </c>
      <c r="B32">
        <v>4</v>
      </c>
      <c r="C32">
        <f t="shared" si="0"/>
        <v>2800</v>
      </c>
      <c r="D32">
        <f t="shared" si="13"/>
        <v>0</v>
      </c>
      <c r="E32" t="str">
        <f t="shared" si="6"/>
        <v>NIE</v>
      </c>
      <c r="F32" t="str">
        <f t="shared" si="7"/>
        <v>NIE</v>
      </c>
      <c r="G32">
        <f t="shared" si="1"/>
        <v>0</v>
      </c>
      <c r="H32">
        <f t="shared" si="8"/>
        <v>17200</v>
      </c>
      <c r="I32">
        <f t="shared" si="9"/>
        <v>0</v>
      </c>
      <c r="J32">
        <f t="shared" si="2"/>
        <v>17200</v>
      </c>
      <c r="K32" t="str">
        <f t="shared" si="3"/>
        <v>NIE</v>
      </c>
      <c r="L32" t="str">
        <f t="shared" si="4"/>
        <v>NIE</v>
      </c>
      <c r="M32" s="1">
        <f t="shared" si="10"/>
        <v>42125</v>
      </c>
    </row>
    <row r="33" spans="1:13">
      <c r="A33">
        <v>7</v>
      </c>
      <c r="B33">
        <v>5</v>
      </c>
      <c r="C33">
        <f t="shared" si="0"/>
        <v>3500</v>
      </c>
      <c r="D33">
        <f t="shared" si="13"/>
        <v>0</v>
      </c>
      <c r="E33" t="str">
        <f t="shared" si="6"/>
        <v>NIE</v>
      </c>
      <c r="F33" t="str">
        <f t="shared" si="7"/>
        <v>NIE</v>
      </c>
      <c r="G33">
        <f t="shared" si="1"/>
        <v>0</v>
      </c>
      <c r="H33">
        <f t="shared" si="8"/>
        <v>20700</v>
      </c>
      <c r="I33">
        <f t="shared" si="9"/>
        <v>0</v>
      </c>
      <c r="J33">
        <f t="shared" si="2"/>
        <v>20700</v>
      </c>
      <c r="K33" t="str">
        <f t="shared" si="3"/>
        <v>NIE</v>
      </c>
      <c r="L33" t="str">
        <f t="shared" si="4"/>
        <v>NIE</v>
      </c>
      <c r="M33" s="1">
        <f t="shared" si="10"/>
        <v>42126</v>
      </c>
    </row>
    <row r="34" spans="1:13">
      <c r="A34">
        <v>9</v>
      </c>
      <c r="B34">
        <v>4</v>
      </c>
      <c r="C34">
        <f t="shared" si="0"/>
        <v>2800</v>
      </c>
      <c r="D34">
        <f t="shared" si="13"/>
        <v>0</v>
      </c>
      <c r="E34" t="str">
        <f t="shared" si="6"/>
        <v>NIE</v>
      </c>
      <c r="F34" t="str">
        <f t="shared" si="7"/>
        <v>NIE</v>
      </c>
      <c r="G34">
        <f t="shared" si="1"/>
        <v>0</v>
      </c>
      <c r="H34">
        <f t="shared" si="8"/>
        <v>23500</v>
      </c>
      <c r="I34">
        <f t="shared" si="9"/>
        <v>0</v>
      </c>
      <c r="J34">
        <f t="shared" si="2"/>
        <v>23500</v>
      </c>
      <c r="K34" t="str">
        <f t="shared" si="3"/>
        <v>NIE</v>
      </c>
      <c r="L34" t="str">
        <f t="shared" si="4"/>
        <v>NIE</v>
      </c>
      <c r="M34" s="1">
        <f t="shared" si="10"/>
        <v>42127</v>
      </c>
    </row>
    <row r="35" spans="1:13">
      <c r="A35">
        <v>15</v>
      </c>
      <c r="B35">
        <v>0.4</v>
      </c>
      <c r="C35">
        <f t="shared" si="0"/>
        <v>280</v>
      </c>
      <c r="D35">
        <f t="shared" si="13"/>
        <v>0</v>
      </c>
      <c r="E35" t="str">
        <f t="shared" si="6"/>
        <v>NIE</v>
      </c>
      <c r="F35" t="str">
        <f t="shared" si="7"/>
        <v>NIE</v>
      </c>
      <c r="G35">
        <f t="shared" si="1"/>
        <v>0</v>
      </c>
      <c r="H35">
        <f t="shared" si="8"/>
        <v>23780</v>
      </c>
      <c r="I35">
        <f t="shared" si="9"/>
        <v>0</v>
      </c>
      <c r="J35">
        <f t="shared" si="2"/>
        <v>23780</v>
      </c>
      <c r="K35" t="str">
        <f t="shared" si="3"/>
        <v>NIE</v>
      </c>
      <c r="L35" t="str">
        <f t="shared" si="4"/>
        <v>NIE</v>
      </c>
      <c r="M35" s="1">
        <f t="shared" si="10"/>
        <v>42128</v>
      </c>
    </row>
    <row r="36" spans="1:13">
      <c r="A36">
        <v>18</v>
      </c>
      <c r="B36">
        <v>0.4</v>
      </c>
      <c r="C36">
        <f t="shared" si="0"/>
        <v>280</v>
      </c>
      <c r="D36">
        <f t="shared" si="13"/>
        <v>0</v>
      </c>
      <c r="E36" t="str">
        <f t="shared" si="6"/>
        <v>TAK</v>
      </c>
      <c r="F36" t="str">
        <f t="shared" si="7"/>
        <v>NIE</v>
      </c>
      <c r="G36">
        <f t="shared" si="1"/>
        <v>12000</v>
      </c>
      <c r="H36">
        <f t="shared" si="8"/>
        <v>24060</v>
      </c>
      <c r="I36">
        <f t="shared" si="9"/>
        <v>0</v>
      </c>
      <c r="J36">
        <f t="shared" si="2"/>
        <v>12060</v>
      </c>
      <c r="K36" t="str">
        <f t="shared" si="3"/>
        <v>TAK</v>
      </c>
      <c r="L36" t="str">
        <f t="shared" si="4"/>
        <v>NIE</v>
      </c>
      <c r="M36" s="1">
        <f t="shared" si="10"/>
        <v>42129</v>
      </c>
    </row>
    <row r="37" spans="1:13">
      <c r="A37">
        <v>16</v>
      </c>
      <c r="B37">
        <v>0</v>
      </c>
      <c r="C37">
        <f t="shared" si="0"/>
        <v>0</v>
      </c>
      <c r="D37">
        <f t="shared" si="13"/>
        <v>232</v>
      </c>
      <c r="E37" t="str">
        <f t="shared" si="6"/>
        <v>TAK</v>
      </c>
      <c r="F37" t="str">
        <f t="shared" si="7"/>
        <v>NIE</v>
      </c>
      <c r="G37">
        <f t="shared" si="1"/>
        <v>12000</v>
      </c>
      <c r="H37">
        <f t="shared" si="8"/>
        <v>11828</v>
      </c>
      <c r="I37">
        <f t="shared" si="9"/>
        <v>13172</v>
      </c>
      <c r="J37">
        <f t="shared" si="2"/>
        <v>13000</v>
      </c>
      <c r="K37" t="str">
        <f t="shared" si="3"/>
        <v>TAK</v>
      </c>
      <c r="L37" t="str">
        <f t="shared" si="4"/>
        <v>NIE</v>
      </c>
      <c r="M37" s="1">
        <f t="shared" si="10"/>
        <v>42130</v>
      </c>
    </row>
    <row r="38" spans="1:13">
      <c r="A38">
        <v>14</v>
      </c>
      <c r="B38">
        <v>0</v>
      </c>
      <c r="C38">
        <f t="shared" si="0"/>
        <v>0</v>
      </c>
      <c r="D38">
        <f t="shared" si="13"/>
        <v>205</v>
      </c>
      <c r="E38" t="str">
        <f t="shared" si="6"/>
        <v>NIE</v>
      </c>
      <c r="F38" t="str">
        <f t="shared" si="7"/>
        <v>NIE</v>
      </c>
      <c r="G38">
        <f t="shared" si="1"/>
        <v>0</v>
      </c>
      <c r="H38">
        <f t="shared" si="8"/>
        <v>12795</v>
      </c>
      <c r="I38">
        <f t="shared" si="9"/>
        <v>0</v>
      </c>
      <c r="J38">
        <f t="shared" si="2"/>
        <v>12795</v>
      </c>
      <c r="K38" t="str">
        <f t="shared" si="3"/>
        <v>NIE</v>
      </c>
      <c r="L38" t="str">
        <f t="shared" si="4"/>
        <v>NIE</v>
      </c>
      <c r="M38" s="1">
        <f t="shared" si="10"/>
        <v>42131</v>
      </c>
    </row>
    <row r="39" spans="1:13">
      <c r="A39">
        <v>10</v>
      </c>
      <c r="B39">
        <v>0</v>
      </c>
      <c r="C39">
        <f t="shared" si="0"/>
        <v>0</v>
      </c>
      <c r="D39">
        <f t="shared" si="13"/>
        <v>122</v>
      </c>
      <c r="E39" t="str">
        <f t="shared" si="6"/>
        <v>NIE</v>
      </c>
      <c r="F39" t="str">
        <f t="shared" si="7"/>
        <v>NIE</v>
      </c>
      <c r="G39">
        <f t="shared" si="1"/>
        <v>0</v>
      </c>
      <c r="H39">
        <f t="shared" si="8"/>
        <v>12673</v>
      </c>
      <c r="I39">
        <f t="shared" si="9"/>
        <v>0</v>
      </c>
      <c r="J39">
        <f t="shared" si="2"/>
        <v>12673</v>
      </c>
      <c r="K39" t="str">
        <f t="shared" si="3"/>
        <v>NIE</v>
      </c>
      <c r="L39" t="str">
        <f t="shared" si="4"/>
        <v>NIE</v>
      </c>
      <c r="M39" s="1">
        <f t="shared" si="10"/>
        <v>42132</v>
      </c>
    </row>
    <row r="40" spans="1:13">
      <c r="A40">
        <v>14</v>
      </c>
      <c r="B40">
        <v>0.3</v>
      </c>
      <c r="C40">
        <f t="shared" si="0"/>
        <v>210</v>
      </c>
      <c r="D40">
        <f t="shared" si="13"/>
        <v>0</v>
      </c>
      <c r="E40" t="str">
        <f t="shared" si="6"/>
        <v>NIE</v>
      </c>
      <c r="F40" t="str">
        <f t="shared" si="7"/>
        <v>NIE</v>
      </c>
      <c r="G40">
        <f t="shared" si="1"/>
        <v>0</v>
      </c>
      <c r="H40">
        <f t="shared" si="8"/>
        <v>12883</v>
      </c>
      <c r="I40">
        <f t="shared" si="9"/>
        <v>0</v>
      </c>
      <c r="J40">
        <f t="shared" si="2"/>
        <v>12883</v>
      </c>
      <c r="K40" t="str">
        <f t="shared" si="3"/>
        <v>NIE</v>
      </c>
      <c r="L40" t="str">
        <f t="shared" si="4"/>
        <v>NIE</v>
      </c>
      <c r="M40" s="1">
        <f t="shared" si="10"/>
        <v>42133</v>
      </c>
    </row>
    <row r="41" spans="1:13">
      <c r="A41">
        <v>12</v>
      </c>
      <c r="B41">
        <v>0.1</v>
      </c>
      <c r="C41">
        <f t="shared" si="0"/>
        <v>70</v>
      </c>
      <c r="D41">
        <f t="shared" si="13"/>
        <v>0</v>
      </c>
      <c r="E41" t="str">
        <f t="shared" si="6"/>
        <v>NIE</v>
      </c>
      <c r="F41" t="str">
        <f t="shared" si="7"/>
        <v>NIE</v>
      </c>
      <c r="G41">
        <f t="shared" si="1"/>
        <v>0</v>
      </c>
      <c r="H41">
        <f t="shared" si="8"/>
        <v>12953</v>
      </c>
      <c r="I41">
        <f t="shared" si="9"/>
        <v>0</v>
      </c>
      <c r="J41">
        <f t="shared" si="2"/>
        <v>12953</v>
      </c>
      <c r="K41" t="str">
        <f t="shared" si="3"/>
        <v>NIE</v>
      </c>
      <c r="L41" t="str">
        <f t="shared" si="4"/>
        <v>NIE</v>
      </c>
      <c r="M41" s="1">
        <f t="shared" si="10"/>
        <v>42134</v>
      </c>
    </row>
    <row r="42" spans="1:13">
      <c r="A42">
        <v>11</v>
      </c>
      <c r="B42">
        <v>0</v>
      </c>
      <c r="C42">
        <f t="shared" si="0"/>
        <v>0</v>
      </c>
      <c r="D42">
        <f t="shared" si="13"/>
        <v>142</v>
      </c>
      <c r="E42" t="str">
        <f t="shared" si="6"/>
        <v>NIE</v>
      </c>
      <c r="F42" t="str">
        <f t="shared" si="7"/>
        <v>NIE</v>
      </c>
      <c r="G42">
        <f t="shared" si="1"/>
        <v>0</v>
      </c>
      <c r="H42">
        <f t="shared" si="8"/>
        <v>12811</v>
      </c>
      <c r="I42">
        <f t="shared" si="9"/>
        <v>0</v>
      </c>
      <c r="J42">
        <f t="shared" si="2"/>
        <v>12811</v>
      </c>
      <c r="K42" t="str">
        <f t="shared" si="3"/>
        <v>NIE</v>
      </c>
      <c r="L42" t="str">
        <f t="shared" si="4"/>
        <v>NIE</v>
      </c>
      <c r="M42" s="1">
        <f t="shared" si="10"/>
        <v>42135</v>
      </c>
    </row>
    <row r="43" spans="1:13">
      <c r="A43">
        <v>16</v>
      </c>
      <c r="B43">
        <v>3</v>
      </c>
      <c r="C43">
        <f t="shared" si="0"/>
        <v>2100</v>
      </c>
      <c r="D43">
        <f t="shared" si="13"/>
        <v>0</v>
      </c>
      <c r="E43" t="str">
        <f t="shared" si="6"/>
        <v>NIE</v>
      </c>
      <c r="F43" t="str">
        <f t="shared" si="7"/>
        <v>NIE</v>
      </c>
      <c r="G43">
        <f t="shared" si="1"/>
        <v>0</v>
      </c>
      <c r="H43">
        <f t="shared" si="8"/>
        <v>14911</v>
      </c>
      <c r="I43">
        <f t="shared" si="9"/>
        <v>0</v>
      </c>
      <c r="J43">
        <f t="shared" si="2"/>
        <v>14911</v>
      </c>
      <c r="K43" t="str">
        <f t="shared" si="3"/>
        <v>TAK</v>
      </c>
      <c r="L43" t="str">
        <f t="shared" si="4"/>
        <v>TAK</v>
      </c>
      <c r="M43" s="1">
        <f t="shared" si="10"/>
        <v>42136</v>
      </c>
    </row>
    <row r="44" spans="1:13">
      <c r="A44">
        <v>12</v>
      </c>
      <c r="B44">
        <v>0</v>
      </c>
      <c r="C44">
        <f t="shared" si="0"/>
        <v>0</v>
      </c>
      <c r="D44">
        <f t="shared" si="13"/>
        <v>186</v>
      </c>
      <c r="E44" t="str">
        <f t="shared" si="6"/>
        <v>NIE</v>
      </c>
      <c r="F44" t="str">
        <f t="shared" si="7"/>
        <v>NIE</v>
      </c>
      <c r="G44">
        <f t="shared" si="1"/>
        <v>0</v>
      </c>
      <c r="H44">
        <f t="shared" si="8"/>
        <v>14725</v>
      </c>
      <c r="I44">
        <f t="shared" si="9"/>
        <v>0</v>
      </c>
      <c r="J44">
        <f t="shared" si="2"/>
        <v>14725</v>
      </c>
      <c r="K44" t="str">
        <f t="shared" si="3"/>
        <v>NIE</v>
      </c>
      <c r="L44" t="str">
        <f t="shared" si="4"/>
        <v>NIE</v>
      </c>
      <c r="M44" s="1">
        <f t="shared" si="10"/>
        <v>42137</v>
      </c>
    </row>
    <row r="45" spans="1:13">
      <c r="A45">
        <v>10</v>
      </c>
      <c r="B45">
        <v>0</v>
      </c>
      <c r="C45">
        <f t="shared" si="0"/>
        <v>0</v>
      </c>
      <c r="D45">
        <f t="shared" si="13"/>
        <v>140</v>
      </c>
      <c r="E45" t="str">
        <f t="shared" si="6"/>
        <v>NIE</v>
      </c>
      <c r="F45" t="str">
        <f t="shared" si="7"/>
        <v>NIE</v>
      </c>
      <c r="G45">
        <f t="shared" si="1"/>
        <v>0</v>
      </c>
      <c r="H45">
        <f t="shared" si="8"/>
        <v>14585</v>
      </c>
      <c r="I45">
        <f t="shared" si="9"/>
        <v>0</v>
      </c>
      <c r="J45">
        <f t="shared" si="2"/>
        <v>14585</v>
      </c>
      <c r="K45" t="str">
        <f t="shared" si="3"/>
        <v>NIE</v>
      </c>
      <c r="L45" t="str">
        <f t="shared" si="4"/>
        <v>NIE</v>
      </c>
      <c r="M45" s="1">
        <f t="shared" si="10"/>
        <v>42138</v>
      </c>
    </row>
    <row r="46" spans="1:13">
      <c r="A46">
        <v>12</v>
      </c>
      <c r="B46">
        <v>0</v>
      </c>
      <c r="C46">
        <f t="shared" si="0"/>
        <v>0</v>
      </c>
      <c r="D46">
        <f t="shared" si="13"/>
        <v>182</v>
      </c>
      <c r="E46" t="str">
        <f t="shared" si="6"/>
        <v>NIE</v>
      </c>
      <c r="F46" t="str">
        <f t="shared" si="7"/>
        <v>NIE</v>
      </c>
      <c r="G46">
        <f t="shared" si="1"/>
        <v>0</v>
      </c>
      <c r="H46">
        <f t="shared" si="8"/>
        <v>14403</v>
      </c>
      <c r="I46">
        <f t="shared" si="9"/>
        <v>0</v>
      </c>
      <c r="J46">
        <f t="shared" si="2"/>
        <v>14403</v>
      </c>
      <c r="K46" t="str">
        <f t="shared" si="3"/>
        <v>NIE</v>
      </c>
      <c r="L46" t="str">
        <f t="shared" si="4"/>
        <v>NIE</v>
      </c>
      <c r="M46" s="1">
        <f t="shared" si="10"/>
        <v>42139</v>
      </c>
    </row>
    <row r="47" spans="1:13">
      <c r="A47">
        <v>10</v>
      </c>
      <c r="B47">
        <v>1.8</v>
      </c>
      <c r="C47">
        <f t="shared" si="0"/>
        <v>1260</v>
      </c>
      <c r="D47">
        <f t="shared" si="13"/>
        <v>0</v>
      </c>
      <c r="E47" t="str">
        <f t="shared" si="6"/>
        <v>NIE</v>
      </c>
      <c r="F47" t="str">
        <f t="shared" si="7"/>
        <v>NIE</v>
      </c>
      <c r="G47">
        <f t="shared" si="1"/>
        <v>0</v>
      </c>
      <c r="H47">
        <f t="shared" si="8"/>
        <v>15663</v>
      </c>
      <c r="I47">
        <f t="shared" si="9"/>
        <v>0</v>
      </c>
      <c r="J47">
        <f t="shared" si="2"/>
        <v>15663</v>
      </c>
      <c r="K47" t="str">
        <f t="shared" si="3"/>
        <v>NIE</v>
      </c>
      <c r="L47" t="str">
        <f t="shared" si="4"/>
        <v>NIE</v>
      </c>
      <c r="M47" s="1">
        <f t="shared" si="10"/>
        <v>42140</v>
      </c>
    </row>
    <row r="48" spans="1:13">
      <c r="A48">
        <v>11</v>
      </c>
      <c r="B48">
        <v>2.8</v>
      </c>
      <c r="C48">
        <f t="shared" si="0"/>
        <v>1959.9999999999998</v>
      </c>
      <c r="D48">
        <f t="shared" si="13"/>
        <v>0</v>
      </c>
      <c r="E48" t="str">
        <f t="shared" si="6"/>
        <v>NIE</v>
      </c>
      <c r="F48" t="str">
        <f t="shared" si="7"/>
        <v>NIE</v>
      </c>
      <c r="G48">
        <f t="shared" si="1"/>
        <v>0</v>
      </c>
      <c r="H48">
        <f t="shared" si="8"/>
        <v>17623</v>
      </c>
      <c r="I48">
        <f t="shared" si="9"/>
        <v>0</v>
      </c>
      <c r="J48">
        <f t="shared" si="2"/>
        <v>17623</v>
      </c>
      <c r="K48" t="str">
        <f t="shared" si="3"/>
        <v>NIE</v>
      </c>
      <c r="L48" t="str">
        <f t="shared" si="4"/>
        <v>NIE</v>
      </c>
      <c r="M48" s="1">
        <f t="shared" si="10"/>
        <v>42141</v>
      </c>
    </row>
    <row r="49" spans="1:13">
      <c r="A49">
        <v>12</v>
      </c>
      <c r="B49">
        <v>1.9</v>
      </c>
      <c r="C49">
        <f t="shared" si="0"/>
        <v>1330</v>
      </c>
      <c r="D49">
        <f t="shared" si="13"/>
        <v>0</v>
      </c>
      <c r="E49" t="str">
        <f t="shared" si="6"/>
        <v>NIE</v>
      </c>
      <c r="F49" t="str">
        <f t="shared" si="7"/>
        <v>NIE</v>
      </c>
      <c r="G49">
        <f t="shared" si="1"/>
        <v>0</v>
      </c>
      <c r="H49">
        <f t="shared" si="8"/>
        <v>18953</v>
      </c>
      <c r="I49">
        <f t="shared" si="9"/>
        <v>0</v>
      </c>
      <c r="J49">
        <f t="shared" si="2"/>
        <v>18953</v>
      </c>
      <c r="K49" t="str">
        <f t="shared" si="3"/>
        <v>NIE</v>
      </c>
      <c r="L49" t="str">
        <f t="shared" si="4"/>
        <v>NIE</v>
      </c>
      <c r="M49" s="1">
        <f t="shared" si="10"/>
        <v>42142</v>
      </c>
    </row>
    <row r="50" spans="1:13">
      <c r="A50">
        <v>16</v>
      </c>
      <c r="B50">
        <v>2.2000000000000002</v>
      </c>
      <c r="C50">
        <f t="shared" si="0"/>
        <v>1540.0000000000002</v>
      </c>
      <c r="D50">
        <f t="shared" si="13"/>
        <v>0</v>
      </c>
      <c r="E50" t="str">
        <f t="shared" si="6"/>
        <v>NIE</v>
      </c>
      <c r="F50" t="str">
        <f t="shared" si="7"/>
        <v>NIE</v>
      </c>
      <c r="G50">
        <f t="shared" si="1"/>
        <v>0</v>
      </c>
      <c r="H50">
        <f t="shared" si="8"/>
        <v>20493</v>
      </c>
      <c r="I50">
        <f t="shared" si="9"/>
        <v>0</v>
      </c>
      <c r="J50">
        <f t="shared" si="2"/>
        <v>20493</v>
      </c>
      <c r="K50" t="str">
        <f t="shared" si="3"/>
        <v>TAK</v>
      </c>
      <c r="L50" t="str">
        <f t="shared" si="4"/>
        <v>TAK</v>
      </c>
      <c r="M50" s="1">
        <f t="shared" si="10"/>
        <v>42143</v>
      </c>
    </row>
    <row r="51" spans="1:13">
      <c r="A51">
        <v>13</v>
      </c>
      <c r="B51">
        <v>2.2999999999999998</v>
      </c>
      <c r="C51">
        <f t="shared" si="0"/>
        <v>1609.9999999999998</v>
      </c>
      <c r="D51">
        <f t="shared" si="13"/>
        <v>0</v>
      </c>
      <c r="E51" t="str">
        <f t="shared" si="6"/>
        <v>NIE</v>
      </c>
      <c r="F51" t="str">
        <f t="shared" si="7"/>
        <v>NIE</v>
      </c>
      <c r="G51">
        <f t="shared" si="1"/>
        <v>0</v>
      </c>
      <c r="H51">
        <f t="shared" si="8"/>
        <v>22103</v>
      </c>
      <c r="I51">
        <f t="shared" si="9"/>
        <v>0</v>
      </c>
      <c r="J51">
        <f t="shared" si="2"/>
        <v>22103</v>
      </c>
      <c r="K51" t="str">
        <f t="shared" si="3"/>
        <v>NIE</v>
      </c>
      <c r="L51" t="str">
        <f t="shared" si="4"/>
        <v>NIE</v>
      </c>
      <c r="M51" s="1">
        <f t="shared" si="10"/>
        <v>42144</v>
      </c>
    </row>
    <row r="52" spans="1:13">
      <c r="A52">
        <v>11</v>
      </c>
      <c r="B52">
        <v>5.4</v>
      </c>
      <c r="C52">
        <f t="shared" si="0"/>
        <v>3780.0000000000005</v>
      </c>
      <c r="D52">
        <f t="shared" si="13"/>
        <v>0</v>
      </c>
      <c r="E52" t="str">
        <f t="shared" si="6"/>
        <v>NIE</v>
      </c>
      <c r="F52" t="str">
        <f t="shared" si="7"/>
        <v>NIE</v>
      </c>
      <c r="G52">
        <f t="shared" si="1"/>
        <v>0</v>
      </c>
      <c r="H52">
        <f t="shared" si="8"/>
        <v>25000</v>
      </c>
      <c r="I52">
        <f t="shared" si="9"/>
        <v>0</v>
      </c>
      <c r="J52">
        <f t="shared" si="2"/>
        <v>25000</v>
      </c>
      <c r="K52" t="str">
        <f t="shared" si="3"/>
        <v>NIE</v>
      </c>
      <c r="L52" t="str">
        <f t="shared" si="4"/>
        <v>NIE</v>
      </c>
      <c r="M52" s="1">
        <f t="shared" si="10"/>
        <v>42145</v>
      </c>
    </row>
    <row r="53" spans="1:13">
      <c r="A53">
        <v>12</v>
      </c>
      <c r="B53">
        <v>5.5</v>
      </c>
      <c r="C53">
        <f t="shared" si="0"/>
        <v>3850</v>
      </c>
      <c r="D53">
        <f t="shared" si="13"/>
        <v>0</v>
      </c>
      <c r="E53" t="str">
        <f t="shared" si="6"/>
        <v>NIE</v>
      </c>
      <c r="F53" t="str">
        <f t="shared" si="7"/>
        <v>NIE</v>
      </c>
      <c r="G53">
        <f t="shared" si="1"/>
        <v>0</v>
      </c>
      <c r="H53">
        <f t="shared" si="8"/>
        <v>25000</v>
      </c>
      <c r="I53">
        <f t="shared" si="9"/>
        <v>0</v>
      </c>
      <c r="J53">
        <f t="shared" si="2"/>
        <v>25000</v>
      </c>
      <c r="K53" t="str">
        <f t="shared" si="3"/>
        <v>NIE</v>
      </c>
      <c r="L53" t="str">
        <f t="shared" si="4"/>
        <v>NIE</v>
      </c>
      <c r="M53" s="1">
        <f t="shared" si="10"/>
        <v>42146</v>
      </c>
    </row>
    <row r="54" spans="1:13">
      <c r="A54">
        <v>12</v>
      </c>
      <c r="B54">
        <v>5.2</v>
      </c>
      <c r="C54">
        <f t="shared" si="0"/>
        <v>3640</v>
      </c>
      <c r="D54">
        <f t="shared" si="13"/>
        <v>0</v>
      </c>
      <c r="E54" t="str">
        <f t="shared" si="6"/>
        <v>NIE</v>
      </c>
      <c r="F54" t="str">
        <f t="shared" si="7"/>
        <v>NIE</v>
      </c>
      <c r="G54">
        <f t="shared" si="1"/>
        <v>0</v>
      </c>
      <c r="H54">
        <f t="shared" si="8"/>
        <v>25000</v>
      </c>
      <c r="I54">
        <f t="shared" si="9"/>
        <v>0</v>
      </c>
      <c r="J54">
        <f t="shared" si="2"/>
        <v>25000</v>
      </c>
      <c r="K54" t="str">
        <f t="shared" si="3"/>
        <v>NIE</v>
      </c>
      <c r="L54" t="str">
        <f t="shared" si="4"/>
        <v>NIE</v>
      </c>
      <c r="M54" s="1">
        <f t="shared" si="10"/>
        <v>42147</v>
      </c>
    </row>
    <row r="55" spans="1:13">
      <c r="A55">
        <v>14</v>
      </c>
      <c r="B55">
        <v>3</v>
      </c>
      <c r="C55">
        <f t="shared" si="0"/>
        <v>2100</v>
      </c>
      <c r="D55">
        <f t="shared" si="13"/>
        <v>0</v>
      </c>
      <c r="E55" t="str">
        <f t="shared" si="6"/>
        <v>NIE</v>
      </c>
      <c r="F55" t="str">
        <f t="shared" si="7"/>
        <v>NIE</v>
      </c>
      <c r="G55">
        <f t="shared" si="1"/>
        <v>0</v>
      </c>
      <c r="H55">
        <f t="shared" si="8"/>
        <v>25000</v>
      </c>
      <c r="I55">
        <f t="shared" si="9"/>
        <v>0</v>
      </c>
      <c r="J55">
        <f t="shared" si="2"/>
        <v>25000</v>
      </c>
      <c r="K55" t="str">
        <f t="shared" si="3"/>
        <v>NIE</v>
      </c>
      <c r="L55" t="str">
        <f t="shared" si="4"/>
        <v>NIE</v>
      </c>
      <c r="M55" s="1">
        <f t="shared" si="10"/>
        <v>42148</v>
      </c>
    </row>
    <row r="56" spans="1:13">
      <c r="A56">
        <v>15</v>
      </c>
      <c r="B56">
        <v>0</v>
      </c>
      <c r="C56">
        <f t="shared" si="0"/>
        <v>0</v>
      </c>
      <c r="D56">
        <f t="shared" si="13"/>
        <v>436</v>
      </c>
      <c r="E56" t="str">
        <f t="shared" si="6"/>
        <v>NIE</v>
      </c>
      <c r="F56" t="str">
        <f t="shared" si="7"/>
        <v>NIE</v>
      </c>
      <c r="G56">
        <f t="shared" si="1"/>
        <v>0</v>
      </c>
      <c r="H56">
        <f t="shared" si="8"/>
        <v>24564</v>
      </c>
      <c r="I56">
        <f t="shared" si="9"/>
        <v>0</v>
      </c>
      <c r="J56">
        <f t="shared" si="2"/>
        <v>24564</v>
      </c>
      <c r="K56" t="str">
        <f t="shared" si="3"/>
        <v>NIE</v>
      </c>
      <c r="L56" t="str">
        <f t="shared" si="4"/>
        <v>NIE</v>
      </c>
      <c r="M56" s="1">
        <f t="shared" si="10"/>
        <v>42149</v>
      </c>
    </row>
    <row r="57" spans="1:13">
      <c r="A57">
        <v>14</v>
      </c>
      <c r="B57">
        <v>0</v>
      </c>
      <c r="C57">
        <f t="shared" si="0"/>
        <v>0</v>
      </c>
      <c r="D57">
        <f t="shared" si="13"/>
        <v>387</v>
      </c>
      <c r="E57" t="str">
        <f t="shared" si="6"/>
        <v>NIE</v>
      </c>
      <c r="F57" t="str">
        <f t="shared" si="7"/>
        <v>NIE</v>
      </c>
      <c r="G57">
        <f t="shared" si="1"/>
        <v>0</v>
      </c>
      <c r="H57">
        <f t="shared" si="8"/>
        <v>24177</v>
      </c>
      <c r="I57">
        <f t="shared" si="9"/>
        <v>0</v>
      </c>
      <c r="J57">
        <f t="shared" si="2"/>
        <v>24177</v>
      </c>
      <c r="K57" t="str">
        <f t="shared" si="3"/>
        <v>NIE</v>
      </c>
      <c r="L57" t="str">
        <f t="shared" si="4"/>
        <v>NIE</v>
      </c>
      <c r="M57" s="1">
        <f t="shared" si="10"/>
        <v>42150</v>
      </c>
    </row>
    <row r="58" spans="1:13">
      <c r="A58">
        <v>10</v>
      </c>
      <c r="B58">
        <v>0</v>
      </c>
      <c r="C58">
        <f t="shared" si="0"/>
        <v>0</v>
      </c>
      <c r="D58">
        <f t="shared" si="13"/>
        <v>230</v>
      </c>
      <c r="E58" t="str">
        <f t="shared" si="6"/>
        <v>NIE</v>
      </c>
      <c r="F58" t="str">
        <f t="shared" si="7"/>
        <v>NIE</v>
      </c>
      <c r="G58">
        <f t="shared" si="1"/>
        <v>0</v>
      </c>
      <c r="H58">
        <f t="shared" si="8"/>
        <v>23947</v>
      </c>
      <c r="I58">
        <f t="shared" si="9"/>
        <v>0</v>
      </c>
      <c r="J58">
        <f t="shared" si="2"/>
        <v>23947</v>
      </c>
      <c r="K58" t="str">
        <f t="shared" si="3"/>
        <v>NIE</v>
      </c>
      <c r="L58" t="str">
        <f t="shared" si="4"/>
        <v>NIE</v>
      </c>
      <c r="M58" s="1">
        <f t="shared" si="10"/>
        <v>42151</v>
      </c>
    </row>
    <row r="59" spans="1:13">
      <c r="A59">
        <v>12</v>
      </c>
      <c r="B59">
        <v>0.1</v>
      </c>
      <c r="C59">
        <f t="shared" si="0"/>
        <v>70</v>
      </c>
      <c r="D59">
        <f t="shared" si="13"/>
        <v>0</v>
      </c>
      <c r="E59" t="str">
        <f t="shared" si="6"/>
        <v>NIE</v>
      </c>
      <c r="F59" t="str">
        <f t="shared" si="7"/>
        <v>NIE</v>
      </c>
      <c r="G59">
        <f t="shared" si="1"/>
        <v>0</v>
      </c>
      <c r="H59">
        <f t="shared" si="8"/>
        <v>24017</v>
      </c>
      <c r="I59">
        <f t="shared" si="9"/>
        <v>0</v>
      </c>
      <c r="J59">
        <f t="shared" si="2"/>
        <v>24017</v>
      </c>
      <c r="K59" t="str">
        <f t="shared" si="3"/>
        <v>NIE</v>
      </c>
      <c r="L59" t="str">
        <f t="shared" si="4"/>
        <v>NIE</v>
      </c>
      <c r="M59" s="1">
        <f t="shared" si="10"/>
        <v>42152</v>
      </c>
    </row>
    <row r="60" spans="1:13">
      <c r="A60">
        <v>14</v>
      </c>
      <c r="B60">
        <v>0</v>
      </c>
      <c r="C60">
        <f t="shared" si="0"/>
        <v>0</v>
      </c>
      <c r="D60">
        <f t="shared" si="13"/>
        <v>378</v>
      </c>
      <c r="E60" t="str">
        <f t="shared" si="6"/>
        <v>NIE</v>
      </c>
      <c r="F60" t="str">
        <f t="shared" si="7"/>
        <v>NIE</v>
      </c>
      <c r="G60">
        <f t="shared" si="1"/>
        <v>0</v>
      </c>
      <c r="H60">
        <f t="shared" si="8"/>
        <v>23639</v>
      </c>
      <c r="I60">
        <f t="shared" si="9"/>
        <v>0</v>
      </c>
      <c r="J60">
        <f t="shared" si="2"/>
        <v>23639</v>
      </c>
      <c r="K60" t="str">
        <f t="shared" si="3"/>
        <v>NIE</v>
      </c>
      <c r="L60" t="str">
        <f t="shared" si="4"/>
        <v>NIE</v>
      </c>
      <c r="M60" s="1">
        <f t="shared" si="10"/>
        <v>42153</v>
      </c>
    </row>
    <row r="61" spans="1:13">
      <c r="A61">
        <v>13</v>
      </c>
      <c r="B61">
        <v>0</v>
      </c>
      <c r="C61">
        <f t="shared" si="0"/>
        <v>0</v>
      </c>
      <c r="D61">
        <f t="shared" si="13"/>
        <v>333</v>
      </c>
      <c r="E61" t="str">
        <f t="shared" si="6"/>
        <v>NIE</v>
      </c>
      <c r="F61" t="str">
        <f t="shared" si="7"/>
        <v>NIE</v>
      </c>
      <c r="G61">
        <f t="shared" si="1"/>
        <v>0</v>
      </c>
      <c r="H61">
        <f t="shared" si="8"/>
        <v>23306</v>
      </c>
      <c r="I61">
        <f t="shared" si="9"/>
        <v>0</v>
      </c>
      <c r="J61">
        <f t="shared" si="2"/>
        <v>23306</v>
      </c>
      <c r="K61" t="str">
        <f t="shared" si="3"/>
        <v>NIE</v>
      </c>
      <c r="L61" t="str">
        <f t="shared" si="4"/>
        <v>NIE</v>
      </c>
      <c r="M61" s="1">
        <f t="shared" si="10"/>
        <v>42154</v>
      </c>
    </row>
    <row r="62" spans="1:13">
      <c r="A62">
        <v>12</v>
      </c>
      <c r="B62">
        <v>0</v>
      </c>
      <c r="C62">
        <f t="shared" si="0"/>
        <v>0</v>
      </c>
      <c r="D62">
        <f t="shared" si="13"/>
        <v>291</v>
      </c>
      <c r="E62" t="str">
        <f t="shared" si="6"/>
        <v>NIE</v>
      </c>
      <c r="F62" t="str">
        <f t="shared" si="7"/>
        <v>NIE</v>
      </c>
      <c r="G62">
        <f t="shared" si="1"/>
        <v>0</v>
      </c>
      <c r="H62">
        <f t="shared" si="8"/>
        <v>23015</v>
      </c>
      <c r="I62">
        <f t="shared" si="9"/>
        <v>0</v>
      </c>
      <c r="J62">
        <f t="shared" si="2"/>
        <v>23015</v>
      </c>
      <c r="K62" t="str">
        <f t="shared" si="3"/>
        <v>NIE</v>
      </c>
      <c r="L62" t="str">
        <f t="shared" si="4"/>
        <v>NIE</v>
      </c>
      <c r="M62" s="1">
        <f t="shared" si="10"/>
        <v>42155</v>
      </c>
    </row>
    <row r="63" spans="1:13">
      <c r="A63">
        <v>18</v>
      </c>
      <c r="B63">
        <v>4</v>
      </c>
      <c r="C63">
        <f t="shared" si="0"/>
        <v>2800</v>
      </c>
      <c r="D63">
        <f t="shared" si="13"/>
        <v>0</v>
      </c>
      <c r="E63" t="str">
        <f t="shared" si="6"/>
        <v>NIE</v>
      </c>
      <c r="F63" t="str">
        <f t="shared" si="7"/>
        <v>NIE</v>
      </c>
      <c r="G63">
        <f t="shared" si="1"/>
        <v>0</v>
      </c>
      <c r="H63">
        <f t="shared" si="8"/>
        <v>25000</v>
      </c>
      <c r="I63">
        <f t="shared" si="9"/>
        <v>0</v>
      </c>
      <c r="J63">
        <f t="shared" si="2"/>
        <v>25000</v>
      </c>
      <c r="K63" t="str">
        <f t="shared" si="3"/>
        <v>TAK</v>
      </c>
      <c r="L63" t="str">
        <f t="shared" si="4"/>
        <v>TAK</v>
      </c>
      <c r="M63" s="1">
        <f t="shared" si="10"/>
        <v>42156</v>
      </c>
    </row>
    <row r="64" spans="1:13">
      <c r="A64">
        <v>18</v>
      </c>
      <c r="B64">
        <v>3</v>
      </c>
      <c r="C64">
        <f t="shared" si="0"/>
        <v>2100</v>
      </c>
      <c r="D64">
        <f t="shared" si="13"/>
        <v>0</v>
      </c>
      <c r="E64" t="str">
        <f t="shared" si="6"/>
        <v>NIE</v>
      </c>
      <c r="F64" t="str">
        <f t="shared" si="7"/>
        <v>NIE</v>
      </c>
      <c r="G64">
        <f t="shared" si="1"/>
        <v>0</v>
      </c>
      <c r="H64">
        <f t="shared" si="8"/>
        <v>25000</v>
      </c>
      <c r="I64">
        <f t="shared" si="9"/>
        <v>0</v>
      </c>
      <c r="J64">
        <f t="shared" si="2"/>
        <v>25000</v>
      </c>
      <c r="K64" t="str">
        <f t="shared" si="3"/>
        <v>TAK</v>
      </c>
      <c r="L64" t="str">
        <f t="shared" si="4"/>
        <v>TAK</v>
      </c>
      <c r="M64" s="1">
        <f t="shared" si="10"/>
        <v>42157</v>
      </c>
    </row>
    <row r="65" spans="1:13">
      <c r="A65">
        <v>22</v>
      </c>
      <c r="B65">
        <v>0</v>
      </c>
      <c r="C65">
        <f t="shared" si="0"/>
        <v>0</v>
      </c>
      <c r="D65">
        <f t="shared" si="13"/>
        <v>774</v>
      </c>
      <c r="E65" t="str">
        <f t="shared" si="6"/>
        <v>TAK</v>
      </c>
      <c r="F65" t="str">
        <f t="shared" si="7"/>
        <v>NIE</v>
      </c>
      <c r="G65">
        <f t="shared" si="1"/>
        <v>12000</v>
      </c>
      <c r="H65">
        <f t="shared" si="8"/>
        <v>24226</v>
      </c>
      <c r="I65">
        <f t="shared" si="9"/>
        <v>0</v>
      </c>
      <c r="J65">
        <f t="shared" si="2"/>
        <v>12226</v>
      </c>
      <c r="K65" t="str">
        <f t="shared" si="3"/>
        <v>TAK</v>
      </c>
      <c r="L65" t="str">
        <f t="shared" si="4"/>
        <v>NIE</v>
      </c>
      <c r="M65" s="1">
        <f t="shared" si="10"/>
        <v>42158</v>
      </c>
    </row>
    <row r="66" spans="1:13">
      <c r="A66">
        <v>15</v>
      </c>
      <c r="B66">
        <v>0</v>
      </c>
      <c r="C66">
        <f t="shared" si="0"/>
        <v>0</v>
      </c>
      <c r="D66">
        <f t="shared" si="13"/>
        <v>214</v>
      </c>
      <c r="E66" t="str">
        <f t="shared" si="6"/>
        <v>NIE</v>
      </c>
      <c r="F66" t="str">
        <f t="shared" si="7"/>
        <v>NIE</v>
      </c>
      <c r="G66">
        <f t="shared" si="1"/>
        <v>0</v>
      </c>
      <c r="H66">
        <f t="shared" si="8"/>
        <v>12012</v>
      </c>
      <c r="I66">
        <f t="shared" si="9"/>
        <v>0</v>
      </c>
      <c r="J66">
        <f t="shared" si="2"/>
        <v>12012</v>
      </c>
      <c r="K66" t="str">
        <f t="shared" si="3"/>
        <v>NIE</v>
      </c>
      <c r="L66" t="str">
        <f t="shared" si="4"/>
        <v>NIE</v>
      </c>
      <c r="M66" s="1">
        <f t="shared" si="10"/>
        <v>42159</v>
      </c>
    </row>
    <row r="67" spans="1:13">
      <c r="A67">
        <v>18</v>
      </c>
      <c r="B67">
        <v>0</v>
      </c>
      <c r="C67">
        <f t="shared" ref="C67:C130" si="14">B67*700</f>
        <v>0</v>
      </c>
      <c r="D67">
        <f t="shared" si="13"/>
        <v>276</v>
      </c>
      <c r="E67" t="str">
        <f t="shared" si="6"/>
        <v>TAK</v>
      </c>
      <c r="F67" t="str">
        <f t="shared" si="7"/>
        <v>NIE</v>
      </c>
      <c r="G67">
        <f t="shared" ref="G67:G130" si="15">IF(E67="TAK", 12000, IF(F67="TAK", 24000, 0))</f>
        <v>12000</v>
      </c>
      <c r="H67">
        <f t="shared" si="8"/>
        <v>11736</v>
      </c>
      <c r="I67">
        <f t="shared" si="9"/>
        <v>13264</v>
      </c>
      <c r="J67">
        <f t="shared" ref="J67:J130" si="16">H67+I67-G67</f>
        <v>13000</v>
      </c>
      <c r="K67" t="str">
        <f t="shared" ref="K67:K130" si="17">IF(A67&lt;=15, "NIE", "TAK")</f>
        <v>TAK</v>
      </c>
      <c r="L67" t="str">
        <f t="shared" ref="L67:L130" si="18">IF(AND(A67&gt; 15, B67 &gt; 0.6), "TAK", "NIE")</f>
        <v>NIE</v>
      </c>
      <c r="M67" s="1">
        <f t="shared" si="10"/>
        <v>42160</v>
      </c>
    </row>
    <row r="68" spans="1:13">
      <c r="A68">
        <v>22</v>
      </c>
      <c r="B68">
        <v>0</v>
      </c>
      <c r="C68">
        <f t="shared" si="14"/>
        <v>0</v>
      </c>
      <c r="D68">
        <f t="shared" si="13"/>
        <v>403</v>
      </c>
      <c r="E68" t="str">
        <f t="shared" ref="E68:E131" si="19">IF(AND(A68 &gt; 15, A68 &lt;= 30, B68 &lt;= 0.6), "TAK", "NIE")</f>
        <v>TAK</v>
      </c>
      <c r="F68" t="str">
        <f t="shared" ref="F68:F131" si="20">IF(AND(A68 &gt; 30, B68 &lt;= 0.6), "TAK", "NIE")</f>
        <v>NIE</v>
      </c>
      <c r="G68">
        <f t="shared" si="15"/>
        <v>12000</v>
      </c>
      <c r="H68">
        <f t="shared" ref="H68:H131" si="21">IF(J67+C68-D68 &gt; 25000, 25000, J67+C68-D68)</f>
        <v>12597</v>
      </c>
      <c r="I68">
        <f t="shared" ref="I68:I131" si="22">IF(H68-G68 &lt; 0, 25000 - H68, 0)</f>
        <v>0</v>
      </c>
      <c r="J68">
        <f t="shared" si="16"/>
        <v>597</v>
      </c>
      <c r="K68" t="str">
        <f t="shared" si="17"/>
        <v>TAK</v>
      </c>
      <c r="L68" t="str">
        <f t="shared" si="18"/>
        <v>NIE</v>
      </c>
      <c r="M68" s="1">
        <f t="shared" ref="M68:M131" si="23">M67 + 1</f>
        <v>42161</v>
      </c>
    </row>
    <row r="69" spans="1:13">
      <c r="A69">
        <v>14</v>
      </c>
      <c r="B69">
        <v>8</v>
      </c>
      <c r="C69">
        <f t="shared" si="14"/>
        <v>5600</v>
      </c>
      <c r="D69">
        <f t="shared" si="13"/>
        <v>0</v>
      </c>
      <c r="E69" t="str">
        <f t="shared" si="19"/>
        <v>NIE</v>
      </c>
      <c r="F69" t="str">
        <f t="shared" si="20"/>
        <v>NIE</v>
      </c>
      <c r="G69">
        <f t="shared" si="15"/>
        <v>0</v>
      </c>
      <c r="H69">
        <f t="shared" si="21"/>
        <v>6197</v>
      </c>
      <c r="I69">
        <f t="shared" si="22"/>
        <v>0</v>
      </c>
      <c r="J69">
        <f t="shared" si="16"/>
        <v>6197</v>
      </c>
      <c r="K69" t="str">
        <f t="shared" si="17"/>
        <v>NIE</v>
      </c>
      <c r="L69" t="str">
        <f t="shared" si="18"/>
        <v>NIE</v>
      </c>
      <c r="M69" s="1">
        <f t="shared" si="23"/>
        <v>42162</v>
      </c>
    </row>
    <row r="70" spans="1:13">
      <c r="A70">
        <v>14</v>
      </c>
      <c r="B70">
        <v>5.9</v>
      </c>
      <c r="C70">
        <f t="shared" si="14"/>
        <v>4130</v>
      </c>
      <c r="D70">
        <f t="shared" si="13"/>
        <v>0</v>
      </c>
      <c r="E70" t="str">
        <f t="shared" si="19"/>
        <v>NIE</v>
      </c>
      <c r="F70" t="str">
        <f t="shared" si="20"/>
        <v>NIE</v>
      </c>
      <c r="G70">
        <f t="shared" si="15"/>
        <v>0</v>
      </c>
      <c r="H70">
        <f t="shared" si="21"/>
        <v>10327</v>
      </c>
      <c r="I70">
        <f t="shared" si="22"/>
        <v>0</v>
      </c>
      <c r="J70">
        <f t="shared" si="16"/>
        <v>10327</v>
      </c>
      <c r="K70" t="str">
        <f t="shared" si="17"/>
        <v>NIE</v>
      </c>
      <c r="L70" t="str">
        <f t="shared" si="18"/>
        <v>NIE</v>
      </c>
      <c r="M70" s="1">
        <f t="shared" si="23"/>
        <v>42163</v>
      </c>
    </row>
    <row r="71" spans="1:13">
      <c r="A71">
        <v>12</v>
      </c>
      <c r="B71">
        <v>5</v>
      </c>
      <c r="C71">
        <f t="shared" si="14"/>
        <v>3500</v>
      </c>
      <c r="D71">
        <f t="shared" ref="D71:D134" si="24">CEILING(IF(B71=0, 0.03/100 * J70 * POWER(A71, 1.5), 0), 1)</f>
        <v>0</v>
      </c>
      <c r="E71" t="str">
        <f t="shared" si="19"/>
        <v>NIE</v>
      </c>
      <c r="F71" t="str">
        <f t="shared" si="20"/>
        <v>NIE</v>
      </c>
      <c r="G71">
        <f t="shared" si="15"/>
        <v>0</v>
      </c>
      <c r="H71">
        <f t="shared" si="21"/>
        <v>13827</v>
      </c>
      <c r="I71">
        <f t="shared" si="22"/>
        <v>0</v>
      </c>
      <c r="J71">
        <f t="shared" si="16"/>
        <v>13827</v>
      </c>
      <c r="K71" t="str">
        <f t="shared" si="17"/>
        <v>NIE</v>
      </c>
      <c r="L71" t="str">
        <f t="shared" si="18"/>
        <v>NIE</v>
      </c>
      <c r="M71" s="1">
        <f t="shared" si="23"/>
        <v>42164</v>
      </c>
    </row>
    <row r="72" spans="1:13">
      <c r="A72">
        <v>16</v>
      </c>
      <c r="B72">
        <v>0</v>
      </c>
      <c r="C72">
        <f t="shared" si="14"/>
        <v>0</v>
      </c>
      <c r="D72">
        <f t="shared" si="24"/>
        <v>266</v>
      </c>
      <c r="E72" t="str">
        <f t="shared" si="19"/>
        <v>TAK</v>
      </c>
      <c r="F72" t="str">
        <f t="shared" si="20"/>
        <v>NIE</v>
      </c>
      <c r="G72">
        <f t="shared" si="15"/>
        <v>12000</v>
      </c>
      <c r="H72">
        <f t="shared" si="21"/>
        <v>13561</v>
      </c>
      <c r="I72">
        <f t="shared" si="22"/>
        <v>0</v>
      </c>
      <c r="J72">
        <f t="shared" si="16"/>
        <v>1561</v>
      </c>
      <c r="K72" t="str">
        <f t="shared" si="17"/>
        <v>TAK</v>
      </c>
      <c r="L72" t="str">
        <f t="shared" si="18"/>
        <v>NIE</v>
      </c>
      <c r="M72" s="1">
        <f t="shared" si="23"/>
        <v>42165</v>
      </c>
    </row>
    <row r="73" spans="1:13">
      <c r="A73">
        <v>16</v>
      </c>
      <c r="B73">
        <v>0</v>
      </c>
      <c r="C73">
        <f t="shared" si="14"/>
        <v>0</v>
      </c>
      <c r="D73">
        <f t="shared" si="24"/>
        <v>30</v>
      </c>
      <c r="E73" t="str">
        <f t="shared" si="19"/>
        <v>TAK</v>
      </c>
      <c r="F73" t="str">
        <f t="shared" si="20"/>
        <v>NIE</v>
      </c>
      <c r="G73">
        <f t="shared" si="15"/>
        <v>12000</v>
      </c>
      <c r="H73">
        <f t="shared" si="21"/>
        <v>1531</v>
      </c>
      <c r="I73">
        <f t="shared" si="22"/>
        <v>23469</v>
      </c>
      <c r="J73">
        <f t="shared" si="16"/>
        <v>13000</v>
      </c>
      <c r="K73" t="str">
        <f t="shared" si="17"/>
        <v>TAK</v>
      </c>
      <c r="L73" t="str">
        <f t="shared" si="18"/>
        <v>NIE</v>
      </c>
      <c r="M73" s="1">
        <f t="shared" si="23"/>
        <v>42166</v>
      </c>
    </row>
    <row r="74" spans="1:13">
      <c r="A74">
        <v>18</v>
      </c>
      <c r="B74">
        <v>5</v>
      </c>
      <c r="C74">
        <f t="shared" si="14"/>
        <v>3500</v>
      </c>
      <c r="D74">
        <f t="shared" si="24"/>
        <v>0</v>
      </c>
      <c r="E74" t="str">
        <f t="shared" si="19"/>
        <v>NIE</v>
      </c>
      <c r="F74" t="str">
        <f t="shared" si="20"/>
        <v>NIE</v>
      </c>
      <c r="G74">
        <f t="shared" si="15"/>
        <v>0</v>
      </c>
      <c r="H74">
        <f t="shared" si="21"/>
        <v>16500</v>
      </c>
      <c r="I74">
        <f t="shared" si="22"/>
        <v>0</v>
      </c>
      <c r="J74">
        <f t="shared" si="16"/>
        <v>16500</v>
      </c>
      <c r="K74" t="str">
        <f t="shared" si="17"/>
        <v>TAK</v>
      </c>
      <c r="L74" t="str">
        <f t="shared" si="18"/>
        <v>TAK</v>
      </c>
      <c r="M74" s="1">
        <f t="shared" si="23"/>
        <v>42167</v>
      </c>
    </row>
    <row r="75" spans="1:13">
      <c r="A75">
        <v>19</v>
      </c>
      <c r="B75">
        <v>1</v>
      </c>
      <c r="C75">
        <f t="shared" si="14"/>
        <v>700</v>
      </c>
      <c r="D75">
        <f t="shared" si="24"/>
        <v>0</v>
      </c>
      <c r="E75" t="str">
        <f t="shared" si="19"/>
        <v>NIE</v>
      </c>
      <c r="F75" t="str">
        <f t="shared" si="20"/>
        <v>NIE</v>
      </c>
      <c r="G75">
        <f t="shared" si="15"/>
        <v>0</v>
      </c>
      <c r="H75">
        <f t="shared" si="21"/>
        <v>17200</v>
      </c>
      <c r="I75">
        <f t="shared" si="22"/>
        <v>0</v>
      </c>
      <c r="J75">
        <f t="shared" si="16"/>
        <v>17200</v>
      </c>
      <c r="K75" t="str">
        <f t="shared" si="17"/>
        <v>TAK</v>
      </c>
      <c r="L75" t="str">
        <f t="shared" si="18"/>
        <v>TAK</v>
      </c>
      <c r="M75" s="1">
        <f t="shared" si="23"/>
        <v>42168</v>
      </c>
    </row>
    <row r="76" spans="1:13">
      <c r="A76">
        <v>22</v>
      </c>
      <c r="B76">
        <v>0</v>
      </c>
      <c r="C76">
        <f t="shared" si="14"/>
        <v>0</v>
      </c>
      <c r="D76">
        <f t="shared" si="24"/>
        <v>533</v>
      </c>
      <c r="E76" t="str">
        <f t="shared" si="19"/>
        <v>TAK</v>
      </c>
      <c r="F76" t="str">
        <f t="shared" si="20"/>
        <v>NIE</v>
      </c>
      <c r="G76">
        <f t="shared" si="15"/>
        <v>12000</v>
      </c>
      <c r="H76">
        <f t="shared" si="21"/>
        <v>16667</v>
      </c>
      <c r="I76">
        <f t="shared" si="22"/>
        <v>0</v>
      </c>
      <c r="J76">
        <f t="shared" si="16"/>
        <v>4667</v>
      </c>
      <c r="K76" t="str">
        <f t="shared" si="17"/>
        <v>TAK</v>
      </c>
      <c r="L76" t="str">
        <f t="shared" si="18"/>
        <v>NIE</v>
      </c>
      <c r="M76" s="1">
        <f t="shared" si="23"/>
        <v>42169</v>
      </c>
    </row>
    <row r="77" spans="1:13">
      <c r="A77">
        <v>16</v>
      </c>
      <c r="B77">
        <v>0</v>
      </c>
      <c r="C77">
        <f t="shared" si="14"/>
        <v>0</v>
      </c>
      <c r="D77">
        <f t="shared" si="24"/>
        <v>90</v>
      </c>
      <c r="E77" t="str">
        <f t="shared" si="19"/>
        <v>TAK</v>
      </c>
      <c r="F77" t="str">
        <f t="shared" si="20"/>
        <v>NIE</v>
      </c>
      <c r="G77">
        <f t="shared" si="15"/>
        <v>12000</v>
      </c>
      <c r="H77">
        <f t="shared" si="21"/>
        <v>4577</v>
      </c>
      <c r="I77">
        <f t="shared" si="22"/>
        <v>20423</v>
      </c>
      <c r="J77">
        <f t="shared" si="16"/>
        <v>13000</v>
      </c>
      <c r="K77" t="str">
        <f t="shared" si="17"/>
        <v>TAK</v>
      </c>
      <c r="L77" t="str">
        <f t="shared" si="18"/>
        <v>NIE</v>
      </c>
      <c r="M77" s="1">
        <f t="shared" si="23"/>
        <v>42170</v>
      </c>
    </row>
    <row r="78" spans="1:13">
      <c r="A78">
        <v>12</v>
      </c>
      <c r="B78">
        <v>0</v>
      </c>
      <c r="C78">
        <f t="shared" si="14"/>
        <v>0</v>
      </c>
      <c r="D78">
        <f t="shared" si="24"/>
        <v>163</v>
      </c>
      <c r="E78" t="str">
        <f t="shared" si="19"/>
        <v>NIE</v>
      </c>
      <c r="F78" t="str">
        <f t="shared" si="20"/>
        <v>NIE</v>
      </c>
      <c r="G78">
        <f t="shared" si="15"/>
        <v>0</v>
      </c>
      <c r="H78">
        <f t="shared" si="21"/>
        <v>12837</v>
      </c>
      <c r="I78">
        <f t="shared" si="22"/>
        <v>0</v>
      </c>
      <c r="J78">
        <f t="shared" si="16"/>
        <v>12837</v>
      </c>
      <c r="K78" t="str">
        <f t="shared" si="17"/>
        <v>NIE</v>
      </c>
      <c r="L78" t="str">
        <f t="shared" si="18"/>
        <v>NIE</v>
      </c>
      <c r="M78" s="1">
        <f t="shared" si="23"/>
        <v>42171</v>
      </c>
    </row>
    <row r="79" spans="1:13">
      <c r="A79">
        <v>14</v>
      </c>
      <c r="B79">
        <v>0</v>
      </c>
      <c r="C79">
        <f t="shared" si="14"/>
        <v>0</v>
      </c>
      <c r="D79">
        <f t="shared" si="24"/>
        <v>202</v>
      </c>
      <c r="E79" t="str">
        <f t="shared" si="19"/>
        <v>NIE</v>
      </c>
      <c r="F79" t="str">
        <f t="shared" si="20"/>
        <v>NIE</v>
      </c>
      <c r="G79">
        <f t="shared" si="15"/>
        <v>0</v>
      </c>
      <c r="H79">
        <f t="shared" si="21"/>
        <v>12635</v>
      </c>
      <c r="I79">
        <f t="shared" si="22"/>
        <v>0</v>
      </c>
      <c r="J79">
        <f t="shared" si="16"/>
        <v>12635</v>
      </c>
      <c r="K79" t="str">
        <f t="shared" si="17"/>
        <v>NIE</v>
      </c>
      <c r="L79" t="str">
        <f t="shared" si="18"/>
        <v>NIE</v>
      </c>
      <c r="M79" s="1">
        <f t="shared" si="23"/>
        <v>42172</v>
      </c>
    </row>
    <row r="80" spans="1:13">
      <c r="A80">
        <v>16</v>
      </c>
      <c r="B80">
        <v>0.3</v>
      </c>
      <c r="C80">
        <f t="shared" si="14"/>
        <v>210</v>
      </c>
      <c r="D80">
        <f t="shared" si="24"/>
        <v>0</v>
      </c>
      <c r="E80" t="str">
        <f t="shared" si="19"/>
        <v>TAK</v>
      </c>
      <c r="F80" t="str">
        <f t="shared" si="20"/>
        <v>NIE</v>
      </c>
      <c r="G80">
        <f t="shared" si="15"/>
        <v>12000</v>
      </c>
      <c r="H80">
        <f t="shared" si="21"/>
        <v>12845</v>
      </c>
      <c r="I80">
        <f t="shared" si="22"/>
        <v>0</v>
      </c>
      <c r="J80">
        <f t="shared" si="16"/>
        <v>845</v>
      </c>
      <c r="K80" t="str">
        <f t="shared" si="17"/>
        <v>TAK</v>
      </c>
      <c r="L80" t="str">
        <f t="shared" si="18"/>
        <v>NIE</v>
      </c>
      <c r="M80" s="1">
        <f t="shared" si="23"/>
        <v>42173</v>
      </c>
    </row>
    <row r="81" spans="1:13">
      <c r="A81">
        <v>12</v>
      </c>
      <c r="B81">
        <v>3</v>
      </c>
      <c r="C81">
        <f t="shared" si="14"/>
        <v>2100</v>
      </c>
      <c r="D81">
        <f t="shared" si="24"/>
        <v>0</v>
      </c>
      <c r="E81" t="str">
        <f t="shared" si="19"/>
        <v>NIE</v>
      </c>
      <c r="F81" t="str">
        <f t="shared" si="20"/>
        <v>NIE</v>
      </c>
      <c r="G81">
        <f t="shared" si="15"/>
        <v>0</v>
      </c>
      <c r="H81">
        <f t="shared" si="21"/>
        <v>2945</v>
      </c>
      <c r="I81">
        <f t="shared" si="22"/>
        <v>0</v>
      </c>
      <c r="J81">
        <f t="shared" si="16"/>
        <v>2945</v>
      </c>
      <c r="K81" t="str">
        <f t="shared" si="17"/>
        <v>NIE</v>
      </c>
      <c r="L81" t="str">
        <f t="shared" si="18"/>
        <v>NIE</v>
      </c>
      <c r="M81" s="1">
        <f t="shared" si="23"/>
        <v>42174</v>
      </c>
    </row>
    <row r="82" spans="1:13">
      <c r="A82">
        <v>13</v>
      </c>
      <c r="B82">
        <v>2</v>
      </c>
      <c r="C82">
        <f t="shared" si="14"/>
        <v>1400</v>
      </c>
      <c r="D82">
        <f t="shared" si="24"/>
        <v>0</v>
      </c>
      <c r="E82" t="str">
        <f t="shared" si="19"/>
        <v>NIE</v>
      </c>
      <c r="F82" t="str">
        <f t="shared" si="20"/>
        <v>NIE</v>
      </c>
      <c r="G82">
        <f t="shared" si="15"/>
        <v>0</v>
      </c>
      <c r="H82">
        <f t="shared" si="21"/>
        <v>4345</v>
      </c>
      <c r="I82">
        <f t="shared" si="22"/>
        <v>0</v>
      </c>
      <c r="J82">
        <f t="shared" si="16"/>
        <v>4345</v>
      </c>
      <c r="K82" t="str">
        <f t="shared" si="17"/>
        <v>NIE</v>
      </c>
      <c r="L82" t="str">
        <f t="shared" si="18"/>
        <v>NIE</v>
      </c>
      <c r="M82" s="1">
        <f t="shared" si="23"/>
        <v>42175</v>
      </c>
    </row>
    <row r="83" spans="1:13">
      <c r="A83">
        <v>12</v>
      </c>
      <c r="B83">
        <v>0</v>
      </c>
      <c r="C83">
        <f t="shared" si="14"/>
        <v>0</v>
      </c>
      <c r="D83">
        <f t="shared" si="24"/>
        <v>55</v>
      </c>
      <c r="E83" t="str">
        <f t="shared" si="19"/>
        <v>NIE</v>
      </c>
      <c r="F83" t="str">
        <f t="shared" si="20"/>
        <v>NIE</v>
      </c>
      <c r="G83">
        <f t="shared" si="15"/>
        <v>0</v>
      </c>
      <c r="H83">
        <f t="shared" si="21"/>
        <v>4290</v>
      </c>
      <c r="I83">
        <f t="shared" si="22"/>
        <v>0</v>
      </c>
      <c r="J83">
        <f t="shared" si="16"/>
        <v>4290</v>
      </c>
      <c r="K83" t="str">
        <f t="shared" si="17"/>
        <v>NIE</v>
      </c>
      <c r="L83" t="str">
        <f t="shared" si="18"/>
        <v>NIE</v>
      </c>
      <c r="M83" s="1">
        <f t="shared" si="23"/>
        <v>42176</v>
      </c>
    </row>
    <row r="84" spans="1:13">
      <c r="A84">
        <v>12</v>
      </c>
      <c r="B84">
        <v>3</v>
      </c>
      <c r="C84">
        <f t="shared" si="14"/>
        <v>2100</v>
      </c>
      <c r="D84">
        <f t="shared" si="24"/>
        <v>0</v>
      </c>
      <c r="E84" t="str">
        <f t="shared" si="19"/>
        <v>NIE</v>
      </c>
      <c r="F84" t="str">
        <f t="shared" si="20"/>
        <v>NIE</v>
      </c>
      <c r="G84">
        <f t="shared" si="15"/>
        <v>0</v>
      </c>
      <c r="H84">
        <f t="shared" si="21"/>
        <v>6390</v>
      </c>
      <c r="I84">
        <f t="shared" si="22"/>
        <v>0</v>
      </c>
      <c r="J84">
        <f t="shared" si="16"/>
        <v>6390</v>
      </c>
      <c r="K84" t="str">
        <f t="shared" si="17"/>
        <v>NIE</v>
      </c>
      <c r="L84" t="str">
        <f t="shared" si="18"/>
        <v>NIE</v>
      </c>
      <c r="M84" s="1">
        <f t="shared" si="23"/>
        <v>42177</v>
      </c>
    </row>
    <row r="85" spans="1:13">
      <c r="A85">
        <v>13</v>
      </c>
      <c r="B85">
        <v>3</v>
      </c>
      <c r="C85">
        <f t="shared" si="14"/>
        <v>2100</v>
      </c>
      <c r="D85">
        <f t="shared" si="24"/>
        <v>0</v>
      </c>
      <c r="E85" t="str">
        <f t="shared" si="19"/>
        <v>NIE</v>
      </c>
      <c r="F85" t="str">
        <f t="shared" si="20"/>
        <v>NIE</v>
      </c>
      <c r="G85">
        <f t="shared" si="15"/>
        <v>0</v>
      </c>
      <c r="H85">
        <f t="shared" si="21"/>
        <v>8490</v>
      </c>
      <c r="I85">
        <f t="shared" si="22"/>
        <v>0</v>
      </c>
      <c r="J85">
        <f t="shared" si="16"/>
        <v>8490</v>
      </c>
      <c r="K85" t="str">
        <f t="shared" si="17"/>
        <v>NIE</v>
      </c>
      <c r="L85" t="str">
        <f t="shared" si="18"/>
        <v>NIE</v>
      </c>
      <c r="M85" s="1">
        <f t="shared" si="23"/>
        <v>42178</v>
      </c>
    </row>
    <row r="86" spans="1:13">
      <c r="A86">
        <v>12</v>
      </c>
      <c r="B86">
        <v>0</v>
      </c>
      <c r="C86">
        <f t="shared" si="14"/>
        <v>0</v>
      </c>
      <c r="D86">
        <f t="shared" si="24"/>
        <v>106</v>
      </c>
      <c r="E86" t="str">
        <f t="shared" si="19"/>
        <v>NIE</v>
      </c>
      <c r="F86" t="str">
        <f t="shared" si="20"/>
        <v>NIE</v>
      </c>
      <c r="G86">
        <f t="shared" si="15"/>
        <v>0</v>
      </c>
      <c r="H86">
        <f t="shared" si="21"/>
        <v>8384</v>
      </c>
      <c r="I86">
        <f t="shared" si="22"/>
        <v>0</v>
      </c>
      <c r="J86">
        <f t="shared" si="16"/>
        <v>8384</v>
      </c>
      <c r="K86" t="str">
        <f t="shared" si="17"/>
        <v>NIE</v>
      </c>
      <c r="L86" t="str">
        <f t="shared" si="18"/>
        <v>NIE</v>
      </c>
      <c r="M86" s="1">
        <f t="shared" si="23"/>
        <v>42179</v>
      </c>
    </row>
    <row r="87" spans="1:13">
      <c r="A87">
        <v>16</v>
      </c>
      <c r="B87">
        <v>0</v>
      </c>
      <c r="C87">
        <f t="shared" si="14"/>
        <v>0</v>
      </c>
      <c r="D87">
        <f t="shared" si="24"/>
        <v>161</v>
      </c>
      <c r="E87" t="str">
        <f t="shared" si="19"/>
        <v>TAK</v>
      </c>
      <c r="F87" t="str">
        <f t="shared" si="20"/>
        <v>NIE</v>
      </c>
      <c r="G87">
        <f t="shared" si="15"/>
        <v>12000</v>
      </c>
      <c r="H87">
        <f t="shared" si="21"/>
        <v>8223</v>
      </c>
      <c r="I87">
        <f t="shared" si="22"/>
        <v>16777</v>
      </c>
      <c r="J87">
        <f t="shared" si="16"/>
        <v>13000</v>
      </c>
      <c r="K87" t="str">
        <f t="shared" si="17"/>
        <v>TAK</v>
      </c>
      <c r="L87" t="str">
        <f t="shared" si="18"/>
        <v>NIE</v>
      </c>
      <c r="M87" s="1">
        <f t="shared" si="23"/>
        <v>42180</v>
      </c>
    </row>
    <row r="88" spans="1:13">
      <c r="A88">
        <v>16</v>
      </c>
      <c r="B88">
        <v>7</v>
      </c>
      <c r="C88">
        <f t="shared" si="14"/>
        <v>4900</v>
      </c>
      <c r="D88">
        <f t="shared" si="24"/>
        <v>0</v>
      </c>
      <c r="E88" t="str">
        <f t="shared" si="19"/>
        <v>NIE</v>
      </c>
      <c r="F88" t="str">
        <f t="shared" si="20"/>
        <v>NIE</v>
      </c>
      <c r="G88">
        <f t="shared" si="15"/>
        <v>0</v>
      </c>
      <c r="H88">
        <f t="shared" si="21"/>
        <v>17900</v>
      </c>
      <c r="I88">
        <f t="shared" si="22"/>
        <v>0</v>
      </c>
      <c r="J88">
        <f t="shared" si="16"/>
        <v>17900</v>
      </c>
      <c r="K88" t="str">
        <f t="shared" si="17"/>
        <v>TAK</v>
      </c>
      <c r="L88" t="str">
        <f t="shared" si="18"/>
        <v>TAK</v>
      </c>
      <c r="M88" s="1">
        <f t="shared" si="23"/>
        <v>42181</v>
      </c>
    </row>
    <row r="89" spans="1:13">
      <c r="A89">
        <v>18</v>
      </c>
      <c r="B89">
        <v>6</v>
      </c>
      <c r="C89">
        <f t="shared" si="14"/>
        <v>4200</v>
      </c>
      <c r="D89">
        <f t="shared" si="24"/>
        <v>0</v>
      </c>
      <c r="E89" t="str">
        <f t="shared" si="19"/>
        <v>NIE</v>
      </c>
      <c r="F89" t="str">
        <f t="shared" si="20"/>
        <v>NIE</v>
      </c>
      <c r="G89">
        <f t="shared" si="15"/>
        <v>0</v>
      </c>
      <c r="H89">
        <f t="shared" si="21"/>
        <v>22100</v>
      </c>
      <c r="I89">
        <f t="shared" si="22"/>
        <v>0</v>
      </c>
      <c r="J89">
        <f t="shared" si="16"/>
        <v>22100</v>
      </c>
      <c r="K89" t="str">
        <f t="shared" si="17"/>
        <v>TAK</v>
      </c>
      <c r="L89" t="str">
        <f t="shared" si="18"/>
        <v>TAK</v>
      </c>
      <c r="M89" s="1">
        <f t="shared" si="23"/>
        <v>42182</v>
      </c>
    </row>
    <row r="90" spans="1:13">
      <c r="A90">
        <v>16</v>
      </c>
      <c r="B90">
        <v>0</v>
      </c>
      <c r="C90">
        <f t="shared" si="14"/>
        <v>0</v>
      </c>
      <c r="D90">
        <f t="shared" si="24"/>
        <v>425</v>
      </c>
      <c r="E90" t="str">
        <f t="shared" si="19"/>
        <v>TAK</v>
      </c>
      <c r="F90" t="str">
        <f t="shared" si="20"/>
        <v>NIE</v>
      </c>
      <c r="G90">
        <f t="shared" si="15"/>
        <v>12000</v>
      </c>
      <c r="H90">
        <f t="shared" si="21"/>
        <v>21675</v>
      </c>
      <c r="I90">
        <f t="shared" si="22"/>
        <v>0</v>
      </c>
      <c r="J90">
        <f t="shared" si="16"/>
        <v>9675</v>
      </c>
      <c r="K90" t="str">
        <f t="shared" si="17"/>
        <v>TAK</v>
      </c>
      <c r="L90" t="str">
        <f t="shared" si="18"/>
        <v>NIE</v>
      </c>
      <c r="M90" s="1">
        <f t="shared" si="23"/>
        <v>42183</v>
      </c>
    </row>
    <row r="91" spans="1:13">
      <c r="A91">
        <v>16</v>
      </c>
      <c r="B91">
        <v>0</v>
      </c>
      <c r="C91">
        <f t="shared" si="14"/>
        <v>0</v>
      </c>
      <c r="D91">
        <f t="shared" si="24"/>
        <v>186</v>
      </c>
      <c r="E91" t="str">
        <f t="shared" si="19"/>
        <v>TAK</v>
      </c>
      <c r="F91" t="str">
        <f t="shared" si="20"/>
        <v>NIE</v>
      </c>
      <c r="G91">
        <f t="shared" si="15"/>
        <v>12000</v>
      </c>
      <c r="H91">
        <f t="shared" si="21"/>
        <v>9489</v>
      </c>
      <c r="I91">
        <f t="shared" si="22"/>
        <v>15511</v>
      </c>
      <c r="J91">
        <f t="shared" si="16"/>
        <v>13000</v>
      </c>
      <c r="K91" t="str">
        <f t="shared" si="17"/>
        <v>TAK</v>
      </c>
      <c r="L91" t="str">
        <f t="shared" si="18"/>
        <v>NIE</v>
      </c>
      <c r="M91" s="1">
        <f t="shared" si="23"/>
        <v>42184</v>
      </c>
    </row>
    <row r="92" spans="1:13">
      <c r="A92">
        <v>19</v>
      </c>
      <c r="B92">
        <v>0</v>
      </c>
      <c r="C92">
        <f t="shared" si="14"/>
        <v>0</v>
      </c>
      <c r="D92">
        <f t="shared" si="24"/>
        <v>323</v>
      </c>
      <c r="E92" t="str">
        <f t="shared" si="19"/>
        <v>TAK</v>
      </c>
      <c r="F92" t="str">
        <f t="shared" si="20"/>
        <v>NIE</v>
      </c>
      <c r="G92">
        <f t="shared" si="15"/>
        <v>12000</v>
      </c>
      <c r="H92">
        <f t="shared" si="21"/>
        <v>12677</v>
      </c>
      <c r="I92">
        <f t="shared" si="22"/>
        <v>0</v>
      </c>
      <c r="J92">
        <f t="shared" si="16"/>
        <v>677</v>
      </c>
      <c r="K92" t="str">
        <f t="shared" si="17"/>
        <v>TAK</v>
      </c>
      <c r="L92" t="str">
        <f t="shared" si="18"/>
        <v>NIE</v>
      </c>
      <c r="M92" s="1">
        <f t="shared" si="23"/>
        <v>42185</v>
      </c>
    </row>
    <row r="93" spans="1:13">
      <c r="A93">
        <v>18</v>
      </c>
      <c r="B93">
        <v>0</v>
      </c>
      <c r="C93">
        <f t="shared" si="14"/>
        <v>0</v>
      </c>
      <c r="D93">
        <f t="shared" si="24"/>
        <v>16</v>
      </c>
      <c r="E93" t="str">
        <f t="shared" si="19"/>
        <v>TAK</v>
      </c>
      <c r="F93" t="str">
        <f t="shared" si="20"/>
        <v>NIE</v>
      </c>
      <c r="G93">
        <f t="shared" si="15"/>
        <v>12000</v>
      </c>
      <c r="H93">
        <f t="shared" si="21"/>
        <v>661</v>
      </c>
      <c r="I93">
        <f t="shared" si="22"/>
        <v>24339</v>
      </c>
      <c r="J93">
        <f t="shared" si="16"/>
        <v>13000</v>
      </c>
      <c r="K93" t="str">
        <f t="shared" si="17"/>
        <v>TAK</v>
      </c>
      <c r="L93" t="str">
        <f t="shared" si="18"/>
        <v>NIE</v>
      </c>
      <c r="M93" s="1">
        <f t="shared" si="23"/>
        <v>42186</v>
      </c>
    </row>
    <row r="94" spans="1:13">
      <c r="A94">
        <v>20</v>
      </c>
      <c r="B94">
        <v>0</v>
      </c>
      <c r="C94">
        <f t="shared" si="14"/>
        <v>0</v>
      </c>
      <c r="D94">
        <f t="shared" si="24"/>
        <v>349</v>
      </c>
      <c r="E94" t="str">
        <f t="shared" si="19"/>
        <v>TAK</v>
      </c>
      <c r="F94" t="str">
        <f t="shared" si="20"/>
        <v>NIE</v>
      </c>
      <c r="G94">
        <f t="shared" si="15"/>
        <v>12000</v>
      </c>
      <c r="H94">
        <f t="shared" si="21"/>
        <v>12651</v>
      </c>
      <c r="I94">
        <f t="shared" si="22"/>
        <v>0</v>
      </c>
      <c r="J94">
        <f t="shared" si="16"/>
        <v>651</v>
      </c>
      <c r="K94" t="str">
        <f t="shared" si="17"/>
        <v>TAK</v>
      </c>
      <c r="L94" t="str">
        <f t="shared" si="18"/>
        <v>NIE</v>
      </c>
      <c r="M94" s="1">
        <f t="shared" si="23"/>
        <v>42187</v>
      </c>
    </row>
    <row r="95" spans="1:13">
      <c r="A95">
        <v>22</v>
      </c>
      <c r="B95">
        <v>0</v>
      </c>
      <c r="C95">
        <f t="shared" si="14"/>
        <v>0</v>
      </c>
      <c r="D95">
        <f t="shared" si="24"/>
        <v>21</v>
      </c>
      <c r="E95" t="str">
        <f t="shared" si="19"/>
        <v>TAK</v>
      </c>
      <c r="F95" t="str">
        <f t="shared" si="20"/>
        <v>NIE</v>
      </c>
      <c r="G95">
        <f t="shared" si="15"/>
        <v>12000</v>
      </c>
      <c r="H95">
        <f t="shared" si="21"/>
        <v>630</v>
      </c>
      <c r="I95">
        <f t="shared" si="22"/>
        <v>24370</v>
      </c>
      <c r="J95">
        <f t="shared" si="16"/>
        <v>13000</v>
      </c>
      <c r="K95" t="str">
        <f t="shared" si="17"/>
        <v>TAK</v>
      </c>
      <c r="L95" t="str">
        <f t="shared" si="18"/>
        <v>NIE</v>
      </c>
      <c r="M95" s="1">
        <f t="shared" si="23"/>
        <v>42188</v>
      </c>
    </row>
    <row r="96" spans="1:13">
      <c r="A96">
        <v>25</v>
      </c>
      <c r="B96">
        <v>0</v>
      </c>
      <c r="C96">
        <f t="shared" si="14"/>
        <v>0</v>
      </c>
      <c r="D96">
        <f t="shared" si="24"/>
        <v>488</v>
      </c>
      <c r="E96" t="str">
        <f t="shared" si="19"/>
        <v>TAK</v>
      </c>
      <c r="F96" t="str">
        <f t="shared" si="20"/>
        <v>NIE</v>
      </c>
      <c r="G96">
        <f t="shared" si="15"/>
        <v>12000</v>
      </c>
      <c r="H96">
        <f t="shared" si="21"/>
        <v>12512</v>
      </c>
      <c r="I96">
        <f t="shared" si="22"/>
        <v>0</v>
      </c>
      <c r="J96">
        <f t="shared" si="16"/>
        <v>512</v>
      </c>
      <c r="K96" t="str">
        <f t="shared" si="17"/>
        <v>TAK</v>
      </c>
      <c r="L96" t="str">
        <f t="shared" si="18"/>
        <v>NIE</v>
      </c>
      <c r="M96" s="1">
        <f t="shared" si="23"/>
        <v>42189</v>
      </c>
    </row>
    <row r="97" spans="1:13">
      <c r="A97">
        <v>26</v>
      </c>
      <c r="B97">
        <v>0</v>
      </c>
      <c r="C97">
        <f t="shared" si="14"/>
        <v>0</v>
      </c>
      <c r="D97">
        <f t="shared" si="24"/>
        <v>21</v>
      </c>
      <c r="E97" t="str">
        <f t="shared" si="19"/>
        <v>TAK</v>
      </c>
      <c r="F97" t="str">
        <f t="shared" si="20"/>
        <v>NIE</v>
      </c>
      <c r="G97">
        <f t="shared" si="15"/>
        <v>12000</v>
      </c>
      <c r="H97">
        <f t="shared" si="21"/>
        <v>491</v>
      </c>
      <c r="I97">
        <f t="shared" si="22"/>
        <v>24509</v>
      </c>
      <c r="J97">
        <f t="shared" si="16"/>
        <v>13000</v>
      </c>
      <c r="K97" t="str">
        <f t="shared" si="17"/>
        <v>TAK</v>
      </c>
      <c r="L97" t="str">
        <f t="shared" si="18"/>
        <v>NIE</v>
      </c>
      <c r="M97" s="1">
        <f t="shared" si="23"/>
        <v>42190</v>
      </c>
    </row>
    <row r="98" spans="1:13">
      <c r="A98">
        <v>22</v>
      </c>
      <c r="B98">
        <v>0</v>
      </c>
      <c r="C98">
        <f t="shared" si="14"/>
        <v>0</v>
      </c>
      <c r="D98">
        <f t="shared" si="24"/>
        <v>403</v>
      </c>
      <c r="E98" t="str">
        <f t="shared" si="19"/>
        <v>TAK</v>
      </c>
      <c r="F98" t="str">
        <f t="shared" si="20"/>
        <v>NIE</v>
      </c>
      <c r="G98">
        <f t="shared" si="15"/>
        <v>12000</v>
      </c>
      <c r="H98">
        <f t="shared" si="21"/>
        <v>12597</v>
      </c>
      <c r="I98">
        <f t="shared" si="22"/>
        <v>0</v>
      </c>
      <c r="J98">
        <f t="shared" si="16"/>
        <v>597</v>
      </c>
      <c r="K98" t="str">
        <f t="shared" si="17"/>
        <v>TAK</v>
      </c>
      <c r="L98" t="str">
        <f t="shared" si="18"/>
        <v>NIE</v>
      </c>
      <c r="M98" s="1">
        <f t="shared" si="23"/>
        <v>42191</v>
      </c>
    </row>
    <row r="99" spans="1:13">
      <c r="A99">
        <v>22</v>
      </c>
      <c r="B99">
        <v>18</v>
      </c>
      <c r="C99">
        <f t="shared" si="14"/>
        <v>12600</v>
      </c>
      <c r="D99">
        <f t="shared" si="24"/>
        <v>0</v>
      </c>
      <c r="E99" t="str">
        <f t="shared" si="19"/>
        <v>NIE</v>
      </c>
      <c r="F99" t="str">
        <f t="shared" si="20"/>
        <v>NIE</v>
      </c>
      <c r="G99">
        <f t="shared" si="15"/>
        <v>0</v>
      </c>
      <c r="H99">
        <f t="shared" si="21"/>
        <v>13197</v>
      </c>
      <c r="I99">
        <f t="shared" si="22"/>
        <v>0</v>
      </c>
      <c r="J99">
        <f t="shared" si="16"/>
        <v>13197</v>
      </c>
      <c r="K99" t="str">
        <f t="shared" si="17"/>
        <v>TAK</v>
      </c>
      <c r="L99" t="str">
        <f t="shared" si="18"/>
        <v>TAK</v>
      </c>
      <c r="M99" s="1">
        <f t="shared" si="23"/>
        <v>42192</v>
      </c>
    </row>
    <row r="100" spans="1:13">
      <c r="A100">
        <v>20</v>
      </c>
      <c r="B100">
        <v>3</v>
      </c>
      <c r="C100">
        <f t="shared" si="14"/>
        <v>2100</v>
      </c>
      <c r="D100">
        <f t="shared" si="24"/>
        <v>0</v>
      </c>
      <c r="E100" t="str">
        <f t="shared" si="19"/>
        <v>NIE</v>
      </c>
      <c r="F100" t="str">
        <f t="shared" si="20"/>
        <v>NIE</v>
      </c>
      <c r="G100">
        <f t="shared" si="15"/>
        <v>0</v>
      </c>
      <c r="H100">
        <f t="shared" si="21"/>
        <v>15297</v>
      </c>
      <c r="I100">
        <f t="shared" si="22"/>
        <v>0</v>
      </c>
      <c r="J100">
        <f t="shared" si="16"/>
        <v>15297</v>
      </c>
      <c r="K100" t="str">
        <f t="shared" si="17"/>
        <v>TAK</v>
      </c>
      <c r="L100" t="str">
        <f t="shared" si="18"/>
        <v>TAK</v>
      </c>
      <c r="M100" s="1">
        <f t="shared" si="23"/>
        <v>42193</v>
      </c>
    </row>
    <row r="101" spans="1:13">
      <c r="A101">
        <v>16</v>
      </c>
      <c r="B101">
        <v>0.2</v>
      </c>
      <c r="C101">
        <f t="shared" si="14"/>
        <v>140</v>
      </c>
      <c r="D101">
        <f t="shared" si="24"/>
        <v>0</v>
      </c>
      <c r="E101" t="str">
        <f t="shared" si="19"/>
        <v>TAK</v>
      </c>
      <c r="F101" t="str">
        <f t="shared" si="20"/>
        <v>NIE</v>
      </c>
      <c r="G101">
        <f t="shared" si="15"/>
        <v>12000</v>
      </c>
      <c r="H101">
        <f t="shared" si="21"/>
        <v>15437</v>
      </c>
      <c r="I101">
        <f t="shared" si="22"/>
        <v>0</v>
      </c>
      <c r="J101">
        <f t="shared" si="16"/>
        <v>3437</v>
      </c>
      <c r="K101" t="str">
        <f t="shared" si="17"/>
        <v>TAK</v>
      </c>
      <c r="L101" t="str">
        <f t="shared" si="18"/>
        <v>NIE</v>
      </c>
      <c r="M101" s="1">
        <f t="shared" si="23"/>
        <v>42194</v>
      </c>
    </row>
    <row r="102" spans="1:13">
      <c r="A102">
        <v>13</v>
      </c>
      <c r="B102">
        <v>12.2</v>
      </c>
      <c r="C102">
        <f t="shared" si="14"/>
        <v>8540</v>
      </c>
      <c r="D102">
        <f t="shared" si="24"/>
        <v>0</v>
      </c>
      <c r="E102" t="str">
        <f t="shared" si="19"/>
        <v>NIE</v>
      </c>
      <c r="F102" t="str">
        <f t="shared" si="20"/>
        <v>NIE</v>
      </c>
      <c r="G102">
        <f t="shared" si="15"/>
        <v>0</v>
      </c>
      <c r="H102">
        <f t="shared" si="21"/>
        <v>11977</v>
      </c>
      <c r="I102">
        <f t="shared" si="22"/>
        <v>0</v>
      </c>
      <c r="J102">
        <f t="shared" si="16"/>
        <v>11977</v>
      </c>
      <c r="K102" t="str">
        <f t="shared" si="17"/>
        <v>NIE</v>
      </c>
      <c r="L102" t="str">
        <f t="shared" si="18"/>
        <v>NIE</v>
      </c>
      <c r="M102" s="1">
        <f t="shared" si="23"/>
        <v>42195</v>
      </c>
    </row>
    <row r="103" spans="1:13">
      <c r="A103">
        <v>16</v>
      </c>
      <c r="B103">
        <v>0</v>
      </c>
      <c r="C103">
        <f t="shared" si="14"/>
        <v>0</v>
      </c>
      <c r="D103">
        <f t="shared" si="24"/>
        <v>230</v>
      </c>
      <c r="E103" t="str">
        <f t="shared" si="19"/>
        <v>TAK</v>
      </c>
      <c r="F103" t="str">
        <f t="shared" si="20"/>
        <v>NIE</v>
      </c>
      <c r="G103">
        <f t="shared" si="15"/>
        <v>12000</v>
      </c>
      <c r="H103">
        <f t="shared" si="21"/>
        <v>11747</v>
      </c>
      <c r="I103">
        <f t="shared" si="22"/>
        <v>13253</v>
      </c>
      <c r="J103">
        <f t="shared" si="16"/>
        <v>13000</v>
      </c>
      <c r="K103" t="str">
        <f t="shared" si="17"/>
        <v>TAK</v>
      </c>
      <c r="L103" t="str">
        <f t="shared" si="18"/>
        <v>NIE</v>
      </c>
      <c r="M103" s="1">
        <f t="shared" si="23"/>
        <v>42196</v>
      </c>
    </row>
    <row r="104" spans="1:13">
      <c r="A104">
        <v>18</v>
      </c>
      <c r="B104">
        <v>2</v>
      </c>
      <c r="C104">
        <f t="shared" si="14"/>
        <v>1400</v>
      </c>
      <c r="D104">
        <f t="shared" si="24"/>
        <v>0</v>
      </c>
      <c r="E104" t="str">
        <f t="shared" si="19"/>
        <v>NIE</v>
      </c>
      <c r="F104" t="str">
        <f t="shared" si="20"/>
        <v>NIE</v>
      </c>
      <c r="G104">
        <f t="shared" si="15"/>
        <v>0</v>
      </c>
      <c r="H104">
        <f t="shared" si="21"/>
        <v>14400</v>
      </c>
      <c r="I104">
        <f t="shared" si="22"/>
        <v>0</v>
      </c>
      <c r="J104">
        <f t="shared" si="16"/>
        <v>14400</v>
      </c>
      <c r="K104" t="str">
        <f t="shared" si="17"/>
        <v>TAK</v>
      </c>
      <c r="L104" t="str">
        <f t="shared" si="18"/>
        <v>TAK</v>
      </c>
      <c r="M104" s="1">
        <f t="shared" si="23"/>
        <v>42197</v>
      </c>
    </row>
    <row r="105" spans="1:13">
      <c r="A105">
        <v>18</v>
      </c>
      <c r="B105">
        <v>12</v>
      </c>
      <c r="C105">
        <f t="shared" si="14"/>
        <v>8400</v>
      </c>
      <c r="D105">
        <f t="shared" si="24"/>
        <v>0</v>
      </c>
      <c r="E105" t="str">
        <f t="shared" si="19"/>
        <v>NIE</v>
      </c>
      <c r="F105" t="str">
        <f t="shared" si="20"/>
        <v>NIE</v>
      </c>
      <c r="G105">
        <f t="shared" si="15"/>
        <v>0</v>
      </c>
      <c r="H105">
        <f t="shared" si="21"/>
        <v>22800</v>
      </c>
      <c r="I105">
        <f t="shared" si="22"/>
        <v>0</v>
      </c>
      <c r="J105">
        <f t="shared" si="16"/>
        <v>22800</v>
      </c>
      <c r="K105" t="str">
        <f t="shared" si="17"/>
        <v>TAK</v>
      </c>
      <c r="L105" t="str">
        <f t="shared" si="18"/>
        <v>TAK</v>
      </c>
      <c r="M105" s="1">
        <f t="shared" si="23"/>
        <v>42198</v>
      </c>
    </row>
    <row r="106" spans="1:13">
      <c r="A106">
        <v>18</v>
      </c>
      <c r="B106">
        <v>0</v>
      </c>
      <c r="C106">
        <f t="shared" si="14"/>
        <v>0</v>
      </c>
      <c r="D106">
        <f t="shared" si="24"/>
        <v>523</v>
      </c>
      <c r="E106" t="str">
        <f t="shared" si="19"/>
        <v>TAK</v>
      </c>
      <c r="F106" t="str">
        <f t="shared" si="20"/>
        <v>NIE</v>
      </c>
      <c r="G106">
        <f t="shared" si="15"/>
        <v>12000</v>
      </c>
      <c r="H106">
        <f t="shared" si="21"/>
        <v>22277</v>
      </c>
      <c r="I106">
        <f t="shared" si="22"/>
        <v>0</v>
      </c>
      <c r="J106">
        <f t="shared" si="16"/>
        <v>10277</v>
      </c>
      <c r="K106" t="str">
        <f t="shared" si="17"/>
        <v>TAK</v>
      </c>
      <c r="L106" t="str">
        <f t="shared" si="18"/>
        <v>NIE</v>
      </c>
      <c r="M106" s="1">
        <f t="shared" si="23"/>
        <v>42199</v>
      </c>
    </row>
    <row r="107" spans="1:13">
      <c r="A107">
        <v>18</v>
      </c>
      <c r="B107">
        <v>0</v>
      </c>
      <c r="C107">
        <f t="shared" si="14"/>
        <v>0</v>
      </c>
      <c r="D107">
        <f t="shared" si="24"/>
        <v>236</v>
      </c>
      <c r="E107" t="str">
        <f t="shared" si="19"/>
        <v>TAK</v>
      </c>
      <c r="F107" t="str">
        <f t="shared" si="20"/>
        <v>NIE</v>
      </c>
      <c r="G107">
        <f t="shared" si="15"/>
        <v>12000</v>
      </c>
      <c r="H107">
        <f t="shared" si="21"/>
        <v>10041</v>
      </c>
      <c r="I107">
        <f t="shared" si="22"/>
        <v>14959</v>
      </c>
      <c r="J107">
        <f t="shared" si="16"/>
        <v>13000</v>
      </c>
      <c r="K107" t="str">
        <f t="shared" si="17"/>
        <v>TAK</v>
      </c>
      <c r="L107" t="str">
        <f t="shared" si="18"/>
        <v>NIE</v>
      </c>
      <c r="M107" s="1">
        <f t="shared" si="23"/>
        <v>42200</v>
      </c>
    </row>
    <row r="108" spans="1:13">
      <c r="A108">
        <v>16</v>
      </c>
      <c r="B108">
        <v>0</v>
      </c>
      <c r="C108">
        <f t="shared" si="14"/>
        <v>0</v>
      </c>
      <c r="D108">
        <f t="shared" si="24"/>
        <v>250</v>
      </c>
      <c r="E108" t="str">
        <f t="shared" si="19"/>
        <v>TAK</v>
      </c>
      <c r="F108" t="str">
        <f t="shared" si="20"/>
        <v>NIE</v>
      </c>
      <c r="G108">
        <f t="shared" si="15"/>
        <v>12000</v>
      </c>
      <c r="H108">
        <f t="shared" si="21"/>
        <v>12750</v>
      </c>
      <c r="I108">
        <f t="shared" si="22"/>
        <v>0</v>
      </c>
      <c r="J108">
        <f t="shared" si="16"/>
        <v>750</v>
      </c>
      <c r="K108" t="str">
        <f t="shared" si="17"/>
        <v>TAK</v>
      </c>
      <c r="L108" t="str">
        <f t="shared" si="18"/>
        <v>NIE</v>
      </c>
      <c r="M108" s="1">
        <f t="shared" si="23"/>
        <v>42201</v>
      </c>
    </row>
    <row r="109" spans="1:13">
      <c r="A109">
        <v>21</v>
      </c>
      <c r="B109">
        <v>0</v>
      </c>
      <c r="C109">
        <f t="shared" si="14"/>
        <v>0</v>
      </c>
      <c r="D109">
        <f t="shared" si="24"/>
        <v>22</v>
      </c>
      <c r="E109" t="str">
        <f t="shared" si="19"/>
        <v>TAK</v>
      </c>
      <c r="F109" t="str">
        <f t="shared" si="20"/>
        <v>NIE</v>
      </c>
      <c r="G109">
        <f t="shared" si="15"/>
        <v>12000</v>
      </c>
      <c r="H109">
        <f t="shared" si="21"/>
        <v>728</v>
      </c>
      <c r="I109">
        <f t="shared" si="22"/>
        <v>24272</v>
      </c>
      <c r="J109">
        <f t="shared" si="16"/>
        <v>13000</v>
      </c>
      <c r="K109" t="str">
        <f t="shared" si="17"/>
        <v>TAK</v>
      </c>
      <c r="L109" t="str">
        <f t="shared" si="18"/>
        <v>NIE</v>
      </c>
      <c r="M109" s="1">
        <f t="shared" si="23"/>
        <v>42202</v>
      </c>
    </row>
    <row r="110" spans="1:13">
      <c r="A110">
        <v>26</v>
      </c>
      <c r="B110">
        <v>0</v>
      </c>
      <c r="C110">
        <f t="shared" si="14"/>
        <v>0</v>
      </c>
      <c r="D110">
        <f t="shared" si="24"/>
        <v>518</v>
      </c>
      <c r="E110" t="str">
        <f t="shared" si="19"/>
        <v>TAK</v>
      </c>
      <c r="F110" t="str">
        <f t="shared" si="20"/>
        <v>NIE</v>
      </c>
      <c r="G110">
        <f t="shared" si="15"/>
        <v>12000</v>
      </c>
      <c r="H110">
        <f t="shared" si="21"/>
        <v>12482</v>
      </c>
      <c r="I110">
        <f t="shared" si="22"/>
        <v>0</v>
      </c>
      <c r="J110">
        <f t="shared" si="16"/>
        <v>482</v>
      </c>
      <c r="K110" t="str">
        <f t="shared" si="17"/>
        <v>TAK</v>
      </c>
      <c r="L110" t="str">
        <f t="shared" si="18"/>
        <v>NIE</v>
      </c>
      <c r="M110" s="1">
        <f t="shared" si="23"/>
        <v>42203</v>
      </c>
    </row>
    <row r="111" spans="1:13">
      <c r="A111">
        <v>23</v>
      </c>
      <c r="B111">
        <v>18</v>
      </c>
      <c r="C111">
        <f t="shared" si="14"/>
        <v>12600</v>
      </c>
      <c r="D111">
        <f t="shared" si="24"/>
        <v>0</v>
      </c>
      <c r="E111" t="str">
        <f t="shared" si="19"/>
        <v>NIE</v>
      </c>
      <c r="F111" t="str">
        <f t="shared" si="20"/>
        <v>NIE</v>
      </c>
      <c r="G111">
        <f t="shared" si="15"/>
        <v>0</v>
      </c>
      <c r="H111">
        <f t="shared" si="21"/>
        <v>13082</v>
      </c>
      <c r="I111">
        <f t="shared" si="22"/>
        <v>0</v>
      </c>
      <c r="J111">
        <f t="shared" si="16"/>
        <v>13082</v>
      </c>
      <c r="K111" t="str">
        <f t="shared" si="17"/>
        <v>TAK</v>
      </c>
      <c r="L111" t="str">
        <f t="shared" si="18"/>
        <v>TAK</v>
      </c>
      <c r="M111" s="1">
        <f t="shared" si="23"/>
        <v>42204</v>
      </c>
    </row>
    <row r="112" spans="1:13">
      <c r="A112">
        <v>19</v>
      </c>
      <c r="B112">
        <v>0</v>
      </c>
      <c r="C112">
        <f t="shared" si="14"/>
        <v>0</v>
      </c>
      <c r="D112">
        <f t="shared" si="24"/>
        <v>326</v>
      </c>
      <c r="E112" t="str">
        <f t="shared" si="19"/>
        <v>TAK</v>
      </c>
      <c r="F112" t="str">
        <f t="shared" si="20"/>
        <v>NIE</v>
      </c>
      <c r="G112">
        <f t="shared" si="15"/>
        <v>12000</v>
      </c>
      <c r="H112">
        <f t="shared" si="21"/>
        <v>12756</v>
      </c>
      <c r="I112">
        <f t="shared" si="22"/>
        <v>0</v>
      </c>
      <c r="J112">
        <f t="shared" si="16"/>
        <v>756</v>
      </c>
      <c r="K112" t="str">
        <f t="shared" si="17"/>
        <v>TAK</v>
      </c>
      <c r="L112" t="str">
        <f t="shared" si="18"/>
        <v>NIE</v>
      </c>
      <c r="M112" s="1">
        <f t="shared" si="23"/>
        <v>42205</v>
      </c>
    </row>
    <row r="113" spans="1:13">
      <c r="A113">
        <v>20</v>
      </c>
      <c r="B113">
        <v>6</v>
      </c>
      <c r="C113">
        <f t="shared" si="14"/>
        <v>4200</v>
      </c>
      <c r="D113">
        <f t="shared" si="24"/>
        <v>0</v>
      </c>
      <c r="E113" t="str">
        <f t="shared" si="19"/>
        <v>NIE</v>
      </c>
      <c r="F113" t="str">
        <f t="shared" si="20"/>
        <v>NIE</v>
      </c>
      <c r="G113">
        <f t="shared" si="15"/>
        <v>0</v>
      </c>
      <c r="H113">
        <f t="shared" si="21"/>
        <v>4956</v>
      </c>
      <c r="I113">
        <f t="shared" si="22"/>
        <v>0</v>
      </c>
      <c r="J113">
        <f t="shared" si="16"/>
        <v>4956</v>
      </c>
      <c r="K113" t="str">
        <f t="shared" si="17"/>
        <v>TAK</v>
      </c>
      <c r="L113" t="str">
        <f t="shared" si="18"/>
        <v>TAK</v>
      </c>
      <c r="M113" s="1">
        <f t="shared" si="23"/>
        <v>42206</v>
      </c>
    </row>
    <row r="114" spans="1:13">
      <c r="A114">
        <v>22</v>
      </c>
      <c r="B114">
        <v>0</v>
      </c>
      <c r="C114">
        <f t="shared" si="14"/>
        <v>0</v>
      </c>
      <c r="D114">
        <f t="shared" si="24"/>
        <v>154</v>
      </c>
      <c r="E114" t="str">
        <f t="shared" si="19"/>
        <v>TAK</v>
      </c>
      <c r="F114" t="str">
        <f t="shared" si="20"/>
        <v>NIE</v>
      </c>
      <c r="G114">
        <f t="shared" si="15"/>
        <v>12000</v>
      </c>
      <c r="H114">
        <f t="shared" si="21"/>
        <v>4802</v>
      </c>
      <c r="I114">
        <f t="shared" si="22"/>
        <v>20198</v>
      </c>
      <c r="J114">
        <f t="shared" si="16"/>
        <v>13000</v>
      </c>
      <c r="K114" t="str">
        <f t="shared" si="17"/>
        <v>TAK</v>
      </c>
      <c r="L114" t="str">
        <f t="shared" si="18"/>
        <v>NIE</v>
      </c>
      <c r="M114" s="1">
        <f t="shared" si="23"/>
        <v>42207</v>
      </c>
    </row>
    <row r="115" spans="1:13">
      <c r="A115">
        <v>20</v>
      </c>
      <c r="B115">
        <v>0</v>
      </c>
      <c r="C115">
        <f t="shared" si="14"/>
        <v>0</v>
      </c>
      <c r="D115">
        <f t="shared" si="24"/>
        <v>349</v>
      </c>
      <c r="E115" t="str">
        <f t="shared" si="19"/>
        <v>TAK</v>
      </c>
      <c r="F115" t="str">
        <f t="shared" si="20"/>
        <v>NIE</v>
      </c>
      <c r="G115">
        <f t="shared" si="15"/>
        <v>12000</v>
      </c>
      <c r="H115">
        <f t="shared" si="21"/>
        <v>12651</v>
      </c>
      <c r="I115">
        <f t="shared" si="22"/>
        <v>0</v>
      </c>
      <c r="J115">
        <f t="shared" si="16"/>
        <v>651</v>
      </c>
      <c r="K115" t="str">
        <f t="shared" si="17"/>
        <v>TAK</v>
      </c>
      <c r="L115" t="str">
        <f t="shared" si="18"/>
        <v>NIE</v>
      </c>
      <c r="M115" s="1">
        <f t="shared" si="23"/>
        <v>42208</v>
      </c>
    </row>
    <row r="116" spans="1:13">
      <c r="A116">
        <v>20</v>
      </c>
      <c r="B116">
        <v>0</v>
      </c>
      <c r="C116">
        <f t="shared" si="14"/>
        <v>0</v>
      </c>
      <c r="D116">
        <f t="shared" si="24"/>
        <v>18</v>
      </c>
      <c r="E116" t="str">
        <f t="shared" si="19"/>
        <v>TAK</v>
      </c>
      <c r="F116" t="str">
        <f t="shared" si="20"/>
        <v>NIE</v>
      </c>
      <c r="G116">
        <f t="shared" si="15"/>
        <v>12000</v>
      </c>
      <c r="H116">
        <f t="shared" si="21"/>
        <v>633</v>
      </c>
      <c r="I116">
        <f t="shared" si="22"/>
        <v>24367</v>
      </c>
      <c r="J116">
        <f t="shared" si="16"/>
        <v>13000</v>
      </c>
      <c r="K116" t="str">
        <f t="shared" si="17"/>
        <v>TAK</v>
      </c>
      <c r="L116" t="str">
        <f t="shared" si="18"/>
        <v>NIE</v>
      </c>
      <c r="M116" s="1">
        <f t="shared" si="23"/>
        <v>42209</v>
      </c>
    </row>
    <row r="117" spans="1:13">
      <c r="A117">
        <v>23</v>
      </c>
      <c r="B117">
        <v>0.1</v>
      </c>
      <c r="C117">
        <f t="shared" si="14"/>
        <v>70</v>
      </c>
      <c r="D117">
        <f t="shared" si="24"/>
        <v>0</v>
      </c>
      <c r="E117" t="str">
        <f t="shared" si="19"/>
        <v>TAK</v>
      </c>
      <c r="F117" t="str">
        <f t="shared" si="20"/>
        <v>NIE</v>
      </c>
      <c r="G117">
        <f t="shared" si="15"/>
        <v>12000</v>
      </c>
      <c r="H117">
        <f t="shared" si="21"/>
        <v>13070</v>
      </c>
      <c r="I117">
        <f t="shared" si="22"/>
        <v>0</v>
      </c>
      <c r="J117">
        <f t="shared" si="16"/>
        <v>1070</v>
      </c>
      <c r="K117" t="str">
        <f t="shared" si="17"/>
        <v>TAK</v>
      </c>
      <c r="L117" t="str">
        <f t="shared" si="18"/>
        <v>NIE</v>
      </c>
      <c r="M117" s="1">
        <f t="shared" si="23"/>
        <v>42210</v>
      </c>
    </row>
    <row r="118" spans="1:13">
      <c r="A118">
        <v>16</v>
      </c>
      <c r="B118">
        <v>0</v>
      </c>
      <c r="C118">
        <f t="shared" si="14"/>
        <v>0</v>
      </c>
      <c r="D118">
        <f t="shared" si="24"/>
        <v>21</v>
      </c>
      <c r="E118" t="str">
        <f t="shared" si="19"/>
        <v>TAK</v>
      </c>
      <c r="F118" t="str">
        <f t="shared" si="20"/>
        <v>NIE</v>
      </c>
      <c r="G118">
        <f t="shared" si="15"/>
        <v>12000</v>
      </c>
      <c r="H118">
        <f t="shared" si="21"/>
        <v>1049</v>
      </c>
      <c r="I118">
        <f t="shared" si="22"/>
        <v>23951</v>
      </c>
      <c r="J118">
        <f t="shared" si="16"/>
        <v>13000</v>
      </c>
      <c r="K118" t="str">
        <f t="shared" si="17"/>
        <v>TAK</v>
      </c>
      <c r="L118" t="str">
        <f t="shared" si="18"/>
        <v>NIE</v>
      </c>
      <c r="M118" s="1">
        <f t="shared" si="23"/>
        <v>42211</v>
      </c>
    </row>
    <row r="119" spans="1:13">
      <c r="A119">
        <v>16</v>
      </c>
      <c r="B119">
        <v>0.1</v>
      </c>
      <c r="C119">
        <f t="shared" si="14"/>
        <v>70</v>
      </c>
      <c r="D119">
        <f t="shared" si="24"/>
        <v>0</v>
      </c>
      <c r="E119" t="str">
        <f t="shared" si="19"/>
        <v>TAK</v>
      </c>
      <c r="F119" t="str">
        <f t="shared" si="20"/>
        <v>NIE</v>
      </c>
      <c r="G119">
        <f t="shared" si="15"/>
        <v>12000</v>
      </c>
      <c r="H119">
        <f t="shared" si="21"/>
        <v>13070</v>
      </c>
      <c r="I119">
        <f t="shared" si="22"/>
        <v>0</v>
      </c>
      <c r="J119">
        <f t="shared" si="16"/>
        <v>1070</v>
      </c>
      <c r="K119" t="str">
        <f t="shared" si="17"/>
        <v>TAK</v>
      </c>
      <c r="L119" t="str">
        <f t="shared" si="18"/>
        <v>NIE</v>
      </c>
      <c r="M119" s="1">
        <f t="shared" si="23"/>
        <v>42212</v>
      </c>
    </row>
    <row r="120" spans="1:13">
      <c r="A120">
        <v>18</v>
      </c>
      <c r="B120">
        <v>0.3</v>
      </c>
      <c r="C120">
        <f t="shared" si="14"/>
        <v>210</v>
      </c>
      <c r="D120">
        <f t="shared" si="24"/>
        <v>0</v>
      </c>
      <c r="E120" t="str">
        <f t="shared" si="19"/>
        <v>TAK</v>
      </c>
      <c r="F120" t="str">
        <f t="shared" si="20"/>
        <v>NIE</v>
      </c>
      <c r="G120">
        <f t="shared" si="15"/>
        <v>12000</v>
      </c>
      <c r="H120">
        <f t="shared" si="21"/>
        <v>1280</v>
      </c>
      <c r="I120">
        <f t="shared" si="22"/>
        <v>23720</v>
      </c>
      <c r="J120">
        <f t="shared" si="16"/>
        <v>13000</v>
      </c>
      <c r="K120" t="str">
        <f t="shared" si="17"/>
        <v>TAK</v>
      </c>
      <c r="L120" t="str">
        <f t="shared" si="18"/>
        <v>NIE</v>
      </c>
      <c r="M120" s="1">
        <f t="shared" si="23"/>
        <v>42213</v>
      </c>
    </row>
    <row r="121" spans="1:13">
      <c r="A121">
        <v>18</v>
      </c>
      <c r="B121">
        <v>0</v>
      </c>
      <c r="C121">
        <f t="shared" si="14"/>
        <v>0</v>
      </c>
      <c r="D121">
        <f t="shared" si="24"/>
        <v>298</v>
      </c>
      <c r="E121" t="str">
        <f t="shared" si="19"/>
        <v>TAK</v>
      </c>
      <c r="F121" t="str">
        <f t="shared" si="20"/>
        <v>NIE</v>
      </c>
      <c r="G121">
        <f t="shared" si="15"/>
        <v>12000</v>
      </c>
      <c r="H121">
        <f t="shared" si="21"/>
        <v>12702</v>
      </c>
      <c r="I121">
        <f t="shared" si="22"/>
        <v>0</v>
      </c>
      <c r="J121">
        <f t="shared" si="16"/>
        <v>702</v>
      </c>
      <c r="K121" t="str">
        <f t="shared" si="17"/>
        <v>TAK</v>
      </c>
      <c r="L121" t="str">
        <f t="shared" si="18"/>
        <v>NIE</v>
      </c>
      <c r="M121" s="1">
        <f t="shared" si="23"/>
        <v>42214</v>
      </c>
    </row>
    <row r="122" spans="1:13">
      <c r="A122">
        <v>14</v>
      </c>
      <c r="B122">
        <v>0</v>
      </c>
      <c r="C122">
        <f t="shared" si="14"/>
        <v>0</v>
      </c>
      <c r="D122">
        <f t="shared" si="24"/>
        <v>12</v>
      </c>
      <c r="E122" t="str">
        <f t="shared" si="19"/>
        <v>NIE</v>
      </c>
      <c r="F122" t="str">
        <f t="shared" si="20"/>
        <v>NIE</v>
      </c>
      <c r="G122">
        <f t="shared" si="15"/>
        <v>0</v>
      </c>
      <c r="H122">
        <f t="shared" si="21"/>
        <v>690</v>
      </c>
      <c r="I122">
        <f t="shared" si="22"/>
        <v>0</v>
      </c>
      <c r="J122">
        <f t="shared" si="16"/>
        <v>690</v>
      </c>
      <c r="K122" t="str">
        <f t="shared" si="17"/>
        <v>NIE</v>
      </c>
      <c r="L122" t="str">
        <f t="shared" si="18"/>
        <v>NIE</v>
      </c>
      <c r="M122" s="1">
        <f t="shared" si="23"/>
        <v>42215</v>
      </c>
    </row>
    <row r="123" spans="1:13">
      <c r="A123">
        <v>14</v>
      </c>
      <c r="B123">
        <v>0</v>
      </c>
      <c r="C123">
        <f t="shared" si="14"/>
        <v>0</v>
      </c>
      <c r="D123">
        <f t="shared" si="24"/>
        <v>11</v>
      </c>
      <c r="E123" t="str">
        <f t="shared" si="19"/>
        <v>NIE</v>
      </c>
      <c r="F123" t="str">
        <f t="shared" si="20"/>
        <v>NIE</v>
      </c>
      <c r="G123">
        <f t="shared" si="15"/>
        <v>0</v>
      </c>
      <c r="H123">
        <f t="shared" si="21"/>
        <v>679</v>
      </c>
      <c r="I123">
        <f t="shared" si="22"/>
        <v>0</v>
      </c>
      <c r="J123">
        <f t="shared" si="16"/>
        <v>679</v>
      </c>
      <c r="K123" t="str">
        <f t="shared" si="17"/>
        <v>NIE</v>
      </c>
      <c r="L123" t="str">
        <f t="shared" si="18"/>
        <v>NIE</v>
      </c>
      <c r="M123" s="1">
        <f t="shared" si="23"/>
        <v>42216</v>
      </c>
    </row>
    <row r="124" spans="1:13">
      <c r="A124">
        <v>16</v>
      </c>
      <c r="B124">
        <v>0</v>
      </c>
      <c r="C124">
        <f t="shared" si="14"/>
        <v>0</v>
      </c>
      <c r="D124">
        <f t="shared" si="24"/>
        <v>14</v>
      </c>
      <c r="E124" t="str">
        <f t="shared" si="19"/>
        <v>TAK</v>
      </c>
      <c r="F124" t="str">
        <f t="shared" si="20"/>
        <v>NIE</v>
      </c>
      <c r="G124">
        <f t="shared" si="15"/>
        <v>12000</v>
      </c>
      <c r="H124">
        <f t="shared" si="21"/>
        <v>665</v>
      </c>
      <c r="I124">
        <f t="shared" si="22"/>
        <v>24335</v>
      </c>
      <c r="J124">
        <f t="shared" si="16"/>
        <v>13000</v>
      </c>
      <c r="K124" t="str">
        <f t="shared" si="17"/>
        <v>TAK</v>
      </c>
      <c r="L124" t="str">
        <f t="shared" si="18"/>
        <v>NIE</v>
      </c>
      <c r="M124" s="1">
        <f t="shared" si="23"/>
        <v>42217</v>
      </c>
    </row>
    <row r="125" spans="1:13">
      <c r="A125">
        <v>22</v>
      </c>
      <c r="B125">
        <v>0</v>
      </c>
      <c r="C125">
        <f t="shared" si="14"/>
        <v>0</v>
      </c>
      <c r="D125">
        <f t="shared" si="24"/>
        <v>403</v>
      </c>
      <c r="E125" t="str">
        <f t="shared" si="19"/>
        <v>TAK</v>
      </c>
      <c r="F125" t="str">
        <f t="shared" si="20"/>
        <v>NIE</v>
      </c>
      <c r="G125">
        <f t="shared" si="15"/>
        <v>12000</v>
      </c>
      <c r="H125">
        <f t="shared" si="21"/>
        <v>12597</v>
      </c>
      <c r="I125">
        <f t="shared" si="22"/>
        <v>0</v>
      </c>
      <c r="J125">
        <f t="shared" si="16"/>
        <v>597</v>
      </c>
      <c r="K125" t="str">
        <f t="shared" si="17"/>
        <v>TAK</v>
      </c>
      <c r="L125" t="str">
        <f t="shared" si="18"/>
        <v>NIE</v>
      </c>
      <c r="M125" s="1">
        <f t="shared" si="23"/>
        <v>42218</v>
      </c>
    </row>
    <row r="126" spans="1:13">
      <c r="A126">
        <v>22</v>
      </c>
      <c r="B126">
        <v>0</v>
      </c>
      <c r="C126">
        <f t="shared" si="14"/>
        <v>0</v>
      </c>
      <c r="D126">
        <f t="shared" si="24"/>
        <v>19</v>
      </c>
      <c r="E126" t="str">
        <f t="shared" si="19"/>
        <v>TAK</v>
      </c>
      <c r="F126" t="str">
        <f t="shared" si="20"/>
        <v>NIE</v>
      </c>
      <c r="G126">
        <f t="shared" si="15"/>
        <v>12000</v>
      </c>
      <c r="H126">
        <f t="shared" si="21"/>
        <v>578</v>
      </c>
      <c r="I126">
        <f t="shared" si="22"/>
        <v>24422</v>
      </c>
      <c r="J126">
        <f t="shared" si="16"/>
        <v>13000</v>
      </c>
      <c r="K126" t="str">
        <f t="shared" si="17"/>
        <v>TAK</v>
      </c>
      <c r="L126" t="str">
        <f t="shared" si="18"/>
        <v>NIE</v>
      </c>
      <c r="M126" s="1">
        <f t="shared" si="23"/>
        <v>42219</v>
      </c>
    </row>
    <row r="127" spans="1:13">
      <c r="A127">
        <v>25</v>
      </c>
      <c r="B127">
        <v>0</v>
      </c>
      <c r="C127">
        <f t="shared" si="14"/>
        <v>0</v>
      </c>
      <c r="D127">
        <f t="shared" si="24"/>
        <v>488</v>
      </c>
      <c r="E127" t="str">
        <f t="shared" si="19"/>
        <v>TAK</v>
      </c>
      <c r="F127" t="str">
        <f t="shared" si="20"/>
        <v>NIE</v>
      </c>
      <c r="G127">
        <f t="shared" si="15"/>
        <v>12000</v>
      </c>
      <c r="H127">
        <f t="shared" si="21"/>
        <v>12512</v>
      </c>
      <c r="I127">
        <f t="shared" si="22"/>
        <v>0</v>
      </c>
      <c r="J127">
        <f t="shared" si="16"/>
        <v>512</v>
      </c>
      <c r="K127" t="str">
        <f t="shared" si="17"/>
        <v>TAK</v>
      </c>
      <c r="L127" t="str">
        <f t="shared" si="18"/>
        <v>NIE</v>
      </c>
      <c r="M127" s="1">
        <f t="shared" si="23"/>
        <v>42220</v>
      </c>
    </row>
    <row r="128" spans="1:13">
      <c r="A128">
        <v>24</v>
      </c>
      <c r="B128">
        <v>0</v>
      </c>
      <c r="C128">
        <f t="shared" si="14"/>
        <v>0</v>
      </c>
      <c r="D128">
        <f t="shared" si="24"/>
        <v>19</v>
      </c>
      <c r="E128" t="str">
        <f t="shared" si="19"/>
        <v>TAK</v>
      </c>
      <c r="F128" t="str">
        <f t="shared" si="20"/>
        <v>NIE</v>
      </c>
      <c r="G128">
        <f t="shared" si="15"/>
        <v>12000</v>
      </c>
      <c r="H128">
        <f t="shared" si="21"/>
        <v>493</v>
      </c>
      <c r="I128">
        <f t="shared" si="22"/>
        <v>24507</v>
      </c>
      <c r="J128">
        <f t="shared" si="16"/>
        <v>13000</v>
      </c>
      <c r="K128" t="str">
        <f t="shared" si="17"/>
        <v>TAK</v>
      </c>
      <c r="L128" t="str">
        <f t="shared" si="18"/>
        <v>NIE</v>
      </c>
      <c r="M128" s="1">
        <f t="shared" si="23"/>
        <v>42221</v>
      </c>
    </row>
    <row r="129" spans="1:13">
      <c r="A129">
        <v>24</v>
      </c>
      <c r="B129">
        <v>0</v>
      </c>
      <c r="C129">
        <f t="shared" si="14"/>
        <v>0</v>
      </c>
      <c r="D129">
        <f t="shared" si="24"/>
        <v>459</v>
      </c>
      <c r="E129" t="str">
        <f t="shared" si="19"/>
        <v>TAK</v>
      </c>
      <c r="F129" t="str">
        <f t="shared" si="20"/>
        <v>NIE</v>
      </c>
      <c r="G129">
        <f t="shared" si="15"/>
        <v>12000</v>
      </c>
      <c r="H129">
        <f t="shared" si="21"/>
        <v>12541</v>
      </c>
      <c r="I129">
        <f t="shared" si="22"/>
        <v>0</v>
      </c>
      <c r="J129">
        <f t="shared" si="16"/>
        <v>541</v>
      </c>
      <c r="K129" t="str">
        <f t="shared" si="17"/>
        <v>TAK</v>
      </c>
      <c r="L129" t="str">
        <f t="shared" si="18"/>
        <v>NIE</v>
      </c>
      <c r="M129" s="1">
        <f t="shared" si="23"/>
        <v>42222</v>
      </c>
    </row>
    <row r="130" spans="1:13">
      <c r="A130">
        <v>28</v>
      </c>
      <c r="B130">
        <v>0</v>
      </c>
      <c r="C130">
        <f t="shared" si="14"/>
        <v>0</v>
      </c>
      <c r="D130">
        <f t="shared" si="24"/>
        <v>25</v>
      </c>
      <c r="E130" t="str">
        <f t="shared" si="19"/>
        <v>TAK</v>
      </c>
      <c r="F130" t="str">
        <f t="shared" si="20"/>
        <v>NIE</v>
      </c>
      <c r="G130">
        <f t="shared" si="15"/>
        <v>12000</v>
      </c>
      <c r="H130">
        <f t="shared" si="21"/>
        <v>516</v>
      </c>
      <c r="I130">
        <f t="shared" si="22"/>
        <v>24484</v>
      </c>
      <c r="J130">
        <f t="shared" si="16"/>
        <v>13000</v>
      </c>
      <c r="K130" t="str">
        <f t="shared" si="17"/>
        <v>TAK</v>
      </c>
      <c r="L130" t="str">
        <f t="shared" si="18"/>
        <v>NIE</v>
      </c>
      <c r="M130" s="1">
        <f t="shared" si="23"/>
        <v>42223</v>
      </c>
    </row>
    <row r="131" spans="1:13">
      <c r="A131">
        <v>28</v>
      </c>
      <c r="B131">
        <v>0</v>
      </c>
      <c r="C131">
        <f t="shared" ref="C131:C184" si="25">B131*700</f>
        <v>0</v>
      </c>
      <c r="D131">
        <f t="shared" si="24"/>
        <v>578</v>
      </c>
      <c r="E131" t="str">
        <f t="shared" si="19"/>
        <v>TAK</v>
      </c>
      <c r="F131" t="str">
        <f t="shared" si="20"/>
        <v>NIE</v>
      </c>
      <c r="G131">
        <f t="shared" ref="G131:G184" si="26">IF(E131="TAK", 12000, IF(F131="TAK", 24000, 0))</f>
        <v>12000</v>
      </c>
      <c r="H131">
        <f t="shared" si="21"/>
        <v>12422</v>
      </c>
      <c r="I131">
        <f t="shared" si="22"/>
        <v>0</v>
      </c>
      <c r="J131">
        <f t="shared" ref="J131:J184" si="27">H131+I131-G131</f>
        <v>422</v>
      </c>
      <c r="K131" t="str">
        <f t="shared" ref="K131:K184" si="28">IF(A131&lt;=15, "NIE", "TAK")</f>
        <v>TAK</v>
      </c>
      <c r="L131" t="str">
        <f t="shared" ref="L131:L184" si="29">IF(AND(A131&gt; 15, B131 &gt; 0.6), "TAK", "NIE")</f>
        <v>NIE</v>
      </c>
      <c r="M131" s="1">
        <f t="shared" si="23"/>
        <v>42224</v>
      </c>
    </row>
    <row r="132" spans="1:13">
      <c r="A132">
        <v>24</v>
      </c>
      <c r="B132">
        <v>0</v>
      </c>
      <c r="C132">
        <f t="shared" si="25"/>
        <v>0</v>
      </c>
      <c r="D132">
        <f t="shared" si="24"/>
        <v>15</v>
      </c>
      <c r="E132" t="str">
        <f t="shared" ref="E132:E184" si="30">IF(AND(A132 &gt; 15, A132 &lt;= 30, B132 &lt;= 0.6), "TAK", "NIE")</f>
        <v>TAK</v>
      </c>
      <c r="F132" t="str">
        <f t="shared" ref="F132:F184" si="31">IF(AND(A132 &gt; 30, B132 &lt;= 0.6), "TAK", "NIE")</f>
        <v>NIE</v>
      </c>
      <c r="G132">
        <f t="shared" si="26"/>
        <v>12000</v>
      </c>
      <c r="H132">
        <f t="shared" ref="H132:H184" si="32">IF(J131+C132-D132 &gt; 25000, 25000, J131+C132-D132)</f>
        <v>407</v>
      </c>
      <c r="I132">
        <f t="shared" ref="I132:I184" si="33">IF(H132-G132 &lt; 0, 25000 - H132, 0)</f>
        <v>24593</v>
      </c>
      <c r="J132">
        <f t="shared" si="27"/>
        <v>13000</v>
      </c>
      <c r="K132" t="str">
        <f t="shared" si="28"/>
        <v>TAK</v>
      </c>
      <c r="L132" t="str">
        <f t="shared" si="29"/>
        <v>NIE</v>
      </c>
      <c r="M132" s="1">
        <f t="shared" ref="M132:M184" si="34">M131 + 1</f>
        <v>42225</v>
      </c>
    </row>
    <row r="133" spans="1:13">
      <c r="A133">
        <v>24</v>
      </c>
      <c r="B133">
        <v>0</v>
      </c>
      <c r="C133">
        <f t="shared" si="25"/>
        <v>0</v>
      </c>
      <c r="D133">
        <f t="shared" si="24"/>
        <v>459</v>
      </c>
      <c r="E133" t="str">
        <f t="shared" si="30"/>
        <v>TAK</v>
      </c>
      <c r="F133" t="str">
        <f t="shared" si="31"/>
        <v>NIE</v>
      </c>
      <c r="G133">
        <f t="shared" si="26"/>
        <v>12000</v>
      </c>
      <c r="H133">
        <f t="shared" si="32"/>
        <v>12541</v>
      </c>
      <c r="I133">
        <f t="shared" si="33"/>
        <v>0</v>
      </c>
      <c r="J133">
        <f t="shared" si="27"/>
        <v>541</v>
      </c>
      <c r="K133" t="str">
        <f t="shared" si="28"/>
        <v>TAK</v>
      </c>
      <c r="L133" t="str">
        <f t="shared" si="29"/>
        <v>NIE</v>
      </c>
      <c r="M133" s="1">
        <f t="shared" si="34"/>
        <v>42226</v>
      </c>
    </row>
    <row r="134" spans="1:13">
      <c r="A134">
        <v>26</v>
      </c>
      <c r="B134">
        <v>0</v>
      </c>
      <c r="C134">
        <f t="shared" si="25"/>
        <v>0</v>
      </c>
      <c r="D134">
        <f t="shared" si="24"/>
        <v>22</v>
      </c>
      <c r="E134" t="str">
        <f t="shared" si="30"/>
        <v>TAK</v>
      </c>
      <c r="F134" t="str">
        <f t="shared" si="31"/>
        <v>NIE</v>
      </c>
      <c r="G134">
        <f t="shared" si="26"/>
        <v>12000</v>
      </c>
      <c r="H134">
        <f t="shared" si="32"/>
        <v>519</v>
      </c>
      <c r="I134">
        <f t="shared" si="33"/>
        <v>24481</v>
      </c>
      <c r="J134">
        <f t="shared" si="27"/>
        <v>13000</v>
      </c>
      <c r="K134" t="str">
        <f t="shared" si="28"/>
        <v>TAK</v>
      </c>
      <c r="L134" t="str">
        <f t="shared" si="29"/>
        <v>NIE</v>
      </c>
      <c r="M134" s="1">
        <f t="shared" si="34"/>
        <v>42227</v>
      </c>
    </row>
    <row r="135" spans="1:13">
      <c r="A135">
        <v>32</v>
      </c>
      <c r="B135">
        <v>0.6</v>
      </c>
      <c r="C135">
        <f t="shared" si="25"/>
        <v>420</v>
      </c>
      <c r="D135">
        <f t="shared" ref="D135:D184" si="35">CEILING(IF(B135=0, 0.03/100 * J134 * POWER(A135, 1.5), 0), 1)</f>
        <v>0</v>
      </c>
      <c r="E135" t="str">
        <f t="shared" si="30"/>
        <v>NIE</v>
      </c>
      <c r="F135" t="str">
        <f t="shared" si="31"/>
        <v>TAK</v>
      </c>
      <c r="G135">
        <f t="shared" si="26"/>
        <v>24000</v>
      </c>
      <c r="H135">
        <f t="shared" si="32"/>
        <v>13420</v>
      </c>
      <c r="I135">
        <f t="shared" si="33"/>
        <v>11580</v>
      </c>
      <c r="J135">
        <f t="shared" si="27"/>
        <v>1000</v>
      </c>
      <c r="K135" t="str">
        <f t="shared" si="28"/>
        <v>TAK</v>
      </c>
      <c r="L135" t="str">
        <f t="shared" si="29"/>
        <v>NIE</v>
      </c>
      <c r="M135" s="1">
        <f t="shared" si="34"/>
        <v>42228</v>
      </c>
    </row>
    <row r="136" spans="1:13">
      <c r="A136">
        <v>31</v>
      </c>
      <c r="B136">
        <v>0.1</v>
      </c>
      <c r="C136">
        <f t="shared" si="25"/>
        <v>70</v>
      </c>
      <c r="D136">
        <f t="shared" si="35"/>
        <v>0</v>
      </c>
      <c r="E136" t="str">
        <f t="shared" si="30"/>
        <v>NIE</v>
      </c>
      <c r="F136" t="str">
        <f t="shared" si="31"/>
        <v>TAK</v>
      </c>
      <c r="G136">
        <f t="shared" si="26"/>
        <v>24000</v>
      </c>
      <c r="H136">
        <f t="shared" si="32"/>
        <v>1070</v>
      </c>
      <c r="I136">
        <f t="shared" si="33"/>
        <v>23930</v>
      </c>
      <c r="J136">
        <f t="shared" si="27"/>
        <v>1000</v>
      </c>
      <c r="K136" t="str">
        <f t="shared" si="28"/>
        <v>TAK</v>
      </c>
      <c r="L136" t="str">
        <f t="shared" si="29"/>
        <v>NIE</v>
      </c>
      <c r="M136" s="1">
        <f t="shared" si="34"/>
        <v>42229</v>
      </c>
    </row>
    <row r="137" spans="1:13">
      <c r="A137">
        <v>33</v>
      </c>
      <c r="B137">
        <v>0</v>
      </c>
      <c r="C137">
        <f t="shared" si="25"/>
        <v>0</v>
      </c>
      <c r="D137">
        <f t="shared" si="35"/>
        <v>57</v>
      </c>
      <c r="E137" t="str">
        <f t="shared" si="30"/>
        <v>NIE</v>
      </c>
      <c r="F137" t="str">
        <f t="shared" si="31"/>
        <v>TAK</v>
      </c>
      <c r="G137">
        <f t="shared" si="26"/>
        <v>24000</v>
      </c>
      <c r="H137">
        <f t="shared" si="32"/>
        <v>943</v>
      </c>
      <c r="I137">
        <f t="shared" si="33"/>
        <v>24057</v>
      </c>
      <c r="J137">
        <f t="shared" si="27"/>
        <v>1000</v>
      </c>
      <c r="K137" t="str">
        <f t="shared" si="28"/>
        <v>TAK</v>
      </c>
      <c r="L137" t="str">
        <f t="shared" si="29"/>
        <v>NIE</v>
      </c>
      <c r="M137" s="1">
        <f t="shared" si="34"/>
        <v>42230</v>
      </c>
    </row>
    <row r="138" spans="1:13">
      <c r="A138">
        <v>31</v>
      </c>
      <c r="B138">
        <v>12</v>
      </c>
      <c r="C138">
        <f t="shared" si="25"/>
        <v>8400</v>
      </c>
      <c r="D138">
        <f t="shared" si="35"/>
        <v>0</v>
      </c>
      <c r="E138" t="str">
        <f t="shared" si="30"/>
        <v>NIE</v>
      </c>
      <c r="F138" t="str">
        <f t="shared" si="31"/>
        <v>NIE</v>
      </c>
      <c r="G138">
        <f t="shared" si="26"/>
        <v>0</v>
      </c>
      <c r="H138">
        <f t="shared" si="32"/>
        <v>9400</v>
      </c>
      <c r="I138">
        <f t="shared" si="33"/>
        <v>0</v>
      </c>
      <c r="J138">
        <f t="shared" si="27"/>
        <v>9400</v>
      </c>
      <c r="K138" t="str">
        <f t="shared" si="28"/>
        <v>TAK</v>
      </c>
      <c r="L138" t="str">
        <f t="shared" si="29"/>
        <v>TAK</v>
      </c>
      <c r="M138" s="1">
        <f t="shared" si="34"/>
        <v>42231</v>
      </c>
    </row>
    <row r="139" spans="1:13">
      <c r="A139">
        <v>22</v>
      </c>
      <c r="B139">
        <v>0</v>
      </c>
      <c r="C139">
        <f t="shared" si="25"/>
        <v>0</v>
      </c>
      <c r="D139">
        <f t="shared" si="35"/>
        <v>291</v>
      </c>
      <c r="E139" t="str">
        <f t="shared" si="30"/>
        <v>TAK</v>
      </c>
      <c r="F139" t="str">
        <f t="shared" si="31"/>
        <v>NIE</v>
      </c>
      <c r="G139">
        <f t="shared" si="26"/>
        <v>12000</v>
      </c>
      <c r="H139">
        <f t="shared" si="32"/>
        <v>9109</v>
      </c>
      <c r="I139">
        <f t="shared" si="33"/>
        <v>15891</v>
      </c>
      <c r="J139">
        <f t="shared" si="27"/>
        <v>13000</v>
      </c>
      <c r="K139" t="str">
        <f t="shared" si="28"/>
        <v>TAK</v>
      </c>
      <c r="L139" t="str">
        <f t="shared" si="29"/>
        <v>NIE</v>
      </c>
      <c r="M139" s="1">
        <f t="shared" si="34"/>
        <v>42232</v>
      </c>
    </row>
    <row r="140" spans="1:13">
      <c r="A140">
        <v>24</v>
      </c>
      <c r="B140">
        <v>0.2</v>
      </c>
      <c r="C140">
        <f t="shared" si="25"/>
        <v>140</v>
      </c>
      <c r="D140">
        <f t="shared" si="35"/>
        <v>0</v>
      </c>
      <c r="E140" t="str">
        <f t="shared" si="30"/>
        <v>TAK</v>
      </c>
      <c r="F140" t="str">
        <f t="shared" si="31"/>
        <v>NIE</v>
      </c>
      <c r="G140">
        <f t="shared" si="26"/>
        <v>12000</v>
      </c>
      <c r="H140">
        <f t="shared" si="32"/>
        <v>13140</v>
      </c>
      <c r="I140">
        <f t="shared" si="33"/>
        <v>0</v>
      </c>
      <c r="J140">
        <f t="shared" si="27"/>
        <v>1140</v>
      </c>
      <c r="K140" t="str">
        <f t="shared" si="28"/>
        <v>TAK</v>
      </c>
      <c r="L140" t="str">
        <f t="shared" si="29"/>
        <v>NIE</v>
      </c>
      <c r="M140" s="1">
        <f t="shared" si="34"/>
        <v>42233</v>
      </c>
    </row>
    <row r="141" spans="1:13">
      <c r="A141">
        <v>22</v>
      </c>
      <c r="B141">
        <v>0</v>
      </c>
      <c r="C141">
        <f t="shared" si="25"/>
        <v>0</v>
      </c>
      <c r="D141">
        <f t="shared" si="35"/>
        <v>36</v>
      </c>
      <c r="E141" t="str">
        <f t="shared" si="30"/>
        <v>TAK</v>
      </c>
      <c r="F141" t="str">
        <f t="shared" si="31"/>
        <v>NIE</v>
      </c>
      <c r="G141">
        <f t="shared" si="26"/>
        <v>12000</v>
      </c>
      <c r="H141">
        <f t="shared" si="32"/>
        <v>1104</v>
      </c>
      <c r="I141">
        <f t="shared" si="33"/>
        <v>23896</v>
      </c>
      <c r="J141">
        <f t="shared" si="27"/>
        <v>13000</v>
      </c>
      <c r="K141" t="str">
        <f t="shared" si="28"/>
        <v>TAK</v>
      </c>
      <c r="L141" t="str">
        <f t="shared" si="29"/>
        <v>NIE</v>
      </c>
      <c r="M141" s="1">
        <f t="shared" si="34"/>
        <v>42234</v>
      </c>
    </row>
    <row r="142" spans="1:13">
      <c r="A142">
        <v>19</v>
      </c>
      <c r="B142">
        <v>0</v>
      </c>
      <c r="C142">
        <f t="shared" si="25"/>
        <v>0</v>
      </c>
      <c r="D142">
        <f t="shared" si="35"/>
        <v>323</v>
      </c>
      <c r="E142" t="str">
        <f t="shared" si="30"/>
        <v>TAK</v>
      </c>
      <c r="F142" t="str">
        <f t="shared" si="31"/>
        <v>NIE</v>
      </c>
      <c r="G142">
        <f t="shared" si="26"/>
        <v>12000</v>
      </c>
      <c r="H142">
        <f t="shared" si="32"/>
        <v>12677</v>
      </c>
      <c r="I142">
        <f t="shared" si="33"/>
        <v>0</v>
      </c>
      <c r="J142">
        <f t="shared" si="27"/>
        <v>677</v>
      </c>
      <c r="K142" t="str">
        <f t="shared" si="28"/>
        <v>TAK</v>
      </c>
      <c r="L142" t="str">
        <f t="shared" si="29"/>
        <v>NIE</v>
      </c>
      <c r="M142" s="1">
        <f t="shared" si="34"/>
        <v>42235</v>
      </c>
    </row>
    <row r="143" spans="1:13">
      <c r="A143">
        <v>18</v>
      </c>
      <c r="B143">
        <v>0</v>
      </c>
      <c r="C143">
        <f t="shared" si="25"/>
        <v>0</v>
      </c>
      <c r="D143">
        <f t="shared" si="35"/>
        <v>16</v>
      </c>
      <c r="E143" t="str">
        <f t="shared" si="30"/>
        <v>TAK</v>
      </c>
      <c r="F143" t="str">
        <f t="shared" si="31"/>
        <v>NIE</v>
      </c>
      <c r="G143">
        <f t="shared" si="26"/>
        <v>12000</v>
      </c>
      <c r="H143">
        <f t="shared" si="32"/>
        <v>661</v>
      </c>
      <c r="I143">
        <f t="shared" si="33"/>
        <v>24339</v>
      </c>
      <c r="J143">
        <f t="shared" si="27"/>
        <v>13000</v>
      </c>
      <c r="K143" t="str">
        <f t="shared" si="28"/>
        <v>TAK</v>
      </c>
      <c r="L143" t="str">
        <f t="shared" si="29"/>
        <v>NIE</v>
      </c>
      <c r="M143" s="1">
        <f t="shared" si="34"/>
        <v>42236</v>
      </c>
    </row>
    <row r="144" spans="1:13">
      <c r="A144">
        <v>18</v>
      </c>
      <c r="B144">
        <v>0</v>
      </c>
      <c r="C144">
        <f t="shared" si="25"/>
        <v>0</v>
      </c>
      <c r="D144">
        <f t="shared" si="35"/>
        <v>298</v>
      </c>
      <c r="E144" t="str">
        <f t="shared" si="30"/>
        <v>TAK</v>
      </c>
      <c r="F144" t="str">
        <f t="shared" si="31"/>
        <v>NIE</v>
      </c>
      <c r="G144">
        <f t="shared" si="26"/>
        <v>12000</v>
      </c>
      <c r="H144">
        <f t="shared" si="32"/>
        <v>12702</v>
      </c>
      <c r="I144">
        <f t="shared" si="33"/>
        <v>0</v>
      </c>
      <c r="J144">
        <f t="shared" si="27"/>
        <v>702</v>
      </c>
      <c r="K144" t="str">
        <f t="shared" si="28"/>
        <v>TAK</v>
      </c>
      <c r="L144" t="str">
        <f t="shared" si="29"/>
        <v>NIE</v>
      </c>
      <c r="M144" s="1">
        <f t="shared" si="34"/>
        <v>42237</v>
      </c>
    </row>
    <row r="145" spans="1:13">
      <c r="A145">
        <v>18</v>
      </c>
      <c r="B145">
        <v>0</v>
      </c>
      <c r="C145">
        <f t="shared" si="25"/>
        <v>0</v>
      </c>
      <c r="D145">
        <f t="shared" si="35"/>
        <v>17</v>
      </c>
      <c r="E145" t="str">
        <f t="shared" si="30"/>
        <v>TAK</v>
      </c>
      <c r="F145" t="str">
        <f t="shared" si="31"/>
        <v>NIE</v>
      </c>
      <c r="G145">
        <f t="shared" si="26"/>
        <v>12000</v>
      </c>
      <c r="H145">
        <f t="shared" si="32"/>
        <v>685</v>
      </c>
      <c r="I145">
        <f t="shared" si="33"/>
        <v>24315</v>
      </c>
      <c r="J145">
        <f t="shared" si="27"/>
        <v>13000</v>
      </c>
      <c r="K145" t="str">
        <f t="shared" si="28"/>
        <v>TAK</v>
      </c>
      <c r="L145" t="str">
        <f t="shared" si="29"/>
        <v>NIE</v>
      </c>
      <c r="M145" s="1">
        <f t="shared" si="34"/>
        <v>42238</v>
      </c>
    </row>
    <row r="146" spans="1:13">
      <c r="A146">
        <v>19</v>
      </c>
      <c r="B146">
        <v>0</v>
      </c>
      <c r="C146">
        <f t="shared" si="25"/>
        <v>0</v>
      </c>
      <c r="D146">
        <f t="shared" si="35"/>
        <v>323</v>
      </c>
      <c r="E146" t="str">
        <f t="shared" si="30"/>
        <v>TAK</v>
      </c>
      <c r="F146" t="str">
        <f t="shared" si="31"/>
        <v>NIE</v>
      </c>
      <c r="G146">
        <f t="shared" si="26"/>
        <v>12000</v>
      </c>
      <c r="H146">
        <f t="shared" si="32"/>
        <v>12677</v>
      </c>
      <c r="I146">
        <f t="shared" si="33"/>
        <v>0</v>
      </c>
      <c r="J146">
        <f t="shared" si="27"/>
        <v>677</v>
      </c>
      <c r="K146" t="str">
        <f t="shared" si="28"/>
        <v>TAK</v>
      </c>
      <c r="L146" t="str">
        <f t="shared" si="29"/>
        <v>NIE</v>
      </c>
      <c r="M146" s="1">
        <f t="shared" si="34"/>
        <v>42239</v>
      </c>
    </row>
    <row r="147" spans="1:13">
      <c r="A147">
        <v>21</v>
      </c>
      <c r="B147">
        <v>5.5</v>
      </c>
      <c r="C147">
        <f t="shared" si="25"/>
        <v>3850</v>
      </c>
      <c r="D147">
        <f t="shared" si="35"/>
        <v>0</v>
      </c>
      <c r="E147" t="str">
        <f t="shared" si="30"/>
        <v>NIE</v>
      </c>
      <c r="F147" t="str">
        <f t="shared" si="31"/>
        <v>NIE</v>
      </c>
      <c r="G147">
        <f t="shared" si="26"/>
        <v>0</v>
      </c>
      <c r="H147">
        <f t="shared" si="32"/>
        <v>4527</v>
      </c>
      <c r="I147">
        <f t="shared" si="33"/>
        <v>0</v>
      </c>
      <c r="J147">
        <f t="shared" si="27"/>
        <v>4527</v>
      </c>
      <c r="K147" t="str">
        <f t="shared" si="28"/>
        <v>TAK</v>
      </c>
      <c r="L147" t="str">
        <f t="shared" si="29"/>
        <v>TAK</v>
      </c>
      <c r="M147" s="1">
        <f t="shared" si="34"/>
        <v>42240</v>
      </c>
    </row>
    <row r="148" spans="1:13">
      <c r="A148">
        <v>18</v>
      </c>
      <c r="B148">
        <v>18</v>
      </c>
      <c r="C148">
        <f t="shared" si="25"/>
        <v>12600</v>
      </c>
      <c r="D148">
        <f t="shared" si="35"/>
        <v>0</v>
      </c>
      <c r="E148" t="str">
        <f t="shared" si="30"/>
        <v>NIE</v>
      </c>
      <c r="F148" t="str">
        <f t="shared" si="31"/>
        <v>NIE</v>
      </c>
      <c r="G148">
        <f t="shared" si="26"/>
        <v>0</v>
      </c>
      <c r="H148">
        <f t="shared" si="32"/>
        <v>17127</v>
      </c>
      <c r="I148">
        <f t="shared" si="33"/>
        <v>0</v>
      </c>
      <c r="J148">
        <f t="shared" si="27"/>
        <v>17127</v>
      </c>
      <c r="K148" t="str">
        <f t="shared" si="28"/>
        <v>TAK</v>
      </c>
      <c r="L148" t="str">
        <f t="shared" si="29"/>
        <v>TAK</v>
      </c>
      <c r="M148" s="1">
        <f t="shared" si="34"/>
        <v>42241</v>
      </c>
    </row>
    <row r="149" spans="1:13">
      <c r="A149">
        <v>19</v>
      </c>
      <c r="B149">
        <v>12</v>
      </c>
      <c r="C149">
        <f t="shared" si="25"/>
        <v>8400</v>
      </c>
      <c r="D149">
        <f t="shared" si="35"/>
        <v>0</v>
      </c>
      <c r="E149" t="str">
        <f t="shared" si="30"/>
        <v>NIE</v>
      </c>
      <c r="F149" t="str">
        <f t="shared" si="31"/>
        <v>NIE</v>
      </c>
      <c r="G149">
        <f t="shared" si="26"/>
        <v>0</v>
      </c>
      <c r="H149">
        <f t="shared" si="32"/>
        <v>25000</v>
      </c>
      <c r="I149">
        <f t="shared" si="33"/>
        <v>0</v>
      </c>
      <c r="J149">
        <f t="shared" si="27"/>
        <v>25000</v>
      </c>
      <c r="K149" t="str">
        <f t="shared" si="28"/>
        <v>TAK</v>
      </c>
      <c r="L149" t="str">
        <f t="shared" si="29"/>
        <v>TAK</v>
      </c>
      <c r="M149" s="1">
        <f t="shared" si="34"/>
        <v>42242</v>
      </c>
    </row>
    <row r="150" spans="1:13">
      <c r="A150">
        <v>23</v>
      </c>
      <c r="B150">
        <v>0</v>
      </c>
      <c r="C150">
        <f t="shared" si="25"/>
        <v>0</v>
      </c>
      <c r="D150">
        <f t="shared" si="35"/>
        <v>828</v>
      </c>
      <c r="E150" t="str">
        <f t="shared" si="30"/>
        <v>TAK</v>
      </c>
      <c r="F150" t="str">
        <f t="shared" si="31"/>
        <v>NIE</v>
      </c>
      <c r="G150">
        <f t="shared" si="26"/>
        <v>12000</v>
      </c>
      <c r="H150">
        <f t="shared" si="32"/>
        <v>24172</v>
      </c>
      <c r="I150">
        <f t="shared" si="33"/>
        <v>0</v>
      </c>
      <c r="J150">
        <f t="shared" si="27"/>
        <v>12172</v>
      </c>
      <c r="K150" t="str">
        <f t="shared" si="28"/>
        <v>TAK</v>
      </c>
      <c r="L150" t="str">
        <f t="shared" si="29"/>
        <v>NIE</v>
      </c>
      <c r="M150" s="1">
        <f t="shared" si="34"/>
        <v>42243</v>
      </c>
    </row>
    <row r="151" spans="1:13">
      <c r="A151">
        <v>17</v>
      </c>
      <c r="B151">
        <v>0.1</v>
      </c>
      <c r="C151">
        <f t="shared" si="25"/>
        <v>70</v>
      </c>
      <c r="D151">
        <f t="shared" si="35"/>
        <v>0</v>
      </c>
      <c r="E151" t="str">
        <f t="shared" si="30"/>
        <v>TAK</v>
      </c>
      <c r="F151" t="str">
        <f t="shared" si="31"/>
        <v>NIE</v>
      </c>
      <c r="G151">
        <f t="shared" si="26"/>
        <v>12000</v>
      </c>
      <c r="H151">
        <f t="shared" si="32"/>
        <v>12242</v>
      </c>
      <c r="I151">
        <f t="shared" si="33"/>
        <v>0</v>
      </c>
      <c r="J151">
        <f t="shared" si="27"/>
        <v>242</v>
      </c>
      <c r="K151" t="str">
        <f t="shared" si="28"/>
        <v>TAK</v>
      </c>
      <c r="L151" t="str">
        <f t="shared" si="29"/>
        <v>NIE</v>
      </c>
      <c r="M151" s="1">
        <f t="shared" si="34"/>
        <v>42244</v>
      </c>
    </row>
    <row r="152" spans="1:13">
      <c r="A152">
        <v>16</v>
      </c>
      <c r="B152">
        <v>14</v>
      </c>
      <c r="C152">
        <f t="shared" si="25"/>
        <v>9800</v>
      </c>
      <c r="D152">
        <f t="shared" si="35"/>
        <v>0</v>
      </c>
      <c r="E152" t="str">
        <f t="shared" si="30"/>
        <v>NIE</v>
      </c>
      <c r="F152" t="str">
        <f t="shared" si="31"/>
        <v>NIE</v>
      </c>
      <c r="G152">
        <f t="shared" si="26"/>
        <v>0</v>
      </c>
      <c r="H152">
        <f t="shared" si="32"/>
        <v>10042</v>
      </c>
      <c r="I152">
        <f t="shared" si="33"/>
        <v>0</v>
      </c>
      <c r="J152">
        <f t="shared" si="27"/>
        <v>10042</v>
      </c>
      <c r="K152" t="str">
        <f t="shared" si="28"/>
        <v>TAK</v>
      </c>
      <c r="L152" t="str">
        <f t="shared" si="29"/>
        <v>TAK</v>
      </c>
      <c r="M152" s="1">
        <f t="shared" si="34"/>
        <v>42245</v>
      </c>
    </row>
    <row r="153" spans="1:13">
      <c r="A153">
        <v>22</v>
      </c>
      <c r="B153">
        <v>0</v>
      </c>
      <c r="C153">
        <f t="shared" si="25"/>
        <v>0</v>
      </c>
      <c r="D153">
        <f t="shared" si="35"/>
        <v>311</v>
      </c>
      <c r="E153" t="str">
        <f t="shared" si="30"/>
        <v>TAK</v>
      </c>
      <c r="F153" t="str">
        <f t="shared" si="31"/>
        <v>NIE</v>
      </c>
      <c r="G153">
        <f t="shared" si="26"/>
        <v>12000</v>
      </c>
      <c r="H153">
        <f t="shared" si="32"/>
        <v>9731</v>
      </c>
      <c r="I153">
        <f t="shared" si="33"/>
        <v>15269</v>
      </c>
      <c r="J153">
        <f t="shared" si="27"/>
        <v>13000</v>
      </c>
      <c r="K153" t="str">
        <f t="shared" si="28"/>
        <v>TAK</v>
      </c>
      <c r="L153" t="str">
        <f t="shared" si="29"/>
        <v>NIE</v>
      </c>
      <c r="M153" s="1">
        <f t="shared" si="34"/>
        <v>42246</v>
      </c>
    </row>
    <row r="154" spans="1:13">
      <c r="A154">
        <v>26</v>
      </c>
      <c r="B154">
        <v>0</v>
      </c>
      <c r="C154">
        <f t="shared" si="25"/>
        <v>0</v>
      </c>
      <c r="D154">
        <f t="shared" si="35"/>
        <v>518</v>
      </c>
      <c r="E154" t="str">
        <f t="shared" si="30"/>
        <v>TAK</v>
      </c>
      <c r="F154" t="str">
        <f t="shared" si="31"/>
        <v>NIE</v>
      </c>
      <c r="G154">
        <f t="shared" si="26"/>
        <v>12000</v>
      </c>
      <c r="H154">
        <f t="shared" si="32"/>
        <v>12482</v>
      </c>
      <c r="I154">
        <f t="shared" si="33"/>
        <v>0</v>
      </c>
      <c r="J154">
        <f t="shared" si="27"/>
        <v>482</v>
      </c>
      <c r="K154" t="str">
        <f t="shared" si="28"/>
        <v>TAK</v>
      </c>
      <c r="L154" t="str">
        <f t="shared" si="29"/>
        <v>NIE</v>
      </c>
      <c r="M154" s="1">
        <f t="shared" si="34"/>
        <v>42247</v>
      </c>
    </row>
    <row r="155" spans="1:13">
      <c r="A155">
        <v>27</v>
      </c>
      <c r="B155">
        <v>2</v>
      </c>
      <c r="C155">
        <f t="shared" si="25"/>
        <v>1400</v>
      </c>
      <c r="D155">
        <f t="shared" si="35"/>
        <v>0</v>
      </c>
      <c r="E155" t="str">
        <f t="shared" si="30"/>
        <v>NIE</v>
      </c>
      <c r="F155" t="str">
        <f t="shared" si="31"/>
        <v>NIE</v>
      </c>
      <c r="G155">
        <f t="shared" si="26"/>
        <v>0</v>
      </c>
      <c r="H155">
        <f t="shared" si="32"/>
        <v>1882</v>
      </c>
      <c r="I155">
        <f t="shared" si="33"/>
        <v>0</v>
      </c>
      <c r="J155">
        <f t="shared" si="27"/>
        <v>1882</v>
      </c>
      <c r="K155" t="str">
        <f t="shared" si="28"/>
        <v>TAK</v>
      </c>
      <c r="L155" t="str">
        <f t="shared" si="29"/>
        <v>TAK</v>
      </c>
      <c r="M155" s="1">
        <f t="shared" si="34"/>
        <v>42248</v>
      </c>
    </row>
    <row r="156" spans="1:13">
      <c r="A156">
        <v>18</v>
      </c>
      <c r="B156">
        <v>0</v>
      </c>
      <c r="C156">
        <f t="shared" si="25"/>
        <v>0</v>
      </c>
      <c r="D156">
        <f t="shared" si="35"/>
        <v>44</v>
      </c>
      <c r="E156" t="str">
        <f t="shared" si="30"/>
        <v>TAK</v>
      </c>
      <c r="F156" t="str">
        <f t="shared" si="31"/>
        <v>NIE</v>
      </c>
      <c r="G156">
        <f t="shared" si="26"/>
        <v>12000</v>
      </c>
      <c r="H156">
        <f t="shared" si="32"/>
        <v>1838</v>
      </c>
      <c r="I156">
        <f t="shared" si="33"/>
        <v>23162</v>
      </c>
      <c r="J156">
        <f t="shared" si="27"/>
        <v>13000</v>
      </c>
      <c r="K156" t="str">
        <f t="shared" si="28"/>
        <v>TAK</v>
      </c>
      <c r="L156" t="str">
        <f t="shared" si="29"/>
        <v>NIE</v>
      </c>
      <c r="M156" s="1">
        <f t="shared" si="34"/>
        <v>42249</v>
      </c>
    </row>
    <row r="157" spans="1:13">
      <c r="A157">
        <v>17</v>
      </c>
      <c r="B157">
        <v>0</v>
      </c>
      <c r="C157">
        <f t="shared" si="25"/>
        <v>0</v>
      </c>
      <c r="D157">
        <f t="shared" si="35"/>
        <v>274</v>
      </c>
      <c r="E157" t="str">
        <f t="shared" si="30"/>
        <v>TAK</v>
      </c>
      <c r="F157" t="str">
        <f t="shared" si="31"/>
        <v>NIE</v>
      </c>
      <c r="G157">
        <f t="shared" si="26"/>
        <v>12000</v>
      </c>
      <c r="H157">
        <f t="shared" si="32"/>
        <v>12726</v>
      </c>
      <c r="I157">
        <f t="shared" si="33"/>
        <v>0</v>
      </c>
      <c r="J157">
        <f t="shared" si="27"/>
        <v>726</v>
      </c>
      <c r="K157" t="str">
        <f t="shared" si="28"/>
        <v>TAK</v>
      </c>
      <c r="L157" t="str">
        <f t="shared" si="29"/>
        <v>NIE</v>
      </c>
      <c r="M157" s="1">
        <f t="shared" si="34"/>
        <v>42250</v>
      </c>
    </row>
    <row r="158" spans="1:13">
      <c r="A158">
        <v>16</v>
      </c>
      <c r="B158">
        <v>0.1</v>
      </c>
      <c r="C158">
        <f t="shared" si="25"/>
        <v>70</v>
      </c>
      <c r="D158">
        <f t="shared" si="35"/>
        <v>0</v>
      </c>
      <c r="E158" t="str">
        <f t="shared" si="30"/>
        <v>TAK</v>
      </c>
      <c r="F158" t="str">
        <f t="shared" si="31"/>
        <v>NIE</v>
      </c>
      <c r="G158">
        <f t="shared" si="26"/>
        <v>12000</v>
      </c>
      <c r="H158">
        <f t="shared" si="32"/>
        <v>796</v>
      </c>
      <c r="I158">
        <f t="shared" si="33"/>
        <v>24204</v>
      </c>
      <c r="J158">
        <f t="shared" si="27"/>
        <v>13000</v>
      </c>
      <c r="K158" t="str">
        <f t="shared" si="28"/>
        <v>TAK</v>
      </c>
      <c r="L158" t="str">
        <f t="shared" si="29"/>
        <v>NIE</v>
      </c>
      <c r="M158" s="1">
        <f t="shared" si="34"/>
        <v>42251</v>
      </c>
    </row>
    <row r="159" spans="1:13">
      <c r="A159">
        <v>15</v>
      </c>
      <c r="B159">
        <v>0</v>
      </c>
      <c r="C159">
        <f t="shared" si="25"/>
        <v>0</v>
      </c>
      <c r="D159">
        <f t="shared" si="35"/>
        <v>227</v>
      </c>
      <c r="E159" t="str">
        <f t="shared" si="30"/>
        <v>NIE</v>
      </c>
      <c r="F159" t="str">
        <f t="shared" si="31"/>
        <v>NIE</v>
      </c>
      <c r="G159">
        <f t="shared" si="26"/>
        <v>0</v>
      </c>
      <c r="H159">
        <f t="shared" si="32"/>
        <v>12773</v>
      </c>
      <c r="I159">
        <f t="shared" si="33"/>
        <v>0</v>
      </c>
      <c r="J159">
        <f t="shared" si="27"/>
        <v>12773</v>
      </c>
      <c r="K159" t="str">
        <f t="shared" si="28"/>
        <v>NIE</v>
      </c>
      <c r="L159" t="str">
        <f t="shared" si="29"/>
        <v>NIE</v>
      </c>
      <c r="M159" s="1">
        <f t="shared" si="34"/>
        <v>42252</v>
      </c>
    </row>
    <row r="160" spans="1:13">
      <c r="A160">
        <v>12</v>
      </c>
      <c r="B160">
        <v>4</v>
      </c>
      <c r="C160">
        <f t="shared" si="25"/>
        <v>2800</v>
      </c>
      <c r="D160">
        <f t="shared" si="35"/>
        <v>0</v>
      </c>
      <c r="E160" t="str">
        <f t="shared" si="30"/>
        <v>NIE</v>
      </c>
      <c r="F160" t="str">
        <f t="shared" si="31"/>
        <v>NIE</v>
      </c>
      <c r="G160">
        <f t="shared" si="26"/>
        <v>0</v>
      </c>
      <c r="H160">
        <f t="shared" si="32"/>
        <v>15573</v>
      </c>
      <c r="I160">
        <f t="shared" si="33"/>
        <v>0</v>
      </c>
      <c r="J160">
        <f t="shared" si="27"/>
        <v>15573</v>
      </c>
      <c r="K160" t="str">
        <f t="shared" si="28"/>
        <v>NIE</v>
      </c>
      <c r="L160" t="str">
        <f t="shared" si="29"/>
        <v>NIE</v>
      </c>
      <c r="M160" s="1">
        <f t="shared" si="34"/>
        <v>42253</v>
      </c>
    </row>
    <row r="161" spans="1:13">
      <c r="A161">
        <v>13</v>
      </c>
      <c r="B161">
        <v>0</v>
      </c>
      <c r="C161">
        <f t="shared" si="25"/>
        <v>0</v>
      </c>
      <c r="D161">
        <f t="shared" si="35"/>
        <v>219</v>
      </c>
      <c r="E161" t="str">
        <f t="shared" si="30"/>
        <v>NIE</v>
      </c>
      <c r="F161" t="str">
        <f t="shared" si="31"/>
        <v>NIE</v>
      </c>
      <c r="G161">
        <f t="shared" si="26"/>
        <v>0</v>
      </c>
      <c r="H161">
        <f t="shared" si="32"/>
        <v>15354</v>
      </c>
      <c r="I161">
        <f t="shared" si="33"/>
        <v>0</v>
      </c>
      <c r="J161">
        <f t="shared" si="27"/>
        <v>15354</v>
      </c>
      <c r="K161" t="str">
        <f t="shared" si="28"/>
        <v>NIE</v>
      </c>
      <c r="L161" t="str">
        <f t="shared" si="29"/>
        <v>NIE</v>
      </c>
      <c r="M161" s="1">
        <f t="shared" si="34"/>
        <v>42254</v>
      </c>
    </row>
    <row r="162" spans="1:13">
      <c r="A162">
        <v>11</v>
      </c>
      <c r="B162">
        <v>4</v>
      </c>
      <c r="C162">
        <f t="shared" si="25"/>
        <v>2800</v>
      </c>
      <c r="D162">
        <f t="shared" si="35"/>
        <v>0</v>
      </c>
      <c r="E162" t="str">
        <f t="shared" si="30"/>
        <v>NIE</v>
      </c>
      <c r="F162" t="str">
        <f t="shared" si="31"/>
        <v>NIE</v>
      </c>
      <c r="G162">
        <f t="shared" si="26"/>
        <v>0</v>
      </c>
      <c r="H162">
        <f t="shared" si="32"/>
        <v>18154</v>
      </c>
      <c r="I162">
        <f t="shared" si="33"/>
        <v>0</v>
      </c>
      <c r="J162">
        <f t="shared" si="27"/>
        <v>18154</v>
      </c>
      <c r="K162" t="str">
        <f t="shared" si="28"/>
        <v>NIE</v>
      </c>
      <c r="L162" t="str">
        <f t="shared" si="29"/>
        <v>NIE</v>
      </c>
      <c r="M162" s="1">
        <f t="shared" si="34"/>
        <v>42255</v>
      </c>
    </row>
    <row r="163" spans="1:13">
      <c r="A163">
        <v>11</v>
      </c>
      <c r="B163">
        <v>0</v>
      </c>
      <c r="C163">
        <f t="shared" si="25"/>
        <v>0</v>
      </c>
      <c r="D163">
        <f t="shared" si="35"/>
        <v>199</v>
      </c>
      <c r="E163" t="str">
        <f t="shared" si="30"/>
        <v>NIE</v>
      </c>
      <c r="F163" t="str">
        <f t="shared" si="31"/>
        <v>NIE</v>
      </c>
      <c r="G163">
        <f t="shared" si="26"/>
        <v>0</v>
      </c>
      <c r="H163">
        <f t="shared" si="32"/>
        <v>17955</v>
      </c>
      <c r="I163">
        <f t="shared" si="33"/>
        <v>0</v>
      </c>
      <c r="J163">
        <f t="shared" si="27"/>
        <v>17955</v>
      </c>
      <c r="K163" t="str">
        <f t="shared" si="28"/>
        <v>NIE</v>
      </c>
      <c r="L163" t="str">
        <f t="shared" si="29"/>
        <v>NIE</v>
      </c>
      <c r="M163" s="1">
        <f t="shared" si="34"/>
        <v>42256</v>
      </c>
    </row>
    <row r="164" spans="1:13">
      <c r="A164">
        <v>12</v>
      </c>
      <c r="B164">
        <v>0</v>
      </c>
      <c r="C164">
        <f t="shared" si="25"/>
        <v>0</v>
      </c>
      <c r="D164">
        <f t="shared" si="35"/>
        <v>224</v>
      </c>
      <c r="E164" t="str">
        <f t="shared" si="30"/>
        <v>NIE</v>
      </c>
      <c r="F164" t="str">
        <f t="shared" si="31"/>
        <v>NIE</v>
      </c>
      <c r="G164">
        <f t="shared" si="26"/>
        <v>0</v>
      </c>
      <c r="H164">
        <f t="shared" si="32"/>
        <v>17731</v>
      </c>
      <c r="I164">
        <f t="shared" si="33"/>
        <v>0</v>
      </c>
      <c r="J164">
        <f t="shared" si="27"/>
        <v>17731</v>
      </c>
      <c r="K164" t="str">
        <f t="shared" si="28"/>
        <v>NIE</v>
      </c>
      <c r="L164" t="str">
        <f t="shared" si="29"/>
        <v>NIE</v>
      </c>
      <c r="M164" s="1">
        <f t="shared" si="34"/>
        <v>42257</v>
      </c>
    </row>
    <row r="165" spans="1:13">
      <c r="A165">
        <v>16</v>
      </c>
      <c r="B165">
        <v>0.1</v>
      </c>
      <c r="C165">
        <f t="shared" si="25"/>
        <v>70</v>
      </c>
      <c r="D165">
        <f t="shared" si="35"/>
        <v>0</v>
      </c>
      <c r="E165" t="str">
        <f t="shared" si="30"/>
        <v>TAK</v>
      </c>
      <c r="F165" t="str">
        <f t="shared" si="31"/>
        <v>NIE</v>
      </c>
      <c r="G165">
        <f t="shared" si="26"/>
        <v>12000</v>
      </c>
      <c r="H165">
        <f t="shared" si="32"/>
        <v>17801</v>
      </c>
      <c r="I165">
        <f t="shared" si="33"/>
        <v>0</v>
      </c>
      <c r="J165">
        <f t="shared" si="27"/>
        <v>5801</v>
      </c>
      <c r="K165" t="str">
        <f t="shared" si="28"/>
        <v>TAK</v>
      </c>
      <c r="L165" t="str">
        <f t="shared" si="29"/>
        <v>NIE</v>
      </c>
      <c r="M165" s="1">
        <f t="shared" si="34"/>
        <v>42258</v>
      </c>
    </row>
    <row r="166" spans="1:13">
      <c r="A166">
        <v>18</v>
      </c>
      <c r="B166">
        <v>0</v>
      </c>
      <c r="C166">
        <f t="shared" si="25"/>
        <v>0</v>
      </c>
      <c r="D166">
        <f t="shared" si="35"/>
        <v>133</v>
      </c>
      <c r="E166" t="str">
        <f t="shared" si="30"/>
        <v>TAK</v>
      </c>
      <c r="F166" t="str">
        <f t="shared" si="31"/>
        <v>NIE</v>
      </c>
      <c r="G166">
        <f t="shared" si="26"/>
        <v>12000</v>
      </c>
      <c r="H166">
        <f t="shared" si="32"/>
        <v>5668</v>
      </c>
      <c r="I166">
        <f t="shared" si="33"/>
        <v>19332</v>
      </c>
      <c r="J166">
        <f t="shared" si="27"/>
        <v>13000</v>
      </c>
      <c r="K166" t="str">
        <f t="shared" si="28"/>
        <v>TAK</v>
      </c>
      <c r="L166" t="str">
        <f t="shared" si="29"/>
        <v>NIE</v>
      </c>
      <c r="M166" s="1">
        <f t="shared" si="34"/>
        <v>42259</v>
      </c>
    </row>
    <row r="167" spans="1:13">
      <c r="A167">
        <v>18</v>
      </c>
      <c r="B167">
        <v>0</v>
      </c>
      <c r="C167">
        <f t="shared" si="25"/>
        <v>0</v>
      </c>
      <c r="D167">
        <f t="shared" si="35"/>
        <v>298</v>
      </c>
      <c r="E167" t="str">
        <f t="shared" si="30"/>
        <v>TAK</v>
      </c>
      <c r="F167" t="str">
        <f t="shared" si="31"/>
        <v>NIE</v>
      </c>
      <c r="G167">
        <f t="shared" si="26"/>
        <v>12000</v>
      </c>
      <c r="H167">
        <f t="shared" si="32"/>
        <v>12702</v>
      </c>
      <c r="I167">
        <f t="shared" si="33"/>
        <v>0</v>
      </c>
      <c r="J167">
        <f t="shared" si="27"/>
        <v>702</v>
      </c>
      <c r="K167" t="str">
        <f t="shared" si="28"/>
        <v>TAK</v>
      </c>
      <c r="L167" t="str">
        <f t="shared" si="29"/>
        <v>NIE</v>
      </c>
      <c r="M167" s="1">
        <f t="shared" si="34"/>
        <v>42260</v>
      </c>
    </row>
    <row r="168" spans="1:13">
      <c r="A168">
        <v>19</v>
      </c>
      <c r="B168">
        <v>3</v>
      </c>
      <c r="C168">
        <f t="shared" si="25"/>
        <v>2100</v>
      </c>
      <c r="D168">
        <f t="shared" si="35"/>
        <v>0</v>
      </c>
      <c r="E168" t="str">
        <f t="shared" si="30"/>
        <v>NIE</v>
      </c>
      <c r="F168" t="str">
        <f t="shared" si="31"/>
        <v>NIE</v>
      </c>
      <c r="G168">
        <f t="shared" si="26"/>
        <v>0</v>
      </c>
      <c r="H168">
        <f t="shared" si="32"/>
        <v>2802</v>
      </c>
      <c r="I168">
        <f t="shared" si="33"/>
        <v>0</v>
      </c>
      <c r="J168">
        <f t="shared" si="27"/>
        <v>2802</v>
      </c>
      <c r="K168" t="str">
        <f t="shared" si="28"/>
        <v>TAK</v>
      </c>
      <c r="L168" t="str">
        <f t="shared" si="29"/>
        <v>TAK</v>
      </c>
      <c r="M168" s="1">
        <f t="shared" si="34"/>
        <v>42261</v>
      </c>
    </row>
    <row r="169" spans="1:13">
      <c r="A169">
        <v>16</v>
      </c>
      <c r="B169">
        <v>0.1</v>
      </c>
      <c r="C169">
        <f t="shared" si="25"/>
        <v>70</v>
      </c>
      <c r="D169">
        <f t="shared" si="35"/>
        <v>0</v>
      </c>
      <c r="E169" t="str">
        <f t="shared" si="30"/>
        <v>TAK</v>
      </c>
      <c r="F169" t="str">
        <f t="shared" si="31"/>
        <v>NIE</v>
      </c>
      <c r="G169">
        <f t="shared" si="26"/>
        <v>12000</v>
      </c>
      <c r="H169">
        <f t="shared" si="32"/>
        <v>2872</v>
      </c>
      <c r="I169">
        <f t="shared" si="33"/>
        <v>22128</v>
      </c>
      <c r="J169">
        <f t="shared" si="27"/>
        <v>13000</v>
      </c>
      <c r="K169" t="str">
        <f t="shared" si="28"/>
        <v>TAK</v>
      </c>
      <c r="L169" t="str">
        <f t="shared" si="29"/>
        <v>NIE</v>
      </c>
      <c r="M169" s="1">
        <f t="shared" si="34"/>
        <v>42262</v>
      </c>
    </row>
    <row r="170" spans="1:13">
      <c r="A170">
        <v>18</v>
      </c>
      <c r="B170">
        <v>0</v>
      </c>
      <c r="C170">
        <f t="shared" si="25"/>
        <v>0</v>
      </c>
      <c r="D170">
        <f t="shared" si="35"/>
        <v>298</v>
      </c>
      <c r="E170" t="str">
        <f t="shared" si="30"/>
        <v>TAK</v>
      </c>
      <c r="F170" t="str">
        <f t="shared" si="31"/>
        <v>NIE</v>
      </c>
      <c r="G170">
        <f t="shared" si="26"/>
        <v>12000</v>
      </c>
      <c r="H170">
        <f t="shared" si="32"/>
        <v>12702</v>
      </c>
      <c r="I170">
        <f t="shared" si="33"/>
        <v>0</v>
      </c>
      <c r="J170">
        <f t="shared" si="27"/>
        <v>702</v>
      </c>
      <c r="K170" t="str">
        <f t="shared" si="28"/>
        <v>TAK</v>
      </c>
      <c r="L170" t="str">
        <f t="shared" si="29"/>
        <v>NIE</v>
      </c>
      <c r="M170" s="1">
        <f t="shared" si="34"/>
        <v>42263</v>
      </c>
    </row>
    <row r="171" spans="1:13">
      <c r="A171">
        <v>22</v>
      </c>
      <c r="B171">
        <v>0.5</v>
      </c>
      <c r="C171">
        <f t="shared" si="25"/>
        <v>350</v>
      </c>
      <c r="D171">
        <f t="shared" si="35"/>
        <v>0</v>
      </c>
      <c r="E171" t="str">
        <f t="shared" si="30"/>
        <v>TAK</v>
      </c>
      <c r="F171" t="str">
        <f t="shared" si="31"/>
        <v>NIE</v>
      </c>
      <c r="G171">
        <f t="shared" si="26"/>
        <v>12000</v>
      </c>
      <c r="H171">
        <f t="shared" si="32"/>
        <v>1052</v>
      </c>
      <c r="I171">
        <f t="shared" si="33"/>
        <v>23948</v>
      </c>
      <c r="J171">
        <f t="shared" si="27"/>
        <v>13000</v>
      </c>
      <c r="K171" t="str">
        <f t="shared" si="28"/>
        <v>TAK</v>
      </c>
      <c r="L171" t="str">
        <f t="shared" si="29"/>
        <v>NIE</v>
      </c>
      <c r="M171" s="1">
        <f t="shared" si="34"/>
        <v>42264</v>
      </c>
    </row>
    <row r="172" spans="1:13">
      <c r="A172">
        <v>16</v>
      </c>
      <c r="B172">
        <v>0</v>
      </c>
      <c r="C172">
        <f t="shared" si="25"/>
        <v>0</v>
      </c>
      <c r="D172">
        <f t="shared" si="35"/>
        <v>250</v>
      </c>
      <c r="E172" t="str">
        <f t="shared" si="30"/>
        <v>TAK</v>
      </c>
      <c r="F172" t="str">
        <f t="shared" si="31"/>
        <v>NIE</v>
      </c>
      <c r="G172">
        <f t="shared" si="26"/>
        <v>12000</v>
      </c>
      <c r="H172">
        <f t="shared" si="32"/>
        <v>12750</v>
      </c>
      <c r="I172">
        <f t="shared" si="33"/>
        <v>0</v>
      </c>
      <c r="J172">
        <f t="shared" si="27"/>
        <v>750</v>
      </c>
      <c r="K172" t="str">
        <f t="shared" si="28"/>
        <v>TAK</v>
      </c>
      <c r="L172" t="str">
        <f t="shared" si="29"/>
        <v>NIE</v>
      </c>
      <c r="M172" s="1">
        <f t="shared" si="34"/>
        <v>42265</v>
      </c>
    </row>
    <row r="173" spans="1:13">
      <c r="A173">
        <v>15</v>
      </c>
      <c r="B173">
        <v>0</v>
      </c>
      <c r="C173">
        <f t="shared" si="25"/>
        <v>0</v>
      </c>
      <c r="D173">
        <f t="shared" si="35"/>
        <v>14</v>
      </c>
      <c r="E173" t="str">
        <f t="shared" si="30"/>
        <v>NIE</v>
      </c>
      <c r="F173" t="str">
        <f t="shared" si="31"/>
        <v>NIE</v>
      </c>
      <c r="G173">
        <f t="shared" si="26"/>
        <v>0</v>
      </c>
      <c r="H173">
        <f t="shared" si="32"/>
        <v>736</v>
      </c>
      <c r="I173">
        <f t="shared" si="33"/>
        <v>0</v>
      </c>
      <c r="J173">
        <f t="shared" si="27"/>
        <v>736</v>
      </c>
      <c r="K173" t="str">
        <f t="shared" si="28"/>
        <v>NIE</v>
      </c>
      <c r="L173" t="str">
        <f t="shared" si="29"/>
        <v>NIE</v>
      </c>
      <c r="M173" s="1">
        <f t="shared" si="34"/>
        <v>42266</v>
      </c>
    </row>
    <row r="174" spans="1:13">
      <c r="A174">
        <v>14</v>
      </c>
      <c r="B174">
        <v>2</v>
      </c>
      <c r="C174">
        <f t="shared" si="25"/>
        <v>1400</v>
      </c>
      <c r="D174">
        <f t="shared" si="35"/>
        <v>0</v>
      </c>
      <c r="E174" t="str">
        <f t="shared" si="30"/>
        <v>NIE</v>
      </c>
      <c r="F174" t="str">
        <f t="shared" si="31"/>
        <v>NIE</v>
      </c>
      <c r="G174">
        <f t="shared" si="26"/>
        <v>0</v>
      </c>
      <c r="H174">
        <f t="shared" si="32"/>
        <v>2136</v>
      </c>
      <c r="I174">
        <f t="shared" si="33"/>
        <v>0</v>
      </c>
      <c r="J174">
        <f t="shared" si="27"/>
        <v>2136</v>
      </c>
      <c r="K174" t="str">
        <f t="shared" si="28"/>
        <v>NIE</v>
      </c>
      <c r="L174" t="str">
        <f t="shared" si="29"/>
        <v>NIE</v>
      </c>
      <c r="M174" s="1">
        <f t="shared" si="34"/>
        <v>42267</v>
      </c>
    </row>
    <row r="175" spans="1:13">
      <c r="A175">
        <v>12</v>
      </c>
      <c r="B175">
        <v>0</v>
      </c>
      <c r="C175">
        <f t="shared" si="25"/>
        <v>0</v>
      </c>
      <c r="D175">
        <f t="shared" si="35"/>
        <v>27</v>
      </c>
      <c r="E175" t="str">
        <f t="shared" si="30"/>
        <v>NIE</v>
      </c>
      <c r="F175" t="str">
        <f t="shared" si="31"/>
        <v>NIE</v>
      </c>
      <c r="G175">
        <f t="shared" si="26"/>
        <v>0</v>
      </c>
      <c r="H175">
        <f t="shared" si="32"/>
        <v>2109</v>
      </c>
      <c r="I175">
        <f t="shared" si="33"/>
        <v>0</v>
      </c>
      <c r="J175">
        <f t="shared" si="27"/>
        <v>2109</v>
      </c>
      <c r="K175" t="str">
        <f t="shared" si="28"/>
        <v>NIE</v>
      </c>
      <c r="L175" t="str">
        <f t="shared" si="29"/>
        <v>NIE</v>
      </c>
      <c r="M175" s="1">
        <f t="shared" si="34"/>
        <v>42268</v>
      </c>
    </row>
    <row r="176" spans="1:13">
      <c r="A176">
        <v>13</v>
      </c>
      <c r="B176">
        <v>0</v>
      </c>
      <c r="C176">
        <f t="shared" si="25"/>
        <v>0</v>
      </c>
      <c r="D176">
        <f t="shared" si="35"/>
        <v>30</v>
      </c>
      <c r="E176" t="str">
        <f t="shared" si="30"/>
        <v>NIE</v>
      </c>
      <c r="F176" t="str">
        <f t="shared" si="31"/>
        <v>NIE</v>
      </c>
      <c r="G176">
        <f t="shared" si="26"/>
        <v>0</v>
      </c>
      <c r="H176">
        <f t="shared" si="32"/>
        <v>2079</v>
      </c>
      <c r="I176">
        <f t="shared" si="33"/>
        <v>0</v>
      </c>
      <c r="J176">
        <f t="shared" si="27"/>
        <v>2079</v>
      </c>
      <c r="K176" t="str">
        <f t="shared" si="28"/>
        <v>NIE</v>
      </c>
      <c r="L176" t="str">
        <f t="shared" si="29"/>
        <v>NIE</v>
      </c>
      <c r="M176" s="1">
        <f t="shared" si="34"/>
        <v>42269</v>
      </c>
    </row>
    <row r="177" spans="1:13">
      <c r="A177">
        <v>15</v>
      </c>
      <c r="B177">
        <v>0</v>
      </c>
      <c r="C177">
        <f t="shared" si="25"/>
        <v>0</v>
      </c>
      <c r="D177">
        <f t="shared" si="35"/>
        <v>37</v>
      </c>
      <c r="E177" t="str">
        <f t="shared" si="30"/>
        <v>NIE</v>
      </c>
      <c r="F177" t="str">
        <f t="shared" si="31"/>
        <v>NIE</v>
      </c>
      <c r="G177">
        <f t="shared" si="26"/>
        <v>0</v>
      </c>
      <c r="H177">
        <f t="shared" si="32"/>
        <v>2042</v>
      </c>
      <c r="I177">
        <f t="shared" si="33"/>
        <v>0</v>
      </c>
      <c r="J177">
        <f t="shared" si="27"/>
        <v>2042</v>
      </c>
      <c r="K177" t="str">
        <f t="shared" si="28"/>
        <v>NIE</v>
      </c>
      <c r="L177" t="str">
        <f t="shared" si="29"/>
        <v>NIE</v>
      </c>
      <c r="M177" s="1">
        <f t="shared" si="34"/>
        <v>42270</v>
      </c>
    </row>
    <row r="178" spans="1:13">
      <c r="A178">
        <v>15</v>
      </c>
      <c r="B178">
        <v>0</v>
      </c>
      <c r="C178">
        <f t="shared" si="25"/>
        <v>0</v>
      </c>
      <c r="D178">
        <f t="shared" si="35"/>
        <v>36</v>
      </c>
      <c r="E178" t="str">
        <f t="shared" si="30"/>
        <v>NIE</v>
      </c>
      <c r="F178" t="str">
        <f t="shared" si="31"/>
        <v>NIE</v>
      </c>
      <c r="G178">
        <f t="shared" si="26"/>
        <v>0</v>
      </c>
      <c r="H178">
        <f t="shared" si="32"/>
        <v>2006</v>
      </c>
      <c r="I178">
        <f t="shared" si="33"/>
        <v>0</v>
      </c>
      <c r="J178">
        <f t="shared" si="27"/>
        <v>2006</v>
      </c>
      <c r="K178" t="str">
        <f t="shared" si="28"/>
        <v>NIE</v>
      </c>
      <c r="L178" t="str">
        <f t="shared" si="29"/>
        <v>NIE</v>
      </c>
      <c r="M178" s="1">
        <f t="shared" si="34"/>
        <v>42271</v>
      </c>
    </row>
    <row r="179" spans="1:13">
      <c r="A179">
        <v>14</v>
      </c>
      <c r="B179">
        <v>0</v>
      </c>
      <c r="C179">
        <f t="shared" si="25"/>
        <v>0</v>
      </c>
      <c r="D179">
        <f t="shared" si="35"/>
        <v>32</v>
      </c>
      <c r="E179" t="str">
        <f t="shared" si="30"/>
        <v>NIE</v>
      </c>
      <c r="F179" t="str">
        <f t="shared" si="31"/>
        <v>NIE</v>
      </c>
      <c r="G179">
        <f t="shared" si="26"/>
        <v>0</v>
      </c>
      <c r="H179">
        <f t="shared" si="32"/>
        <v>1974</v>
      </c>
      <c r="I179">
        <f t="shared" si="33"/>
        <v>0</v>
      </c>
      <c r="J179">
        <f t="shared" si="27"/>
        <v>1974</v>
      </c>
      <c r="K179" t="str">
        <f t="shared" si="28"/>
        <v>NIE</v>
      </c>
      <c r="L179" t="str">
        <f t="shared" si="29"/>
        <v>NIE</v>
      </c>
      <c r="M179" s="1">
        <f t="shared" si="34"/>
        <v>42272</v>
      </c>
    </row>
    <row r="180" spans="1:13">
      <c r="A180">
        <v>12</v>
      </c>
      <c r="B180">
        <v>0</v>
      </c>
      <c r="C180">
        <f t="shared" si="25"/>
        <v>0</v>
      </c>
      <c r="D180">
        <f t="shared" si="35"/>
        <v>25</v>
      </c>
      <c r="E180" t="str">
        <f t="shared" si="30"/>
        <v>NIE</v>
      </c>
      <c r="F180" t="str">
        <f t="shared" si="31"/>
        <v>NIE</v>
      </c>
      <c r="G180">
        <f t="shared" si="26"/>
        <v>0</v>
      </c>
      <c r="H180">
        <f t="shared" si="32"/>
        <v>1949</v>
      </c>
      <c r="I180">
        <f t="shared" si="33"/>
        <v>0</v>
      </c>
      <c r="J180">
        <f t="shared" si="27"/>
        <v>1949</v>
      </c>
      <c r="K180" t="str">
        <f t="shared" si="28"/>
        <v>NIE</v>
      </c>
      <c r="L180" t="str">
        <f t="shared" si="29"/>
        <v>NIE</v>
      </c>
      <c r="M180" s="1">
        <f t="shared" si="34"/>
        <v>42273</v>
      </c>
    </row>
    <row r="181" spans="1:13">
      <c r="A181">
        <v>11</v>
      </c>
      <c r="B181">
        <v>0</v>
      </c>
      <c r="C181">
        <f t="shared" si="25"/>
        <v>0</v>
      </c>
      <c r="D181">
        <f t="shared" si="35"/>
        <v>22</v>
      </c>
      <c r="E181" t="str">
        <f t="shared" si="30"/>
        <v>NIE</v>
      </c>
      <c r="F181" t="str">
        <f t="shared" si="31"/>
        <v>NIE</v>
      </c>
      <c r="G181">
        <f t="shared" si="26"/>
        <v>0</v>
      </c>
      <c r="H181">
        <f t="shared" si="32"/>
        <v>1927</v>
      </c>
      <c r="I181">
        <f t="shared" si="33"/>
        <v>0</v>
      </c>
      <c r="J181">
        <f t="shared" si="27"/>
        <v>1927</v>
      </c>
      <c r="K181" t="str">
        <f t="shared" si="28"/>
        <v>NIE</v>
      </c>
      <c r="L181" t="str">
        <f t="shared" si="29"/>
        <v>NIE</v>
      </c>
      <c r="M181" s="1">
        <f t="shared" si="34"/>
        <v>42274</v>
      </c>
    </row>
    <row r="182" spans="1:13">
      <c r="A182">
        <v>10</v>
      </c>
      <c r="B182">
        <v>0</v>
      </c>
      <c r="C182">
        <f t="shared" si="25"/>
        <v>0</v>
      </c>
      <c r="D182">
        <f t="shared" si="35"/>
        <v>19</v>
      </c>
      <c r="E182" t="str">
        <f t="shared" si="30"/>
        <v>NIE</v>
      </c>
      <c r="F182" t="str">
        <f t="shared" si="31"/>
        <v>NIE</v>
      </c>
      <c r="G182">
        <f t="shared" si="26"/>
        <v>0</v>
      </c>
      <c r="H182">
        <f t="shared" si="32"/>
        <v>1908</v>
      </c>
      <c r="I182">
        <f t="shared" si="33"/>
        <v>0</v>
      </c>
      <c r="J182">
        <f t="shared" si="27"/>
        <v>1908</v>
      </c>
      <c r="K182" t="str">
        <f t="shared" si="28"/>
        <v>NIE</v>
      </c>
      <c r="L182" t="str">
        <f t="shared" si="29"/>
        <v>NIE</v>
      </c>
      <c r="M182" s="1">
        <f t="shared" si="34"/>
        <v>42275</v>
      </c>
    </row>
    <row r="183" spans="1:13">
      <c r="A183">
        <v>10</v>
      </c>
      <c r="B183">
        <v>0</v>
      </c>
      <c r="C183">
        <f t="shared" si="25"/>
        <v>0</v>
      </c>
      <c r="D183">
        <f t="shared" si="35"/>
        <v>19</v>
      </c>
      <c r="E183" t="str">
        <f t="shared" si="30"/>
        <v>NIE</v>
      </c>
      <c r="F183" t="str">
        <f t="shared" si="31"/>
        <v>NIE</v>
      </c>
      <c r="G183">
        <f t="shared" si="26"/>
        <v>0</v>
      </c>
      <c r="H183">
        <f t="shared" si="32"/>
        <v>1889</v>
      </c>
      <c r="I183">
        <f t="shared" si="33"/>
        <v>0</v>
      </c>
      <c r="J183">
        <f t="shared" si="27"/>
        <v>1889</v>
      </c>
      <c r="K183" t="str">
        <f t="shared" si="28"/>
        <v>NIE</v>
      </c>
      <c r="L183" t="str">
        <f t="shared" si="29"/>
        <v>NIE</v>
      </c>
      <c r="M183" s="1">
        <f t="shared" si="34"/>
        <v>42276</v>
      </c>
    </row>
    <row r="184" spans="1:13">
      <c r="A184">
        <v>10</v>
      </c>
      <c r="B184">
        <v>0</v>
      </c>
      <c r="C184">
        <f t="shared" si="25"/>
        <v>0</v>
      </c>
      <c r="D184">
        <f t="shared" si="35"/>
        <v>18</v>
      </c>
      <c r="E184" t="str">
        <f t="shared" si="30"/>
        <v>NIE</v>
      </c>
      <c r="F184" t="str">
        <f t="shared" si="31"/>
        <v>NIE</v>
      </c>
      <c r="G184">
        <f t="shared" si="26"/>
        <v>0</v>
      </c>
      <c r="H184">
        <f t="shared" si="32"/>
        <v>1871</v>
      </c>
      <c r="I184">
        <f t="shared" si="33"/>
        <v>0</v>
      </c>
      <c r="J184">
        <f t="shared" si="27"/>
        <v>1871</v>
      </c>
      <c r="K184" t="str">
        <f t="shared" si="28"/>
        <v>NIE</v>
      </c>
      <c r="L184" t="str">
        <f t="shared" si="29"/>
        <v>NIE</v>
      </c>
      <c r="M184" s="1">
        <f t="shared" si="34"/>
        <v>42277</v>
      </c>
    </row>
    <row r="185" spans="1:13">
      <c r="I185">
        <f>SUM(I2:I184)</f>
        <v>743427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Arkusz1!pogoda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Wysokiński</dc:creator>
  <cp:lastModifiedBy>Dawid Wysokiński</cp:lastModifiedBy>
  <dcterms:created xsi:type="dcterms:W3CDTF">2020-04-07T16:30:48Z</dcterms:created>
  <dcterms:modified xsi:type="dcterms:W3CDTF">2020-04-07T17:15:53Z</dcterms:modified>
</cp:coreProperties>
</file>