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 Master Degree\3. Everything start with Data\17. Final Examination\"/>
    </mc:Choice>
  </mc:AlternateContent>
  <xr:revisionPtr revIDLastSave="0" documentId="13_ncr:1_{973084F7-42A8-4581-9316-339D92CD2FBE}" xr6:coauthVersionLast="47" xr6:coauthVersionMax="47" xr10:uidLastSave="{00000000-0000-0000-0000-000000000000}"/>
  <bookViews>
    <workbookView xWindow="-108" yWindow="-108" windowWidth="23256" windowHeight="12576" xr2:uid="{26D5BAE7-AEB3-4620-829B-F9CB1D4D214F}"/>
  </bookViews>
  <sheets>
    <sheet name="Regression" sheetId="1" r:id="rId1"/>
    <sheet name="Final Ex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F29" i="2"/>
  <c r="F23" i="2"/>
  <c r="G23" i="2" s="1"/>
  <c r="D14" i="2"/>
  <c r="D4" i="2"/>
  <c r="D5" i="2"/>
  <c r="D6" i="2"/>
  <c r="D7" i="2"/>
  <c r="D8" i="2"/>
  <c r="F8" i="2" s="1"/>
  <c r="D9" i="2"/>
  <c r="D3" i="2"/>
  <c r="G28" i="2"/>
  <c r="H28" i="2" s="1"/>
  <c r="D24" i="2"/>
  <c r="E24" i="2" s="1"/>
  <c r="D25" i="2"/>
  <c r="D26" i="2"/>
  <c r="D27" i="2"/>
  <c r="D28" i="2"/>
  <c r="D29" i="2"/>
  <c r="E29" i="2" s="1"/>
  <c r="D23" i="2"/>
  <c r="E23" i="2" s="1"/>
  <c r="C30" i="2"/>
  <c r="G29" i="2"/>
  <c r="H29" i="2" s="1"/>
  <c r="E25" i="2"/>
  <c r="E26" i="2"/>
  <c r="E27" i="2"/>
  <c r="E28" i="2"/>
  <c r="E4" i="2"/>
  <c r="E5" i="2"/>
  <c r="E6" i="2"/>
  <c r="E7" i="2"/>
  <c r="E8" i="2"/>
  <c r="E9" i="2"/>
  <c r="G9" i="2" s="1"/>
  <c r="E3" i="2"/>
  <c r="F6" i="2"/>
  <c r="F7" i="2"/>
  <c r="F9" i="2"/>
  <c r="F3" i="2"/>
  <c r="B10" i="2"/>
  <c r="C10" i="2"/>
  <c r="F5" i="2"/>
  <c r="C28" i="1"/>
  <c r="E25" i="1"/>
  <c r="H25" i="1"/>
  <c r="H21" i="1"/>
  <c r="H22" i="1"/>
  <c r="H23" i="1"/>
  <c r="H24" i="1"/>
  <c r="H20" i="1"/>
  <c r="G20" i="1"/>
  <c r="G21" i="1"/>
  <c r="G22" i="1"/>
  <c r="G23" i="1"/>
  <c r="G24" i="1"/>
  <c r="E21" i="1"/>
  <c r="E22" i="1"/>
  <c r="E23" i="1"/>
  <c r="E24" i="1"/>
  <c r="E20" i="1"/>
  <c r="D12" i="1"/>
  <c r="G8" i="1"/>
  <c r="F8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C8" i="1"/>
  <c r="B8" i="1"/>
  <c r="H23" i="2" l="1"/>
  <c r="G6" i="2"/>
  <c r="G7" i="2"/>
  <c r="G5" i="2"/>
  <c r="G4" i="2"/>
  <c r="G8" i="2"/>
  <c r="F4" i="2"/>
  <c r="F10" i="2" s="1"/>
  <c r="E30" i="2"/>
  <c r="G3" i="2"/>
  <c r="G10" i="2" l="1"/>
  <c r="H30" i="2"/>
  <c r="C33" i="2" s="1"/>
  <c r="D16" i="2"/>
  <c r="E19" i="2" s="1"/>
</calcChain>
</file>

<file path=xl/sharedStrings.xml><?xml version="1.0" encoding="utf-8"?>
<sst xmlns="http://schemas.openxmlformats.org/spreadsheetml/2006/main" count="69" uniqueCount="35">
  <si>
    <t>y</t>
  </si>
  <si>
    <t>x</t>
  </si>
  <si>
    <t>mean</t>
  </si>
  <si>
    <t>y-Y'</t>
  </si>
  <si>
    <t>x - X'</t>
  </si>
  <si>
    <t>(x - X')**2</t>
  </si>
  <si>
    <t>(x - X')*(y-Y')</t>
  </si>
  <si>
    <t>sum</t>
  </si>
  <si>
    <t>=G8/F8</t>
  </si>
  <si>
    <t>Equation</t>
  </si>
  <si>
    <t>y^ = b0 + b1*x</t>
  </si>
  <si>
    <t>from mean (3,4)</t>
  </si>
  <si>
    <t>แทนค่าในสมการ 4 = b0 + (0.6*3)      จากค่าmean</t>
  </si>
  <si>
    <r>
      <t>1.</t>
    </r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1</t>
    </r>
  </si>
  <si>
    <r>
      <t>2.</t>
    </r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0</t>
    </r>
  </si>
  <si>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4 - 1.8 =2.2</t>
    </r>
  </si>
  <si>
    <t>New Equation</t>
  </si>
  <si>
    <t>y' = 2.2 + 0.6*x</t>
  </si>
  <si>
    <t>Model Evaluate</t>
  </si>
  <si>
    <t>y^</t>
  </si>
  <si>
    <t>(y-Y')**2</t>
  </si>
  <si>
    <t>y^ - y'</t>
  </si>
  <si>
    <t>(y^ - y')**2</t>
  </si>
  <si>
    <t>mean(y')=</t>
  </si>
  <si>
    <t>R2 =</t>
  </si>
  <si>
    <t>=H25/E25</t>
  </si>
  <si>
    <r>
      <rPr>
        <sz val="12"/>
        <color theme="1"/>
        <rFont val="Calibri"/>
        <family val="2"/>
        <scheme val="minor"/>
      </rPr>
      <t>b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</si>
  <si>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t>Predict 8 hours:</t>
  </si>
  <si>
    <t>coffee</t>
  </si>
  <si>
    <t>y' = 2.788 + 0.513*x</t>
  </si>
  <si>
    <t>from mean (10.6,7.2)</t>
  </si>
  <si>
    <t>=103.04/133.92</t>
  </si>
  <si>
    <t>แทนค่าในสมการ 7.2 = b0 + (0.77*10.6)      จากค่าmean</t>
  </si>
  <si>
    <t>R2=</t>
  </si>
  <si>
    <t>Regression Model by MS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</si>
</sst>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quotePrefix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20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9" xfId="0" applyBorder="1"/>
    <xf numFmtId="0" fontId="0" fillId="0" borderId="23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5CD5-DAD3-466E-A239-363A8DE6CF54}">
  <dimension ref="A1:J28"/>
  <sheetViews>
    <sheetView tabSelected="1" zoomScaleNormal="100" workbookViewId="0">
      <selection activeCell="K17" sqref="K17"/>
    </sheetView>
  </sheetViews>
  <sheetFormatPr defaultRowHeight="14.4"/>
  <cols>
    <col min="6" max="6" width="10.5546875" customWidth="1"/>
    <col min="7" max="7" width="16.6640625" customWidth="1"/>
    <col min="8" max="8" width="10.44140625" customWidth="1"/>
  </cols>
  <sheetData>
    <row r="1" spans="1:10" ht="15" thickBot="1">
      <c r="A1" s="58" t="s">
        <v>34</v>
      </c>
    </row>
    <row r="2" spans="1:10" ht="15" thickBot="1">
      <c r="B2" s="15" t="s">
        <v>1</v>
      </c>
      <c r="C2" s="16" t="s">
        <v>0</v>
      </c>
      <c r="D2" s="17" t="s">
        <v>4</v>
      </c>
      <c r="E2" s="16" t="s">
        <v>3</v>
      </c>
      <c r="F2" s="17" t="s">
        <v>5</v>
      </c>
      <c r="G2" s="16" t="s">
        <v>6</v>
      </c>
      <c r="H2" s="1"/>
      <c r="I2" s="1"/>
      <c r="J2" s="1"/>
    </row>
    <row r="3" spans="1:10">
      <c r="B3" s="12">
        <v>1</v>
      </c>
      <c r="C3" s="13">
        <v>2</v>
      </c>
      <c r="D3" s="14">
        <f>B3-3</f>
        <v>-2</v>
      </c>
      <c r="E3" s="13">
        <f>C3-4</f>
        <v>-2</v>
      </c>
      <c r="F3" s="14">
        <f>D3*D3</f>
        <v>4</v>
      </c>
      <c r="G3" s="13">
        <f>D3*E3</f>
        <v>4</v>
      </c>
      <c r="H3" s="1"/>
      <c r="I3" s="1"/>
      <c r="J3" s="1"/>
    </row>
    <row r="4" spans="1:10">
      <c r="B4" s="5">
        <v>2</v>
      </c>
      <c r="C4" s="8">
        <v>4</v>
      </c>
      <c r="D4" s="10">
        <f t="shared" ref="D4:D7" si="0">B4-3</f>
        <v>-1</v>
      </c>
      <c r="E4" s="8">
        <f t="shared" ref="E4:E7" si="1">C4-4</f>
        <v>0</v>
      </c>
      <c r="F4" s="10">
        <f t="shared" ref="F4:F7" si="2">D4*D4</f>
        <v>1</v>
      </c>
      <c r="G4" s="8">
        <f t="shared" ref="G4:G7" si="3">D4*E4</f>
        <v>0</v>
      </c>
      <c r="H4" s="1"/>
      <c r="I4" s="1"/>
      <c r="J4" s="1"/>
    </row>
    <row r="5" spans="1:10">
      <c r="B5" s="5">
        <v>3</v>
      </c>
      <c r="C5" s="8">
        <v>5</v>
      </c>
      <c r="D5" s="10">
        <f t="shared" si="0"/>
        <v>0</v>
      </c>
      <c r="E5" s="8">
        <f t="shared" si="1"/>
        <v>1</v>
      </c>
      <c r="F5" s="10">
        <f t="shared" si="2"/>
        <v>0</v>
      </c>
      <c r="G5" s="8">
        <f t="shared" si="3"/>
        <v>0</v>
      </c>
      <c r="H5" s="1"/>
      <c r="I5" s="1"/>
      <c r="J5" s="1"/>
    </row>
    <row r="6" spans="1:10">
      <c r="B6" s="5">
        <v>4</v>
      </c>
      <c r="C6" s="8">
        <v>4</v>
      </c>
      <c r="D6" s="10">
        <f t="shared" si="0"/>
        <v>1</v>
      </c>
      <c r="E6" s="8">
        <f t="shared" si="1"/>
        <v>0</v>
      </c>
      <c r="F6" s="10">
        <f t="shared" si="2"/>
        <v>1</v>
      </c>
      <c r="G6" s="8">
        <f t="shared" si="3"/>
        <v>0</v>
      </c>
      <c r="H6" s="1"/>
      <c r="I6" s="1"/>
      <c r="J6" s="1"/>
    </row>
    <row r="7" spans="1:10" ht="15" thickBot="1">
      <c r="B7" s="6">
        <v>5</v>
      </c>
      <c r="C7" s="9">
        <v>5</v>
      </c>
      <c r="D7" s="11">
        <f t="shared" si="0"/>
        <v>2</v>
      </c>
      <c r="E7" s="9">
        <f t="shared" si="1"/>
        <v>1</v>
      </c>
      <c r="F7" s="11">
        <f t="shared" si="2"/>
        <v>4</v>
      </c>
      <c r="G7" s="9">
        <f t="shared" si="3"/>
        <v>2</v>
      </c>
      <c r="H7" s="1"/>
      <c r="I7" s="1"/>
      <c r="J7" s="1"/>
    </row>
    <row r="8" spans="1:10">
      <c r="A8" s="2"/>
      <c r="B8" s="1">
        <f>(B3+B4+B5+B6+B7)/5</f>
        <v>3</v>
      </c>
      <c r="C8" s="1">
        <f>(C3+C4+C5+C6+C7)/5</f>
        <v>4</v>
      </c>
      <c r="D8" s="1"/>
      <c r="E8" s="1"/>
      <c r="F8" s="1">
        <f>F3+F4+F5+F6+F7</f>
        <v>10</v>
      </c>
      <c r="G8" s="1">
        <f>G3+G4+G5+G6+G7</f>
        <v>6</v>
      </c>
      <c r="H8" s="1"/>
      <c r="I8" s="1"/>
      <c r="J8" s="1"/>
    </row>
    <row r="9" spans="1:10">
      <c r="B9" s="1" t="s">
        <v>2</v>
      </c>
      <c r="C9" s="1" t="s">
        <v>2</v>
      </c>
      <c r="D9" s="1"/>
      <c r="E9" s="1"/>
      <c r="F9" s="1" t="s">
        <v>7</v>
      </c>
      <c r="G9" s="1" t="s">
        <v>7</v>
      </c>
      <c r="H9" s="1"/>
      <c r="I9" s="1"/>
      <c r="J9" s="1"/>
    </row>
    <row r="10" spans="1:10"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B11" s="3" t="s">
        <v>9</v>
      </c>
      <c r="C11" s="54" t="s">
        <v>10</v>
      </c>
      <c r="D11" s="54"/>
      <c r="E11" s="54"/>
      <c r="F11" s="55" t="s">
        <v>11</v>
      </c>
      <c r="G11" s="55"/>
      <c r="H11" s="1"/>
      <c r="I11" s="1"/>
      <c r="J11" s="1"/>
    </row>
    <row r="12" spans="1:10" ht="15.6">
      <c r="B12" s="1" t="s">
        <v>13</v>
      </c>
      <c r="C12" s="18" t="s">
        <v>8</v>
      </c>
      <c r="D12" s="1">
        <f>G8/F8</f>
        <v>0.6</v>
      </c>
      <c r="E12" s="1"/>
      <c r="F12" s="1"/>
      <c r="G12" s="1"/>
      <c r="H12" s="1"/>
      <c r="I12" s="1"/>
      <c r="J12" s="1"/>
    </row>
    <row r="13" spans="1:10" ht="15.6">
      <c r="B13" s="1" t="s">
        <v>14</v>
      </c>
      <c r="C13" s="56" t="s">
        <v>12</v>
      </c>
      <c r="D13" s="55"/>
      <c r="E13" s="55"/>
      <c r="F13" s="55"/>
      <c r="G13" s="55"/>
      <c r="H13" s="1"/>
      <c r="I13" s="1"/>
      <c r="J13" s="1"/>
    </row>
    <row r="14" spans="1:10" ht="15.6">
      <c r="B14" s="1"/>
      <c r="C14" s="56" t="s">
        <v>15</v>
      </c>
      <c r="D14" s="56"/>
      <c r="E14" s="56"/>
      <c r="F14" s="56"/>
      <c r="G14" s="56"/>
      <c r="H14" s="1"/>
      <c r="I14" s="1"/>
      <c r="J14" s="1"/>
    </row>
    <row r="15" spans="1:10">
      <c r="B15" s="53" t="s">
        <v>16</v>
      </c>
      <c r="C15" s="53"/>
      <c r="D15" s="1"/>
      <c r="E15" s="1"/>
      <c r="F15" s="1"/>
      <c r="G15" s="1"/>
      <c r="H15" s="1"/>
      <c r="I15" s="1"/>
      <c r="J15" s="1"/>
    </row>
    <row r="16" spans="1:10">
      <c r="B16" s="1"/>
      <c r="C16" s="54" t="s">
        <v>17</v>
      </c>
      <c r="D16" s="54"/>
      <c r="E16" s="1"/>
      <c r="F16" s="1"/>
      <c r="G16" s="1"/>
      <c r="H16" s="1"/>
      <c r="I16" s="1"/>
      <c r="J16" s="1"/>
    </row>
    <row r="17" spans="2:10">
      <c r="B17" s="1"/>
      <c r="C17" s="1"/>
      <c r="D17" s="1"/>
      <c r="E17" s="1"/>
      <c r="F17" s="1"/>
      <c r="G17" s="1"/>
      <c r="H17" s="1"/>
      <c r="I17" s="1"/>
      <c r="J17" s="1"/>
    </row>
    <row r="18" spans="2:10" ht="15" thickBot="1">
      <c r="B18" s="53" t="s">
        <v>18</v>
      </c>
      <c r="C18" s="53"/>
      <c r="D18" s="1"/>
      <c r="E18" s="1"/>
      <c r="F18" s="1"/>
      <c r="G18" s="1"/>
      <c r="H18" s="1"/>
      <c r="I18" s="1"/>
      <c r="J18" s="1"/>
    </row>
    <row r="19" spans="2:10" ht="15" thickBot="1">
      <c r="B19" s="21" t="s">
        <v>1</v>
      </c>
      <c r="C19" s="25" t="s">
        <v>0</v>
      </c>
      <c r="D19" s="29" t="s">
        <v>3</v>
      </c>
      <c r="E19" s="25" t="s">
        <v>20</v>
      </c>
      <c r="F19" s="29" t="s">
        <v>19</v>
      </c>
      <c r="G19" s="25" t="s">
        <v>21</v>
      </c>
      <c r="H19" s="36" t="s">
        <v>22</v>
      </c>
    </row>
    <row r="20" spans="2:10">
      <c r="B20" s="22">
        <v>1</v>
      </c>
      <c r="C20" s="26">
        <v>2</v>
      </c>
      <c r="D20" s="30">
        <v>-2</v>
      </c>
      <c r="E20" s="33">
        <f>D20*D20</f>
        <v>4</v>
      </c>
      <c r="F20" s="30">
        <v>2.8</v>
      </c>
      <c r="G20" s="33">
        <f>F20-4</f>
        <v>-1.2000000000000002</v>
      </c>
      <c r="H20" s="37">
        <f>G20*G20</f>
        <v>1.4400000000000004</v>
      </c>
    </row>
    <row r="21" spans="2:10">
      <c r="B21" s="23">
        <v>2</v>
      </c>
      <c r="C21" s="27">
        <v>4</v>
      </c>
      <c r="D21" s="31">
        <v>0</v>
      </c>
      <c r="E21" s="34">
        <f t="shared" ref="E21:E24" si="4">D21*D21</f>
        <v>0</v>
      </c>
      <c r="F21" s="31">
        <v>3.4</v>
      </c>
      <c r="G21" s="34">
        <f t="shared" ref="G21:G24" si="5">F21-4</f>
        <v>-0.60000000000000009</v>
      </c>
      <c r="H21" s="38">
        <f t="shared" ref="H21:H24" si="6">G21*G21</f>
        <v>0.3600000000000001</v>
      </c>
    </row>
    <row r="22" spans="2:10">
      <c r="B22" s="23">
        <v>3</v>
      </c>
      <c r="C22" s="27">
        <v>5</v>
      </c>
      <c r="D22" s="31">
        <v>1</v>
      </c>
      <c r="E22" s="34">
        <f t="shared" si="4"/>
        <v>1</v>
      </c>
      <c r="F22" s="31">
        <v>4</v>
      </c>
      <c r="G22" s="34">
        <f t="shared" si="5"/>
        <v>0</v>
      </c>
      <c r="H22" s="38">
        <f t="shared" si="6"/>
        <v>0</v>
      </c>
    </row>
    <row r="23" spans="2:10">
      <c r="B23" s="23">
        <v>4</v>
      </c>
      <c r="C23" s="27">
        <v>4</v>
      </c>
      <c r="D23" s="31">
        <v>0</v>
      </c>
      <c r="E23" s="34">
        <f t="shared" si="4"/>
        <v>0</v>
      </c>
      <c r="F23" s="31">
        <v>4.5999999999999996</v>
      </c>
      <c r="G23" s="34">
        <f t="shared" si="5"/>
        <v>0.59999999999999964</v>
      </c>
      <c r="H23" s="38">
        <f t="shared" si="6"/>
        <v>0.3599999999999996</v>
      </c>
    </row>
    <row r="24" spans="2:10" ht="15" thickBot="1">
      <c r="B24" s="24">
        <v>5</v>
      </c>
      <c r="C24" s="28">
        <v>5</v>
      </c>
      <c r="D24" s="32">
        <v>1</v>
      </c>
      <c r="E24" s="35">
        <f t="shared" si="4"/>
        <v>1</v>
      </c>
      <c r="F24" s="32">
        <v>5.2</v>
      </c>
      <c r="G24" s="35">
        <f t="shared" si="5"/>
        <v>1.2000000000000002</v>
      </c>
      <c r="H24" s="39">
        <f t="shared" si="6"/>
        <v>1.4400000000000004</v>
      </c>
    </row>
    <row r="25" spans="2:10">
      <c r="B25" t="s">
        <v>23</v>
      </c>
      <c r="C25" s="1">
        <v>4</v>
      </c>
      <c r="E25">
        <f>E20+E21+E22+E23+E24</f>
        <v>6</v>
      </c>
      <c r="H25">
        <f>H20+H21+H22+H23+H24</f>
        <v>3.6000000000000005</v>
      </c>
    </row>
    <row r="26" spans="2:10">
      <c r="E26" t="s">
        <v>7</v>
      </c>
      <c r="H26" t="s">
        <v>7</v>
      </c>
    </row>
    <row r="27" spans="2:10">
      <c r="B27" s="20" t="s">
        <v>24</v>
      </c>
      <c r="C27" s="40" t="s">
        <v>25</v>
      </c>
    </row>
    <row r="28" spans="2:10">
      <c r="C28">
        <f>H25/E25</f>
        <v>0.60000000000000009</v>
      </c>
    </row>
  </sheetData>
  <mergeCells count="7">
    <mergeCell ref="B18:C18"/>
    <mergeCell ref="C11:E11"/>
    <mergeCell ref="F11:G11"/>
    <mergeCell ref="C13:G13"/>
    <mergeCell ref="C14:G14"/>
    <mergeCell ref="B15:C15"/>
    <mergeCell ref="C16:D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D113-1F02-4129-9E4B-FD888BA92EEF}">
  <dimension ref="A1:J33"/>
  <sheetViews>
    <sheetView zoomScaleNormal="100" workbookViewId="0">
      <selection activeCell="I18" sqref="I18"/>
    </sheetView>
  </sheetViews>
  <sheetFormatPr defaultRowHeight="14.4"/>
  <cols>
    <col min="3" max="3" width="12.6640625" customWidth="1"/>
    <col min="4" max="4" width="10.77734375" customWidth="1"/>
    <col min="6" max="6" width="10.5546875" customWidth="1"/>
    <col min="7" max="7" width="16.6640625" customWidth="1"/>
    <col min="8" max="8" width="10.44140625" customWidth="1"/>
  </cols>
  <sheetData>
    <row r="1" spans="1:10" ht="15" thickBot="1">
      <c r="A1" t="s">
        <v>34</v>
      </c>
    </row>
    <row r="2" spans="1:10" ht="15" thickBot="1">
      <c r="B2" s="15" t="s">
        <v>1</v>
      </c>
      <c r="C2" s="16" t="s">
        <v>0</v>
      </c>
      <c r="D2" s="17" t="s">
        <v>4</v>
      </c>
      <c r="E2" s="16" t="s">
        <v>3</v>
      </c>
      <c r="F2" s="17" t="s">
        <v>5</v>
      </c>
      <c r="G2" s="16" t="s">
        <v>6</v>
      </c>
      <c r="H2" s="1"/>
      <c r="I2" s="1"/>
      <c r="J2" s="1"/>
    </row>
    <row r="3" spans="1:10">
      <c r="B3" s="12">
        <v>4</v>
      </c>
      <c r="C3" s="13">
        <v>2</v>
      </c>
      <c r="D3" s="7">
        <f>B3-10.6</f>
        <v>-6.6</v>
      </c>
      <c r="E3" s="13">
        <f>C3-7.2</f>
        <v>-5.2</v>
      </c>
      <c r="F3" s="14">
        <f>D3*D3</f>
        <v>43.559999999999995</v>
      </c>
      <c r="G3" s="13">
        <f>D3*E3</f>
        <v>34.32</v>
      </c>
      <c r="H3" s="1"/>
      <c r="I3" s="1"/>
      <c r="J3" s="1"/>
    </row>
    <row r="4" spans="1:10">
      <c r="B4" s="5">
        <v>5</v>
      </c>
      <c r="C4" s="8">
        <v>3</v>
      </c>
      <c r="D4" s="13">
        <f t="shared" ref="D4:D9" si="0">B4-10.6</f>
        <v>-5.6</v>
      </c>
      <c r="E4" s="8">
        <f t="shared" ref="E4:E9" si="1">C4-7.2</f>
        <v>-4.2</v>
      </c>
      <c r="F4" s="10">
        <f t="shared" ref="F4:F9" si="2">D4*D4</f>
        <v>31.359999999999996</v>
      </c>
      <c r="G4" s="8">
        <f t="shared" ref="G4:G9" si="3">D4*E4</f>
        <v>23.52</v>
      </c>
      <c r="H4" s="1"/>
      <c r="I4" s="1"/>
      <c r="J4" s="1"/>
    </row>
    <row r="5" spans="1:10">
      <c r="B5" s="5">
        <v>7</v>
      </c>
      <c r="C5" s="8">
        <v>5</v>
      </c>
      <c r="D5" s="13">
        <f t="shared" si="0"/>
        <v>-3.5999999999999996</v>
      </c>
      <c r="E5" s="8">
        <f t="shared" si="1"/>
        <v>-2.2000000000000002</v>
      </c>
      <c r="F5" s="10">
        <f t="shared" si="2"/>
        <v>12.959999999999997</v>
      </c>
      <c r="G5" s="8">
        <f t="shared" si="3"/>
        <v>7.92</v>
      </c>
      <c r="H5" s="1"/>
      <c r="I5" s="1"/>
      <c r="J5" s="1"/>
    </row>
    <row r="6" spans="1:10">
      <c r="B6" s="5">
        <v>10</v>
      </c>
      <c r="C6" s="8">
        <v>7</v>
      </c>
      <c r="D6" s="13">
        <f t="shared" si="0"/>
        <v>-0.59999999999999964</v>
      </c>
      <c r="E6" s="8">
        <f t="shared" si="1"/>
        <v>-0.20000000000000018</v>
      </c>
      <c r="F6" s="10">
        <f t="shared" si="2"/>
        <v>0.3599999999999996</v>
      </c>
      <c r="G6" s="8">
        <f t="shared" si="3"/>
        <v>0.12000000000000004</v>
      </c>
      <c r="H6" s="19"/>
      <c r="I6" s="19"/>
      <c r="J6" s="19"/>
    </row>
    <row r="7" spans="1:10">
      <c r="B7" s="5">
        <v>12</v>
      </c>
      <c r="C7" s="8">
        <v>9</v>
      </c>
      <c r="D7" s="13">
        <f t="shared" si="0"/>
        <v>1.4000000000000004</v>
      </c>
      <c r="E7" s="8">
        <f t="shared" si="1"/>
        <v>1.7999999999999998</v>
      </c>
      <c r="F7" s="10">
        <f t="shared" si="2"/>
        <v>1.9600000000000011</v>
      </c>
      <c r="G7" s="8">
        <f t="shared" si="3"/>
        <v>2.5200000000000005</v>
      </c>
      <c r="H7" s="19"/>
      <c r="I7" s="19"/>
      <c r="J7" s="19"/>
    </row>
    <row r="8" spans="1:10">
      <c r="B8" s="5">
        <v>4</v>
      </c>
      <c r="C8" s="8">
        <v>2</v>
      </c>
      <c r="D8" s="13">
        <f t="shared" si="0"/>
        <v>-6.6</v>
      </c>
      <c r="E8" s="8">
        <f t="shared" si="1"/>
        <v>-5.2</v>
      </c>
      <c r="F8" s="10">
        <f t="shared" si="2"/>
        <v>43.559999999999995</v>
      </c>
      <c r="G8" s="8">
        <f t="shared" si="3"/>
        <v>34.32</v>
      </c>
      <c r="H8" s="1"/>
      <c r="I8" s="1"/>
      <c r="J8" s="1"/>
    </row>
    <row r="9" spans="1:10" ht="15" thickBot="1">
      <c r="B9" s="6">
        <v>11</v>
      </c>
      <c r="C9" s="9">
        <v>8</v>
      </c>
      <c r="D9" s="43">
        <f t="shared" si="0"/>
        <v>0.40000000000000036</v>
      </c>
      <c r="E9" s="9">
        <f t="shared" si="1"/>
        <v>0.79999999999999982</v>
      </c>
      <c r="F9" s="11">
        <f t="shared" si="2"/>
        <v>0.16000000000000028</v>
      </c>
      <c r="G9" s="9">
        <f t="shared" si="3"/>
        <v>0.32000000000000023</v>
      </c>
      <c r="H9" s="1"/>
      <c r="I9" s="1"/>
      <c r="J9" s="1"/>
    </row>
    <row r="10" spans="1:10">
      <c r="A10" s="2"/>
      <c r="B10" s="1">
        <f>(B3+B4+B5+B6+B7+B8+B9)/5</f>
        <v>10.6</v>
      </c>
      <c r="C10" s="1">
        <f>(C3+C4+C5+C6+C7+C8+C9)/5</f>
        <v>7.2</v>
      </c>
      <c r="D10" s="1"/>
      <c r="E10" s="1"/>
      <c r="F10" s="1">
        <f>F3+F4+F5+F6+F7+F8+F9</f>
        <v>133.91999999999999</v>
      </c>
      <c r="G10" s="1">
        <f>G3+G4+G5+G6+G7+G8+G9</f>
        <v>103.03999999999999</v>
      </c>
      <c r="H10" s="1"/>
      <c r="I10" s="1"/>
      <c r="J10" s="1"/>
    </row>
    <row r="11" spans="1:10">
      <c r="B11" s="1" t="s">
        <v>2</v>
      </c>
      <c r="C11" s="1" t="s">
        <v>2</v>
      </c>
      <c r="D11" s="1"/>
      <c r="E11" s="1"/>
      <c r="F11" s="1" t="s">
        <v>7</v>
      </c>
      <c r="G11" s="1" t="s">
        <v>7</v>
      </c>
      <c r="H11" s="1"/>
      <c r="I11" s="1"/>
      <c r="J11" s="1"/>
    </row>
    <row r="12" spans="1:10"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B13" s="3" t="s">
        <v>9</v>
      </c>
      <c r="C13" s="54" t="s">
        <v>10</v>
      </c>
      <c r="D13" s="54"/>
      <c r="E13" s="54"/>
      <c r="F13" s="55" t="s">
        <v>30</v>
      </c>
      <c r="G13" s="55"/>
      <c r="H13" s="1"/>
      <c r="I13" s="1"/>
      <c r="J13" s="1"/>
    </row>
    <row r="14" spans="1:10" ht="15.6">
      <c r="B14" s="1" t="s">
        <v>13</v>
      </c>
      <c r="C14" s="18" t="s">
        <v>31</v>
      </c>
      <c r="D14" s="1">
        <f>G10/F10</f>
        <v>0.76941457586618878</v>
      </c>
      <c r="E14" s="1"/>
      <c r="F14" s="1"/>
      <c r="G14" s="1"/>
      <c r="H14" s="1"/>
      <c r="I14" s="1"/>
      <c r="J14" s="1"/>
    </row>
    <row r="15" spans="1:10" ht="15.6">
      <c r="B15" s="1" t="s">
        <v>14</v>
      </c>
      <c r="C15" s="56" t="s">
        <v>32</v>
      </c>
      <c r="D15" s="55"/>
      <c r="E15" s="55"/>
      <c r="F15" s="55"/>
      <c r="G15" s="55"/>
      <c r="H15" s="1"/>
      <c r="I15" s="1"/>
      <c r="J15" s="1"/>
    </row>
    <row r="16" spans="1:10" ht="15.6">
      <c r="B16" s="1"/>
      <c r="C16" s="42" t="s">
        <v>26</v>
      </c>
      <c r="D16" s="41">
        <f>C10-(D14*B10)</f>
        <v>-0.95579450418160139</v>
      </c>
      <c r="E16" s="41"/>
      <c r="F16" s="41"/>
      <c r="G16" s="41"/>
      <c r="H16" s="1"/>
      <c r="I16" s="1"/>
      <c r="J16" s="1"/>
    </row>
    <row r="17" spans="2:10">
      <c r="B17" s="53" t="s">
        <v>16</v>
      </c>
      <c r="C17" s="53"/>
      <c r="D17" s="1"/>
      <c r="E17" s="1"/>
      <c r="F17" s="1"/>
      <c r="G17" s="1"/>
      <c r="H17" s="1"/>
      <c r="I17" s="1"/>
      <c r="J17" s="1"/>
    </row>
    <row r="18" spans="2:10">
      <c r="B18" s="1"/>
      <c r="C18" s="54" t="s">
        <v>29</v>
      </c>
      <c r="D18" s="54"/>
      <c r="E18" s="1"/>
      <c r="F18" s="1"/>
      <c r="G18" s="1"/>
      <c r="H18" s="1"/>
      <c r="I18" s="1"/>
      <c r="J18" s="1"/>
    </row>
    <row r="19" spans="2:10">
      <c r="B19" s="1"/>
      <c r="C19" s="57" t="s">
        <v>27</v>
      </c>
      <c r="D19" s="57"/>
      <c r="E19" s="44">
        <f>D16 + (D14*8)</f>
        <v>5.1995221027479088</v>
      </c>
      <c r="F19" s="1" t="s">
        <v>28</v>
      </c>
      <c r="G19" s="1"/>
      <c r="H19" s="1"/>
      <c r="I19" s="1"/>
      <c r="J19" s="1"/>
    </row>
    <row r="20" spans="2:10">
      <c r="B20" s="1"/>
      <c r="C20" s="1"/>
      <c r="D20" s="1"/>
      <c r="E20" s="1"/>
      <c r="F20" s="1"/>
      <c r="G20" s="1"/>
      <c r="H20" s="1"/>
      <c r="I20" s="1"/>
      <c r="J20" s="1"/>
    </row>
    <row r="21" spans="2:10" ht="15" thickBot="1">
      <c r="B21" s="53" t="s">
        <v>18</v>
      </c>
      <c r="C21" s="53"/>
      <c r="D21" s="1"/>
      <c r="E21" s="1"/>
      <c r="F21" s="1"/>
      <c r="G21" s="1"/>
      <c r="H21" s="1"/>
      <c r="I21" s="1"/>
      <c r="J21" s="1"/>
    </row>
    <row r="22" spans="2:10" ht="15" thickBot="1">
      <c r="B22" s="21" t="s">
        <v>1</v>
      </c>
      <c r="C22" s="25" t="s">
        <v>0</v>
      </c>
      <c r="D22" s="29" t="s">
        <v>3</v>
      </c>
      <c r="E22" s="25" t="s">
        <v>20</v>
      </c>
      <c r="F22" s="52" t="s">
        <v>19</v>
      </c>
      <c r="G22" s="25" t="s">
        <v>21</v>
      </c>
      <c r="H22" s="36" t="s">
        <v>22</v>
      </c>
    </row>
    <row r="23" spans="2:10">
      <c r="B23" s="4">
        <v>4</v>
      </c>
      <c r="C23" s="7">
        <v>2</v>
      </c>
      <c r="D23" s="7">
        <f>B23-5.14</f>
        <v>-1.1399999999999997</v>
      </c>
      <c r="E23" s="49">
        <f>D23*D23</f>
        <v>1.2995999999999992</v>
      </c>
      <c r="F23" s="48">
        <f>(-0.955) + 0.513*B23</f>
        <v>1.097</v>
      </c>
      <c r="G23" s="45">
        <f>F23-5.14</f>
        <v>-4.0429999999999993</v>
      </c>
      <c r="H23" s="45">
        <f>G23*G23</f>
        <v>16.345848999999994</v>
      </c>
    </row>
    <row r="24" spans="2:10">
      <c r="B24" s="5">
        <v>5</v>
      </c>
      <c r="C24" s="8">
        <v>3</v>
      </c>
      <c r="D24" s="13">
        <f t="shared" ref="D24:D29" si="4">B24-5.14</f>
        <v>-0.13999999999999968</v>
      </c>
      <c r="E24" s="50">
        <f t="shared" ref="E24:E29" si="5">D24*D24</f>
        <v>1.9599999999999909E-2</v>
      </c>
      <c r="F24" s="27">
        <f t="shared" ref="F24:F29" si="6">(-0.955) + 0.513*B24</f>
        <v>1.6099999999999999</v>
      </c>
      <c r="G24" s="37">
        <f t="shared" ref="G24:G29" si="7">F24-5.14</f>
        <v>-3.53</v>
      </c>
      <c r="H24" s="37">
        <f t="shared" ref="H24:H29" si="8">G24*G24</f>
        <v>12.460899999999999</v>
      </c>
    </row>
    <row r="25" spans="2:10">
      <c r="B25" s="5">
        <v>7</v>
      </c>
      <c r="C25" s="8">
        <v>5</v>
      </c>
      <c r="D25" s="13">
        <f t="shared" si="4"/>
        <v>1.8600000000000003</v>
      </c>
      <c r="E25" s="50">
        <f>D25*D25</f>
        <v>3.4596000000000013</v>
      </c>
      <c r="F25" s="27">
        <f t="shared" si="6"/>
        <v>2.6360000000000001</v>
      </c>
      <c r="G25" s="37">
        <f t="shared" si="7"/>
        <v>-2.5039999999999996</v>
      </c>
      <c r="H25" s="37">
        <f t="shared" si="8"/>
        <v>6.2700159999999974</v>
      </c>
    </row>
    <row r="26" spans="2:10">
      <c r="B26" s="5">
        <v>10</v>
      </c>
      <c r="C26" s="8">
        <v>7</v>
      </c>
      <c r="D26" s="13">
        <f t="shared" si="4"/>
        <v>4.8600000000000003</v>
      </c>
      <c r="E26" s="50">
        <f>D26*D26</f>
        <v>23.619600000000002</v>
      </c>
      <c r="F26" s="27">
        <f t="shared" si="6"/>
        <v>4.1749999999999998</v>
      </c>
      <c r="G26" s="37">
        <f t="shared" si="7"/>
        <v>-0.96499999999999986</v>
      </c>
      <c r="H26" s="37">
        <f>G26*G26</f>
        <v>0.93122499999999975</v>
      </c>
    </row>
    <row r="27" spans="2:10">
      <c r="B27" s="5">
        <v>12</v>
      </c>
      <c r="C27" s="8">
        <v>9</v>
      </c>
      <c r="D27" s="13">
        <f t="shared" si="4"/>
        <v>6.86</v>
      </c>
      <c r="E27" s="50">
        <f t="shared" si="5"/>
        <v>47.059600000000003</v>
      </c>
      <c r="F27" s="27">
        <f t="shared" si="6"/>
        <v>5.2010000000000005</v>
      </c>
      <c r="G27" s="37">
        <f t="shared" si="7"/>
        <v>6.1000000000000831E-2</v>
      </c>
      <c r="H27" s="37">
        <f t="shared" si="8"/>
        <v>3.7210000000001014E-3</v>
      </c>
    </row>
    <row r="28" spans="2:10">
      <c r="B28" s="5">
        <v>4</v>
      </c>
      <c r="C28" s="8">
        <v>2</v>
      </c>
      <c r="D28" s="13">
        <f t="shared" si="4"/>
        <v>-1.1399999999999997</v>
      </c>
      <c r="E28" s="50">
        <f t="shared" si="5"/>
        <v>1.2995999999999992</v>
      </c>
      <c r="F28" s="27">
        <f t="shared" si="6"/>
        <v>1.097</v>
      </c>
      <c r="G28" s="37">
        <f t="shared" si="7"/>
        <v>-4.0429999999999993</v>
      </c>
      <c r="H28" s="37">
        <f t="shared" si="8"/>
        <v>16.345848999999994</v>
      </c>
    </row>
    <row r="29" spans="2:10" ht="15" thickBot="1">
      <c r="B29" s="6">
        <v>11</v>
      </c>
      <c r="C29" s="9">
        <v>8</v>
      </c>
      <c r="D29" s="43">
        <f t="shared" si="4"/>
        <v>5.86</v>
      </c>
      <c r="E29" s="51">
        <f t="shared" si="5"/>
        <v>34.339600000000004</v>
      </c>
      <c r="F29" s="28">
        <f t="shared" si="6"/>
        <v>4.6879999999999997</v>
      </c>
      <c r="G29" s="46">
        <f t="shared" si="7"/>
        <v>-0.45199999999999996</v>
      </c>
      <c r="H29" s="46">
        <f t="shared" si="8"/>
        <v>0.20430399999999996</v>
      </c>
    </row>
    <row r="30" spans="2:10">
      <c r="B30" t="s">
        <v>23</v>
      </c>
      <c r="C30" s="1">
        <f>(C23+C24+C25+C26+C27+C28+C29)/7</f>
        <v>5.1428571428571432</v>
      </c>
      <c r="E30">
        <f>E23+E24+E27+E28+E29</f>
        <v>84.018000000000001</v>
      </c>
      <c r="H30">
        <f>H23+H24+H27+H28+H29</f>
        <v>45.360622999999983</v>
      </c>
    </row>
    <row r="31" spans="2:10">
      <c r="E31" t="s">
        <v>7</v>
      </c>
      <c r="H31" t="s">
        <v>7</v>
      </c>
    </row>
    <row r="32" spans="2:10">
      <c r="B32" s="20"/>
      <c r="C32" s="40"/>
    </row>
    <row r="33" spans="2:3">
      <c r="B33" s="20" t="s">
        <v>33</v>
      </c>
      <c r="C33" s="47">
        <f>H30/E30</f>
        <v>0.539891725582613</v>
      </c>
    </row>
  </sheetData>
  <mergeCells count="7">
    <mergeCell ref="B21:C21"/>
    <mergeCell ref="C19:D19"/>
    <mergeCell ref="C13:E13"/>
    <mergeCell ref="F13:G13"/>
    <mergeCell ref="C15:G15"/>
    <mergeCell ref="B17:C17"/>
    <mergeCell ref="C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Final 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2021-10-20T02:24:00Z</dcterms:created>
  <dcterms:modified xsi:type="dcterms:W3CDTF">2021-10-26T15:05:36Z</dcterms:modified>
</cp:coreProperties>
</file>