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"/>
    </mc:Choice>
  </mc:AlternateContent>
  <xr:revisionPtr revIDLastSave="0" documentId="8_{A73DD2C4-9F49-4E84-8E9E-DC29EE5926A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Exponential Smoothing" sheetId="3" r:id="rId1"/>
    <sheet name="Linear Trend Equation" sheetId="6" r:id="rId2"/>
    <sheet name="MAD,MSE,MAPE" sheetId="4" r:id="rId3"/>
    <sheet name="MAD,MSE,MAPE (with error)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B14" i="6"/>
  <c r="B15" i="6"/>
  <c r="B18" i="6"/>
  <c r="B19" i="6"/>
  <c r="C12" i="6"/>
  <c r="D2" i="6"/>
  <c r="D3" i="6"/>
  <c r="D4" i="6"/>
  <c r="D5" i="6"/>
  <c r="D6" i="6"/>
  <c r="D7" i="6"/>
  <c r="D8" i="6"/>
  <c r="D9" i="6"/>
  <c r="D10" i="6"/>
  <c r="D11" i="6"/>
  <c r="D12" i="6"/>
  <c r="B12" i="6"/>
  <c r="E2" i="6"/>
  <c r="E3" i="6"/>
  <c r="E4" i="6"/>
  <c r="E5" i="6"/>
  <c r="E6" i="6"/>
  <c r="E7" i="6"/>
  <c r="E8" i="6"/>
  <c r="E9" i="6"/>
  <c r="E10" i="6"/>
  <c r="E11" i="6"/>
  <c r="E12" i="6"/>
  <c r="F50" i="5"/>
  <c r="E8" i="5"/>
  <c r="E7" i="5"/>
  <c r="E6" i="5"/>
  <c r="E5" i="5"/>
  <c r="C33" i="5"/>
  <c r="C34" i="5"/>
  <c r="C35" i="5"/>
  <c r="C36" i="5"/>
  <c r="C37" i="5"/>
  <c r="C38" i="5"/>
  <c r="C39" i="5"/>
  <c r="C40" i="5"/>
  <c r="C41" i="5"/>
  <c r="C42" i="5"/>
  <c r="C43" i="5"/>
  <c r="D34" i="5"/>
  <c r="F34" i="5"/>
  <c r="D35" i="5"/>
  <c r="F35" i="5"/>
  <c r="D36" i="5"/>
  <c r="F36" i="5"/>
  <c r="D37" i="5"/>
  <c r="F37" i="5"/>
  <c r="D38" i="5"/>
  <c r="F38" i="5"/>
  <c r="D39" i="5"/>
  <c r="F39" i="5"/>
  <c r="D40" i="5"/>
  <c r="F40" i="5"/>
  <c r="D41" i="5"/>
  <c r="F41" i="5"/>
  <c r="D42" i="5"/>
  <c r="F42" i="5"/>
  <c r="D43" i="5"/>
  <c r="F43" i="5"/>
  <c r="F19" i="5"/>
  <c r="D33" i="5"/>
  <c r="F33" i="5"/>
  <c r="F51" i="5"/>
  <c r="F52" i="5"/>
  <c r="F53" i="5"/>
  <c r="F54" i="5"/>
  <c r="F55" i="5"/>
  <c r="F56" i="5"/>
  <c r="F57" i="5"/>
  <c r="F58" i="5"/>
  <c r="F59" i="5"/>
  <c r="F49" i="5"/>
  <c r="F20" i="5"/>
  <c r="F21" i="5"/>
  <c r="F22" i="5"/>
  <c r="F23" i="5"/>
  <c r="F24" i="5"/>
  <c r="F25" i="5"/>
  <c r="F26" i="5"/>
  <c r="F27" i="5"/>
  <c r="F28" i="5"/>
  <c r="C18" i="5"/>
  <c r="D18" i="5"/>
  <c r="F18" i="5"/>
  <c r="F29" i="5"/>
  <c r="E18" i="5"/>
  <c r="I19" i="5"/>
  <c r="D50" i="5"/>
  <c r="D51" i="5"/>
  <c r="D52" i="5"/>
  <c r="D53" i="5"/>
  <c r="D54" i="5"/>
  <c r="D55" i="5"/>
  <c r="D56" i="5"/>
  <c r="D57" i="5"/>
  <c r="D58" i="5"/>
  <c r="D59" i="5"/>
  <c r="D49" i="5"/>
  <c r="C50" i="5"/>
  <c r="C51" i="5"/>
  <c r="C52" i="5"/>
  <c r="C53" i="5"/>
  <c r="C54" i="5"/>
  <c r="C55" i="5"/>
  <c r="C56" i="5"/>
  <c r="C57" i="5"/>
  <c r="C58" i="5"/>
  <c r="C59" i="5"/>
  <c r="C49" i="5"/>
  <c r="C28" i="5"/>
  <c r="C19" i="5"/>
  <c r="C20" i="5"/>
  <c r="C21" i="5"/>
  <c r="C22" i="5"/>
  <c r="C23" i="5"/>
  <c r="C24" i="5"/>
  <c r="C25" i="5"/>
  <c r="C26" i="5"/>
  <c r="C27" i="5"/>
  <c r="D19" i="5"/>
  <c r="D20" i="5"/>
  <c r="D21" i="5"/>
  <c r="D22" i="5"/>
  <c r="D23" i="5"/>
  <c r="D24" i="5"/>
  <c r="D25" i="5"/>
  <c r="D26" i="5"/>
  <c r="D27" i="5"/>
  <c r="D28" i="5"/>
  <c r="F60" i="5"/>
  <c r="E49" i="5"/>
  <c r="E50" i="5"/>
  <c r="E51" i="5"/>
  <c r="E52" i="5"/>
  <c r="E53" i="5"/>
  <c r="E54" i="5"/>
  <c r="E55" i="5"/>
  <c r="E56" i="5"/>
  <c r="E57" i="5"/>
  <c r="E58" i="5"/>
  <c r="E59" i="5"/>
  <c r="E60" i="5"/>
  <c r="D60" i="5"/>
  <c r="I50" i="5"/>
  <c r="H50" i="5"/>
  <c r="G50" i="5"/>
  <c r="D44" i="5"/>
  <c r="G34" i="5"/>
  <c r="F44" i="5"/>
  <c r="E33" i="5"/>
  <c r="E34" i="5"/>
  <c r="E35" i="5"/>
  <c r="E36" i="5"/>
  <c r="E37" i="5"/>
  <c r="E38" i="5"/>
  <c r="E39" i="5"/>
  <c r="E40" i="5"/>
  <c r="E41" i="5"/>
  <c r="E42" i="5"/>
  <c r="E43" i="5"/>
  <c r="E44" i="5"/>
  <c r="I34" i="5"/>
  <c r="H34" i="5"/>
  <c r="E19" i="5"/>
  <c r="E20" i="5"/>
  <c r="E21" i="5"/>
  <c r="E22" i="5"/>
  <c r="E23" i="5"/>
  <c r="E24" i="5"/>
  <c r="E25" i="5"/>
  <c r="E26" i="5"/>
  <c r="E27" i="5"/>
  <c r="E28" i="5"/>
  <c r="E29" i="5"/>
  <c r="H19" i="5"/>
  <c r="D29" i="5"/>
  <c r="G19" i="5"/>
  <c r="C4" i="5"/>
  <c r="G3" i="5"/>
  <c r="G4" i="5"/>
  <c r="C5" i="3"/>
  <c r="G5" i="5"/>
  <c r="G6" i="5"/>
  <c r="G7" i="5"/>
  <c r="G8" i="5"/>
  <c r="G9" i="5"/>
  <c r="G10" i="5"/>
  <c r="G11" i="5"/>
  <c r="G12" i="5"/>
  <c r="G13" i="5"/>
  <c r="H4" i="5"/>
  <c r="H5" i="5"/>
  <c r="H6" i="5"/>
  <c r="H7" i="5"/>
  <c r="H8" i="5"/>
  <c r="H9" i="5"/>
  <c r="H10" i="5"/>
  <c r="H11" i="5"/>
  <c r="H12" i="5"/>
  <c r="H13" i="5"/>
  <c r="F5" i="5"/>
  <c r="F6" i="5"/>
  <c r="F7" i="5"/>
  <c r="F8" i="5"/>
  <c r="E9" i="5"/>
  <c r="F9" i="5"/>
  <c r="E10" i="5"/>
  <c r="F10" i="5"/>
  <c r="E11" i="5"/>
  <c r="F11" i="5"/>
  <c r="E12" i="5"/>
  <c r="F12" i="5"/>
  <c r="E13" i="5"/>
  <c r="F13" i="5"/>
  <c r="C18" i="4"/>
  <c r="C16" i="4"/>
  <c r="C14" i="4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G10" i="4"/>
  <c r="F10" i="4"/>
  <c r="E10" i="4"/>
  <c r="E3" i="4"/>
  <c r="E4" i="4"/>
  <c r="E5" i="4"/>
  <c r="E6" i="4"/>
  <c r="E7" i="4"/>
  <c r="E8" i="4"/>
  <c r="E9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C12" i="4"/>
  <c r="F2" i="4"/>
  <c r="E2" i="4"/>
  <c r="D3" i="4"/>
  <c r="D4" i="4"/>
  <c r="D5" i="4"/>
  <c r="D6" i="4"/>
  <c r="D7" i="4"/>
  <c r="D8" i="4"/>
  <c r="D9" i="4"/>
  <c r="C6" i="3"/>
  <c r="C7" i="3"/>
  <c r="C8" i="3"/>
  <c r="C9" i="3"/>
  <c r="C10" i="3"/>
  <c r="C11" i="3"/>
  <c r="C12" i="3"/>
  <c r="C13" i="3"/>
  <c r="C14" i="3"/>
</calcChain>
</file>

<file path=xl/sharedStrings.xml><?xml version="1.0" encoding="utf-8"?>
<sst xmlns="http://schemas.openxmlformats.org/spreadsheetml/2006/main" count="89" uniqueCount="43">
  <si>
    <t>Exponential Smoothing</t>
  </si>
  <si>
    <t xml:space="preserve">Actual data </t>
  </si>
  <si>
    <t>Period (t)</t>
  </si>
  <si>
    <t>Period</t>
  </si>
  <si>
    <t>Forecast</t>
  </si>
  <si>
    <t>Actual Data</t>
  </si>
  <si>
    <t>Forecast Data</t>
  </si>
  <si>
    <t>Naïve</t>
  </si>
  <si>
    <t>Two Period MA</t>
  </si>
  <si>
    <t xml:space="preserve">Naïve </t>
  </si>
  <si>
    <t>MAD</t>
  </si>
  <si>
    <t>MSE</t>
  </si>
  <si>
    <t>MAPE</t>
  </si>
  <si>
    <t>Error              (Actual - Forecast)</t>
  </si>
  <si>
    <t xml:space="preserve">Error </t>
  </si>
  <si>
    <t>∑|A(t)-F(t)|/n</t>
  </si>
  <si>
    <t>∑[A(t)-F(t)]^2/n-1</t>
  </si>
  <si>
    <t>∑(|(A(t)-F(t)|/A(t)x100)/n</t>
  </si>
  <si>
    <t>Error                              (Actual - Forecast)</t>
  </si>
  <si>
    <t>A(t)-F(t)</t>
  </si>
  <si>
    <t>|A(t)-F(t)|</t>
  </si>
  <si>
    <t>|A(t)-F(t)|^2</t>
  </si>
  <si>
    <t>=</t>
  </si>
  <si>
    <t>Number of Period (N)</t>
  </si>
  <si>
    <t>∑|A(t)-F(t)|/n (MAD)</t>
  </si>
  <si>
    <t>∑[A(t)-F(t)]^2/n-1 (MSE)</t>
  </si>
  <si>
    <t>|(A(t)-F(t)|/A(t)x100</t>
  </si>
  <si>
    <t>∑(|(A(t)-F(t)|/A(t)x100) / 2 (MAPE)</t>
  </si>
  <si>
    <t>Provide the Least Error</t>
  </si>
  <si>
    <t>SUM</t>
  </si>
  <si>
    <t>sum</t>
  </si>
  <si>
    <t>[A(t)-F(t)]^2</t>
  </si>
  <si>
    <t>Error</t>
  </si>
  <si>
    <t>Best method:</t>
  </si>
  <si>
    <t>Best Method:</t>
  </si>
  <si>
    <t>Week (t)</t>
  </si>
  <si>
    <t>Unit Sales (y)</t>
  </si>
  <si>
    <t>ty</t>
  </si>
  <si>
    <t>t^2</t>
  </si>
  <si>
    <t>b</t>
  </si>
  <si>
    <t>a</t>
  </si>
  <si>
    <t>F(11)</t>
  </si>
  <si>
    <t>F(12)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</si>
</sst>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7"/>
      <color rgb="FF0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Trend Equation'!$C$25:$C$36</c:f>
              <c:numCache>
                <c:formatCode>General</c:formatCode>
                <c:ptCount val="12"/>
                <c:pt idx="0">
                  <c:v>700</c:v>
                </c:pt>
                <c:pt idx="1">
                  <c:v>724</c:v>
                </c:pt>
                <c:pt idx="2">
                  <c:v>720</c:v>
                </c:pt>
                <c:pt idx="3">
                  <c:v>728</c:v>
                </c:pt>
                <c:pt idx="4">
                  <c:v>740</c:v>
                </c:pt>
                <c:pt idx="5">
                  <c:v>742</c:v>
                </c:pt>
                <c:pt idx="6">
                  <c:v>758</c:v>
                </c:pt>
                <c:pt idx="7">
                  <c:v>750</c:v>
                </c:pt>
                <c:pt idx="8">
                  <c:v>770</c:v>
                </c:pt>
                <c:pt idx="9">
                  <c:v>775</c:v>
                </c:pt>
                <c:pt idx="10">
                  <c:v>782</c:v>
                </c:pt>
                <c:pt idx="11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1-4E12-9454-BDEE4426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321135"/>
        <c:axId val="853339855"/>
      </c:lineChart>
      <c:catAx>
        <c:axId val="85332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39855"/>
        <c:crosses val="autoZero"/>
        <c:auto val="1"/>
        <c:lblAlgn val="ctr"/>
        <c:lblOffset val="100"/>
        <c:noMultiLvlLbl val="0"/>
      </c:catAx>
      <c:valAx>
        <c:axId val="8533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1511300</xdr:colOff>
      <xdr:row>2</xdr:row>
      <xdr:rowOff>0</xdr:rowOff>
    </xdr:from>
    <xdr:to>
      <xdr:col>7</xdr:col>
      <xdr:colOff>699088</xdr:colOff>
      <xdr:row>2</xdr:row>
      <xdr:rowOff>463610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5956300" y="723900"/>
              <a:ext cx="3251788" cy="46361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2000" i="1">
                            <a:latin typeface="Cambria Math"/>
                          </a:rPr>
                          <m:t>𝑡</m:t>
                        </m:r>
                      </m:sub>
                    </m:sSub>
                    <m:r>
                      <a:rPr lang="en-US" sz="200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2000" i="1">
                            <a:latin typeface="Cambria Math"/>
                          </a:rPr>
                          <m:t>𝑡</m:t>
                        </m:r>
                        <m:r>
                          <a:rPr lang="en-US" sz="2000" i="1">
                            <a:latin typeface="Cambria Math"/>
                          </a:rPr>
                          <m:t>−1</m:t>
                        </m:r>
                      </m:sub>
                    </m:sSub>
                    <m:r>
                      <a:rPr lang="en-US" sz="2000" i="1">
                        <a:latin typeface="Cambria Math"/>
                      </a:rPr>
                      <m:t>+</m:t>
                    </m:r>
                    <m:r>
                      <a:rPr lang="en-US" sz="2000" i="1">
                        <a:latin typeface="Cambria Math"/>
                        <a:ea typeface="Cambria Math"/>
                      </a:rPr>
                      <m:t>𝛼</m:t>
                    </m:r>
                    <m:d>
                      <m:dPr>
                        <m:ctrlPr>
                          <a:rPr lang="en-US" sz="200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𝐴</m:t>
                            </m:r>
                          </m:e>
                          <m:sub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−1</m:t>
                            </m:r>
                          </m:sub>
                        </m:sSub>
                        <m:r>
                          <a:rPr lang="en-US" sz="2000" i="1">
                            <a:latin typeface="Cambria Math"/>
                            <a:ea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−1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5956300" y="723900"/>
              <a:ext cx="3251788" cy="46361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sz="2000" i="0">
                  <a:latin typeface="Cambria Math"/>
                </a:rPr>
                <a:t>𝐹</a:t>
              </a:r>
              <a:r>
                <a:rPr lang="en-US" sz="2000" i="0">
                  <a:latin typeface="Cambria Math" charset="0"/>
                </a:rPr>
                <a:t>_</a:t>
              </a:r>
              <a:r>
                <a:rPr lang="en-US" sz="2000" i="0">
                  <a:latin typeface="Cambria Math"/>
                </a:rPr>
                <a:t>𝑡=𝐹</a:t>
              </a:r>
              <a:r>
                <a:rPr lang="en-US" sz="2000" i="0">
                  <a:latin typeface="Cambria Math" charset="0"/>
                </a:rPr>
                <a:t>_(</a:t>
              </a:r>
              <a:r>
                <a:rPr lang="en-US" sz="2000" i="0">
                  <a:latin typeface="Cambria Math"/>
                </a:rPr>
                <a:t>𝑡−1</a:t>
              </a:r>
              <a:r>
                <a:rPr lang="en-US" sz="2000" i="0">
                  <a:latin typeface="Cambria Math" charset="0"/>
                </a:rPr>
                <a:t>)</a:t>
              </a:r>
              <a:r>
                <a:rPr lang="en-US" sz="2000" i="0">
                  <a:latin typeface="Cambria Math"/>
                </a:rPr>
                <a:t>+</a:t>
              </a:r>
              <a:r>
                <a:rPr lang="en-US" sz="2000" i="0">
                  <a:latin typeface="Cambria Math"/>
                  <a:ea typeface="Cambria Math"/>
                </a:rPr>
                <a:t>𝛼</a:t>
              </a:r>
              <a:r>
                <a:rPr lang="en-US" sz="2000" i="0">
                  <a:latin typeface="Cambria Math" charset="0"/>
                  <a:ea typeface="Cambria Math"/>
                </a:rPr>
                <a:t>(</a:t>
              </a:r>
              <a:r>
                <a:rPr lang="en-US" sz="2000" i="0">
                  <a:latin typeface="Cambria Math"/>
                  <a:ea typeface="Cambria Math"/>
                </a:rPr>
                <a:t>𝐴</a:t>
              </a:r>
              <a:r>
                <a:rPr lang="en-US" sz="2000" i="0">
                  <a:latin typeface="Cambria Math" charset="0"/>
                  <a:ea typeface="Cambria Math"/>
                </a:rPr>
                <a:t>_(</a:t>
              </a:r>
              <a:r>
                <a:rPr lang="en-US" sz="2000" i="0">
                  <a:latin typeface="Cambria Math"/>
                  <a:ea typeface="Cambria Math"/>
                </a:rPr>
                <a:t>𝑡−1</a:t>
              </a:r>
              <a:r>
                <a:rPr lang="en-US" sz="2000" i="0">
                  <a:latin typeface="Cambria Math" charset="0"/>
                  <a:ea typeface="Cambria Math"/>
                </a:rPr>
                <a:t>)</a:t>
              </a:r>
              <a:r>
                <a:rPr lang="en-US" sz="2000" i="0">
                  <a:latin typeface="Cambria Math"/>
                  <a:ea typeface="Cambria Math"/>
                </a:rPr>
                <a:t>−𝐹</a:t>
              </a:r>
              <a:r>
                <a:rPr lang="en-US" sz="2000" i="0">
                  <a:latin typeface="Cambria Math" charset="0"/>
                  <a:ea typeface="Cambria Math"/>
                </a:rPr>
                <a:t>_(</a:t>
              </a:r>
              <a:r>
                <a:rPr lang="en-US" sz="2000" i="0">
                  <a:latin typeface="Cambria Math"/>
                  <a:ea typeface="Cambria Math"/>
                </a:rPr>
                <a:t>𝑡−1</a:t>
              </a:r>
              <a:r>
                <a:rPr lang="en-US" sz="2000" i="0">
                  <a:latin typeface="Cambria Math" charset="0"/>
                  <a:ea typeface="Cambria Math"/>
                </a:rPr>
                <a:t>) )</a:t>
              </a:r>
              <a:endParaRPr lang="en-US" sz="2000"/>
            </a:p>
          </xdr:txBody>
        </xdr:sp>
      </mc:Fallback>
    </mc:AlternateContent>
    <xdr:clientData/>
  </xdr:twoCellAnchor>
  <xdr:oneCellAnchor>
    <xdr:from>
      <xdr:col>1</xdr:col>
      <xdr:colOff>1308100</xdr:colOff>
      <xdr:row>2</xdr:row>
      <xdr:rowOff>114300</xdr:rowOff>
    </xdr:from>
    <xdr:ext cx="419100" cy="376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463800" y="647700"/>
              <a:ext cx="4191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charset="0"/>
                          </a:rPr>
                          <m:t>𝐴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63800" y="647700"/>
              <a:ext cx="4191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charset="0"/>
                </a:rPr>
                <a:t>𝐴_𝑡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</xdr:col>
      <xdr:colOff>304800</xdr:colOff>
      <xdr:row>2</xdr:row>
      <xdr:rowOff>114300</xdr:rowOff>
    </xdr:from>
    <xdr:ext cx="787400" cy="376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724400" y="838200"/>
              <a:ext cx="7874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charset="0"/>
                          </a:rPr>
                          <m:t>𝐹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24400" y="838200"/>
              <a:ext cx="7874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charset="0"/>
                </a:rPr>
                <a:t>𝐹_𝑡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0</xdr:col>
      <xdr:colOff>546100</xdr:colOff>
      <xdr:row>0</xdr:row>
      <xdr:rowOff>292100</xdr:rowOff>
    </xdr:from>
    <xdr:ext cx="263405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46100" y="292100"/>
              <a:ext cx="26340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 charset="0"/>
                        <a:ea typeface="Cambria Math" charset="0"/>
                        <a:cs typeface="Cambria Math" charset="0"/>
                      </a:rPr>
                      <m:t>𝛼</m:t>
                    </m:r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46100" y="292100"/>
              <a:ext cx="26340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i="0">
                  <a:latin typeface="Cambria Math" charset="0"/>
                  <a:ea typeface="Cambria Math" charset="0"/>
                  <a:cs typeface="Cambria Math" charset="0"/>
                </a:rPr>
                <a:t>𝛼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114300</xdr:rowOff>
    </xdr:from>
    <xdr:ext cx="889000" cy="37659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238500" y="838200"/>
          <a:ext cx="889000" cy="376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12</xdr:row>
      <xdr:rowOff>139486</xdr:rowOff>
    </xdr:from>
    <xdr:to>
      <xdr:col>8</xdr:col>
      <xdr:colOff>415464</xdr:colOff>
      <xdr:row>16</xdr:row>
      <xdr:rowOff>66483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225022-7C9A-43EE-100F-9C48D141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0" y="2501686"/>
          <a:ext cx="1717214" cy="714397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18</xdr:row>
      <xdr:rowOff>21684</xdr:rowOff>
    </xdr:from>
    <xdr:to>
      <xdr:col>8</xdr:col>
      <xdr:colOff>221929</xdr:colOff>
      <xdr:row>20</xdr:row>
      <xdr:rowOff>3112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173A4A-0ED2-5043-F442-81EEAC68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8150" y="3564984"/>
          <a:ext cx="1911029" cy="375128"/>
        </a:xfrm>
        <a:prstGeom prst="rect">
          <a:avLst/>
        </a:prstGeom>
      </xdr:spPr>
    </xdr:pic>
    <xdr:clientData/>
  </xdr:twoCellAnchor>
  <xdr:twoCellAnchor editAs="oneCell">
    <xdr:from>
      <xdr:col>2</xdr:col>
      <xdr:colOff>584200</xdr:colOff>
      <xdr:row>16</xdr:row>
      <xdr:rowOff>107950</xdr:rowOff>
    </xdr:from>
    <xdr:to>
      <xdr:col>5</xdr:col>
      <xdr:colOff>234795</xdr:colOff>
      <xdr:row>21</xdr:row>
      <xdr:rowOff>142748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57173-D81E-77EE-E130-AC73F672E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2750" y="3257550"/>
          <a:ext cx="1238095" cy="1019048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21</xdr:row>
      <xdr:rowOff>73025</xdr:rowOff>
    </xdr:from>
    <xdr:to>
      <xdr:col>11</xdr:col>
      <xdr:colOff>228600</xdr:colOff>
      <xdr:row>35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F0B48-1039-9133-032C-1B17F916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241300</xdr:colOff>
      <xdr:row>0</xdr:row>
      <xdr:rowOff>0</xdr:rowOff>
    </xdr:from>
    <xdr:to>
      <xdr:col>19</xdr:col>
      <xdr:colOff>342900</xdr:colOff>
      <xdr:row>14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0800" y="0"/>
          <a:ext cx="9182100" cy="3721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25400</xdr:rowOff>
    </xdr:from>
    <xdr:to>
      <xdr:col>16</xdr:col>
      <xdr:colOff>805492</xdr:colOff>
      <xdr:row>12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00" y="431800"/>
          <a:ext cx="9144000" cy="3683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62" workbookViewId="0">
      <selection activeCell="C10" sqref="C10"/>
    </sheetView>
  </sheetViews>
  <sheetFormatPr defaultColWidth="10.6640625" defaultRowHeight="15.5" x14ac:dyDescent="0.35"/>
  <cols>
    <col min="1" max="1" width="15.1640625" customWidth="1"/>
    <col min="2" max="2" width="22.6640625" customWidth="1"/>
    <col min="3" max="3" width="20.5" customWidth="1"/>
    <col min="4" max="4" width="20.83203125" customWidth="1"/>
  </cols>
  <sheetData>
    <row r="1" spans="1:3" ht="26" x14ac:dyDescent="0.6">
      <c r="A1" s="22" t="s">
        <v>0</v>
      </c>
      <c r="B1" s="22"/>
    </row>
    <row r="2" spans="1:3" ht="31" customHeight="1" x14ac:dyDescent="0.65">
      <c r="B2" s="4">
        <v>0.1</v>
      </c>
    </row>
    <row r="3" spans="1:3" s="3" customFormat="1" ht="39" customHeight="1" x14ac:dyDescent="0.35">
      <c r="A3" s="2" t="s">
        <v>2</v>
      </c>
      <c r="B3" s="2" t="s">
        <v>1</v>
      </c>
    </row>
    <row r="4" spans="1:3" ht="21" x14ac:dyDescent="0.5">
      <c r="A4" s="1">
        <v>1</v>
      </c>
      <c r="B4" s="1">
        <v>42</v>
      </c>
      <c r="C4" s="11">
        <v>42</v>
      </c>
    </row>
    <row r="5" spans="1:3" ht="21" x14ac:dyDescent="0.5">
      <c r="A5" s="1">
        <v>2</v>
      </c>
      <c r="B5" s="1">
        <v>40</v>
      </c>
      <c r="C5" s="11">
        <f xml:space="preserve"> C4 +($B$2*(B4-C4))</f>
        <v>42</v>
      </c>
    </row>
    <row r="6" spans="1:3" ht="21" x14ac:dyDescent="0.5">
      <c r="A6" s="1">
        <v>3</v>
      </c>
      <c r="B6" s="1">
        <v>43</v>
      </c>
      <c r="C6" s="11">
        <f t="shared" ref="C6:C14" si="0" xml:space="preserve"> C5 +($B$2*(B5-C5))</f>
        <v>41.8</v>
      </c>
    </row>
    <row r="7" spans="1:3" ht="21" x14ac:dyDescent="0.5">
      <c r="A7" s="1">
        <v>4</v>
      </c>
      <c r="B7" s="1">
        <v>40</v>
      </c>
      <c r="C7" s="11">
        <f t="shared" si="0"/>
        <v>41.919999999999995</v>
      </c>
    </row>
    <row r="8" spans="1:3" ht="21" x14ac:dyDescent="0.5">
      <c r="A8" s="1">
        <v>5</v>
      </c>
      <c r="B8" s="1">
        <v>41</v>
      </c>
      <c r="C8" s="11">
        <f t="shared" si="0"/>
        <v>41.727999999999994</v>
      </c>
    </row>
    <row r="9" spans="1:3" ht="21" x14ac:dyDescent="0.5">
      <c r="A9" s="1">
        <v>6</v>
      </c>
      <c r="B9" s="1">
        <v>39</v>
      </c>
      <c r="C9" s="11">
        <f t="shared" si="0"/>
        <v>41.655199999999994</v>
      </c>
    </row>
    <row r="10" spans="1:3" ht="21" x14ac:dyDescent="0.5">
      <c r="A10" s="1">
        <v>7</v>
      </c>
      <c r="B10" s="1">
        <v>46</v>
      </c>
      <c r="C10" s="11">
        <f t="shared" si="0"/>
        <v>41.389679999999991</v>
      </c>
    </row>
    <row r="11" spans="1:3" ht="21" x14ac:dyDescent="0.5">
      <c r="A11" s="1">
        <v>8</v>
      </c>
      <c r="B11" s="1">
        <v>44</v>
      </c>
      <c r="C11" s="11">
        <f t="shared" si="0"/>
        <v>41.850711999999994</v>
      </c>
    </row>
    <row r="12" spans="1:3" ht="21" x14ac:dyDescent="0.5">
      <c r="A12" s="1">
        <v>9</v>
      </c>
      <c r="B12" s="1">
        <v>45</v>
      </c>
      <c r="C12" s="11">
        <f t="shared" si="0"/>
        <v>42.065640799999997</v>
      </c>
    </row>
    <row r="13" spans="1:3" ht="21" x14ac:dyDescent="0.5">
      <c r="A13" s="1">
        <v>10</v>
      </c>
      <c r="B13" s="1">
        <v>38</v>
      </c>
      <c r="C13" s="11">
        <f t="shared" si="0"/>
        <v>42.359076719999997</v>
      </c>
    </row>
    <row r="14" spans="1:3" ht="21" x14ac:dyDescent="0.5">
      <c r="A14" s="1">
        <v>11</v>
      </c>
      <c r="B14" s="1">
        <v>40</v>
      </c>
      <c r="C14" s="11">
        <f t="shared" si="0"/>
        <v>41.923169047999998</v>
      </c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CFAD-3631-4C3A-AC39-7E112F8FF0D9}">
  <dimension ref="A1:E36"/>
  <sheetViews>
    <sheetView workbookViewId="0">
      <selection activeCell="D14" sqref="D14"/>
    </sheetView>
  </sheetViews>
  <sheetFormatPr defaultRowHeight="15.5" x14ac:dyDescent="0.35"/>
  <cols>
    <col min="1" max="1" width="4.6640625" bestFit="1" customWidth="1"/>
    <col min="2" max="2" width="9.75" bestFit="1" customWidth="1"/>
    <col min="3" max="3" width="11.33203125" bestFit="1" customWidth="1"/>
    <col min="4" max="4" width="5.75" bestFit="1" customWidth="1"/>
    <col min="5" max="5" width="3.75" bestFit="1" customWidth="1"/>
  </cols>
  <sheetData>
    <row r="1" spans="1:5" x14ac:dyDescent="0.35">
      <c r="B1" s="12" t="s">
        <v>35</v>
      </c>
      <c r="C1" s="12" t="s">
        <v>36</v>
      </c>
      <c r="D1" s="12" t="s">
        <v>37</v>
      </c>
      <c r="E1" s="12" t="s">
        <v>38</v>
      </c>
    </row>
    <row r="2" spans="1:5" x14ac:dyDescent="0.35">
      <c r="B2" s="12">
        <v>1</v>
      </c>
      <c r="C2" s="12">
        <v>700</v>
      </c>
      <c r="D2" s="12">
        <f>C2*B2</f>
        <v>700</v>
      </c>
      <c r="E2" s="12">
        <f>B2^2</f>
        <v>1</v>
      </c>
    </row>
    <row r="3" spans="1:5" x14ac:dyDescent="0.35">
      <c r="B3" s="12">
        <v>2</v>
      </c>
      <c r="C3" s="12">
        <v>724</v>
      </c>
      <c r="D3" s="12">
        <f t="shared" ref="D3:D11" si="0">C3*B3</f>
        <v>1448</v>
      </c>
      <c r="E3" s="12">
        <f t="shared" ref="E3:E11" si="1">B3^2</f>
        <v>4</v>
      </c>
    </row>
    <row r="4" spans="1:5" x14ac:dyDescent="0.35">
      <c r="B4" s="12">
        <v>3</v>
      </c>
      <c r="C4" s="12">
        <v>720</v>
      </c>
      <c r="D4" s="12">
        <f t="shared" si="0"/>
        <v>2160</v>
      </c>
      <c r="E4" s="12">
        <f t="shared" si="1"/>
        <v>9</v>
      </c>
    </row>
    <row r="5" spans="1:5" x14ac:dyDescent="0.35">
      <c r="B5" s="12">
        <v>4</v>
      </c>
      <c r="C5" s="12">
        <v>728</v>
      </c>
      <c r="D5" s="12">
        <f t="shared" si="0"/>
        <v>2912</v>
      </c>
      <c r="E5" s="12">
        <f t="shared" si="1"/>
        <v>16</v>
      </c>
    </row>
    <row r="6" spans="1:5" x14ac:dyDescent="0.35">
      <c r="B6" s="12">
        <v>5</v>
      </c>
      <c r="C6" s="12">
        <v>740</v>
      </c>
      <c r="D6" s="12">
        <f t="shared" si="0"/>
        <v>3700</v>
      </c>
      <c r="E6" s="12">
        <f t="shared" si="1"/>
        <v>25</v>
      </c>
    </row>
    <row r="7" spans="1:5" x14ac:dyDescent="0.35">
      <c r="B7" s="12">
        <v>6</v>
      </c>
      <c r="C7" s="12">
        <v>742</v>
      </c>
      <c r="D7" s="12">
        <f t="shared" si="0"/>
        <v>4452</v>
      </c>
      <c r="E7" s="12">
        <f t="shared" si="1"/>
        <v>36</v>
      </c>
    </row>
    <row r="8" spans="1:5" x14ac:dyDescent="0.35">
      <c r="B8" s="12">
        <v>7</v>
      </c>
      <c r="C8" s="12">
        <v>758</v>
      </c>
      <c r="D8" s="12">
        <f t="shared" si="0"/>
        <v>5306</v>
      </c>
      <c r="E8" s="12">
        <f t="shared" si="1"/>
        <v>49</v>
      </c>
    </row>
    <row r="9" spans="1:5" x14ac:dyDescent="0.35">
      <c r="B9" s="12">
        <v>8</v>
      </c>
      <c r="C9" s="12">
        <v>750</v>
      </c>
      <c r="D9" s="12">
        <f t="shared" si="0"/>
        <v>6000</v>
      </c>
      <c r="E9" s="12">
        <f t="shared" si="1"/>
        <v>64</v>
      </c>
    </row>
    <row r="10" spans="1:5" x14ac:dyDescent="0.35">
      <c r="B10" s="12">
        <v>9</v>
      </c>
      <c r="C10" s="12">
        <v>770</v>
      </c>
      <c r="D10" s="12">
        <f t="shared" si="0"/>
        <v>6930</v>
      </c>
      <c r="E10" s="12">
        <f t="shared" si="1"/>
        <v>81</v>
      </c>
    </row>
    <row r="11" spans="1:5" x14ac:dyDescent="0.35">
      <c r="B11" s="12">
        <v>10</v>
      </c>
      <c r="C11" s="12">
        <v>775</v>
      </c>
      <c r="D11" s="12">
        <f t="shared" si="0"/>
        <v>7750</v>
      </c>
      <c r="E11" s="12">
        <f t="shared" si="1"/>
        <v>100</v>
      </c>
    </row>
    <row r="12" spans="1:5" x14ac:dyDescent="0.35">
      <c r="A12" t="s">
        <v>29</v>
      </c>
      <c r="B12" s="12">
        <f>SUM(B2:B11)</f>
        <v>55</v>
      </c>
      <c r="C12" s="12">
        <f t="shared" ref="C12:E12" si="2">SUM(C2:C11)</f>
        <v>7407</v>
      </c>
      <c r="D12" s="12">
        <f t="shared" si="2"/>
        <v>41358</v>
      </c>
      <c r="E12" s="12">
        <f t="shared" si="2"/>
        <v>385</v>
      </c>
    </row>
    <row r="14" spans="1:5" x14ac:dyDescent="0.35">
      <c r="A14" t="s">
        <v>39</v>
      </c>
      <c r="B14">
        <f>((10*D12)-(B12*C12))/((10*E12)-(B12)^2)</f>
        <v>7.5090909090909088</v>
      </c>
    </row>
    <row r="15" spans="1:5" x14ac:dyDescent="0.35">
      <c r="A15" t="s">
        <v>40</v>
      </c>
      <c r="B15">
        <f>((C12-(B14*B12))/10)</f>
        <v>699.4</v>
      </c>
    </row>
    <row r="18" spans="1:3" x14ac:dyDescent="0.35">
      <c r="A18" t="s">
        <v>41</v>
      </c>
      <c r="B18">
        <f>B15+(B14*11)</f>
        <v>782</v>
      </c>
    </row>
    <row r="19" spans="1:3" x14ac:dyDescent="0.35">
      <c r="A19" t="s">
        <v>42</v>
      </c>
      <c r="B19">
        <f>B15+(B14*12)</f>
        <v>789.5090909090909</v>
      </c>
    </row>
    <row r="25" spans="1:3" x14ac:dyDescent="0.35">
      <c r="C25" s="12">
        <v>700</v>
      </c>
    </row>
    <row r="26" spans="1:3" x14ac:dyDescent="0.35">
      <c r="C26" s="12">
        <v>724</v>
      </c>
    </row>
    <row r="27" spans="1:3" x14ac:dyDescent="0.35">
      <c r="C27" s="12">
        <v>720</v>
      </c>
    </row>
    <row r="28" spans="1:3" x14ac:dyDescent="0.35">
      <c r="C28" s="12">
        <v>728</v>
      </c>
    </row>
    <row r="29" spans="1:3" x14ac:dyDescent="0.35">
      <c r="C29" s="12">
        <v>740</v>
      </c>
    </row>
    <row r="30" spans="1:3" x14ac:dyDescent="0.35">
      <c r="C30" s="12">
        <v>742</v>
      </c>
    </row>
    <row r="31" spans="1:3" x14ac:dyDescent="0.35">
      <c r="C31" s="12">
        <v>758</v>
      </c>
    </row>
    <row r="32" spans="1:3" x14ac:dyDescent="0.35">
      <c r="C32" s="12">
        <v>750</v>
      </c>
    </row>
    <row r="33" spans="3:3" x14ac:dyDescent="0.35">
      <c r="C33" s="12">
        <v>770</v>
      </c>
    </row>
    <row r="34" spans="3:3" x14ac:dyDescent="0.35">
      <c r="C34" s="12">
        <v>775</v>
      </c>
    </row>
    <row r="35" spans="3:3" x14ac:dyDescent="0.35">
      <c r="C35" s="12">
        <v>782</v>
      </c>
    </row>
    <row r="36" spans="3:3" x14ac:dyDescent="0.35">
      <c r="C36" s="12">
        <v>790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opLeftCell="A7" workbookViewId="0">
      <selection activeCell="D3" sqref="D3"/>
    </sheetView>
  </sheetViews>
  <sheetFormatPr defaultColWidth="10.6640625" defaultRowHeight="15.5" x14ac:dyDescent="0.35"/>
  <cols>
    <col min="1" max="1" width="28.75" bestFit="1" customWidth="1"/>
    <col min="2" max="2" width="15.5" customWidth="1"/>
    <col min="3" max="3" width="17.1640625" customWidth="1"/>
    <col min="4" max="4" width="12.6640625" customWidth="1"/>
    <col min="5" max="5" width="20.5" customWidth="1"/>
    <col min="6" max="6" width="26.1640625" customWidth="1"/>
    <col min="7" max="7" width="34.1640625" customWidth="1"/>
  </cols>
  <sheetData>
    <row r="1" spans="1:8" s="5" customFormat="1" ht="30" customHeight="1" x14ac:dyDescent="0.5">
      <c r="A1" s="5" t="s">
        <v>3</v>
      </c>
      <c r="B1" s="5" t="s">
        <v>5</v>
      </c>
      <c r="C1" s="5" t="s">
        <v>6</v>
      </c>
      <c r="D1" s="5" t="s">
        <v>19</v>
      </c>
      <c r="E1" s="5" t="s">
        <v>20</v>
      </c>
      <c r="F1" s="10" t="s">
        <v>21</v>
      </c>
      <c r="G1" s="10" t="s">
        <v>26</v>
      </c>
      <c r="H1" s="10"/>
    </row>
    <row r="2" spans="1:8" s="1" customFormat="1" ht="21" x14ac:dyDescent="0.5">
      <c r="A2" s="1">
        <v>1</v>
      </c>
      <c r="B2" s="1">
        <v>217</v>
      </c>
      <c r="C2" s="1">
        <v>215</v>
      </c>
      <c r="D2" s="1">
        <f>B2-C2</f>
        <v>2</v>
      </c>
      <c r="E2" s="1">
        <f>ABS(D2)</f>
        <v>2</v>
      </c>
      <c r="F2" s="1">
        <f>ABS(D2^2)</f>
        <v>4</v>
      </c>
      <c r="G2" s="1">
        <f>(E2/B2)*100</f>
        <v>0.92165898617511521</v>
      </c>
    </row>
    <row r="3" spans="1:8" s="1" customFormat="1" ht="21" x14ac:dyDescent="0.5">
      <c r="A3" s="1">
        <v>2</v>
      </c>
      <c r="B3" s="1">
        <v>213</v>
      </c>
      <c r="C3" s="1">
        <v>216</v>
      </c>
      <c r="D3" s="1">
        <f t="shared" ref="D3:D9" si="0">B3-C3</f>
        <v>-3</v>
      </c>
      <c r="E3" s="1">
        <f t="shared" ref="E3:E9" si="1">ABS(D3)</f>
        <v>3</v>
      </c>
      <c r="F3" s="1">
        <f t="shared" ref="F3:F9" si="2">ABS(D3^2)</f>
        <v>9</v>
      </c>
      <c r="G3" s="1">
        <f t="shared" ref="G3:G9" si="3">(E3/B3)*100</f>
        <v>1.4084507042253522</v>
      </c>
    </row>
    <row r="4" spans="1:8" s="1" customFormat="1" ht="21" x14ac:dyDescent="0.5">
      <c r="A4" s="1">
        <v>3</v>
      </c>
      <c r="B4" s="1">
        <v>216</v>
      </c>
      <c r="C4" s="1">
        <v>215</v>
      </c>
      <c r="D4" s="1">
        <f t="shared" si="0"/>
        <v>1</v>
      </c>
      <c r="E4" s="1">
        <f t="shared" si="1"/>
        <v>1</v>
      </c>
      <c r="F4" s="1">
        <f t="shared" si="2"/>
        <v>1</v>
      </c>
      <c r="G4" s="1">
        <f t="shared" si="3"/>
        <v>0.46296296296296291</v>
      </c>
    </row>
    <row r="5" spans="1:8" s="1" customFormat="1" ht="21" x14ac:dyDescent="0.5">
      <c r="A5" s="1">
        <v>4</v>
      </c>
      <c r="B5" s="1">
        <v>210</v>
      </c>
      <c r="C5" s="1">
        <v>214</v>
      </c>
      <c r="D5" s="1">
        <f t="shared" si="0"/>
        <v>-4</v>
      </c>
      <c r="E5" s="1">
        <f t="shared" si="1"/>
        <v>4</v>
      </c>
      <c r="F5" s="1">
        <f t="shared" si="2"/>
        <v>16</v>
      </c>
      <c r="G5" s="1">
        <f t="shared" si="3"/>
        <v>1.9047619047619049</v>
      </c>
    </row>
    <row r="6" spans="1:8" s="1" customFormat="1" ht="21" x14ac:dyDescent="0.5">
      <c r="A6" s="1">
        <v>5</v>
      </c>
      <c r="B6" s="1">
        <v>213</v>
      </c>
      <c r="C6" s="1">
        <v>211</v>
      </c>
      <c r="D6" s="1">
        <f t="shared" si="0"/>
        <v>2</v>
      </c>
      <c r="E6" s="1">
        <f t="shared" si="1"/>
        <v>2</v>
      </c>
      <c r="F6" s="1">
        <f t="shared" si="2"/>
        <v>4</v>
      </c>
      <c r="G6" s="1">
        <f t="shared" si="3"/>
        <v>0.93896713615023475</v>
      </c>
    </row>
    <row r="7" spans="1:8" s="1" customFormat="1" ht="21" x14ac:dyDescent="0.5">
      <c r="A7" s="1">
        <v>6</v>
      </c>
      <c r="B7" s="1">
        <v>219</v>
      </c>
      <c r="C7" s="1">
        <v>214</v>
      </c>
      <c r="D7" s="1">
        <f t="shared" si="0"/>
        <v>5</v>
      </c>
      <c r="E7" s="1">
        <f t="shared" si="1"/>
        <v>5</v>
      </c>
      <c r="F7" s="1">
        <f t="shared" si="2"/>
        <v>25</v>
      </c>
      <c r="G7" s="1">
        <f t="shared" si="3"/>
        <v>2.2831050228310499</v>
      </c>
    </row>
    <row r="8" spans="1:8" s="1" customFormat="1" ht="21" x14ac:dyDescent="0.5">
      <c r="A8" s="1">
        <v>7</v>
      </c>
      <c r="B8" s="1">
        <v>216</v>
      </c>
      <c r="C8" s="1">
        <v>217</v>
      </c>
      <c r="D8" s="1">
        <f t="shared" si="0"/>
        <v>-1</v>
      </c>
      <c r="E8" s="1">
        <f t="shared" si="1"/>
        <v>1</v>
      </c>
      <c r="F8" s="1">
        <f t="shared" si="2"/>
        <v>1</v>
      </c>
      <c r="G8" s="1">
        <f t="shared" si="3"/>
        <v>0.46296296296296291</v>
      </c>
    </row>
    <row r="9" spans="1:8" s="1" customFormat="1" ht="21" x14ac:dyDescent="0.5">
      <c r="A9" s="1">
        <v>8</v>
      </c>
      <c r="B9" s="1">
        <v>212</v>
      </c>
      <c r="C9" s="1">
        <v>216</v>
      </c>
      <c r="D9" s="1">
        <f t="shared" si="0"/>
        <v>-4</v>
      </c>
      <c r="E9" s="1">
        <f t="shared" si="1"/>
        <v>4</v>
      </c>
      <c r="F9" s="1">
        <f t="shared" si="2"/>
        <v>16</v>
      </c>
      <c r="G9" s="1">
        <f t="shared" si="3"/>
        <v>1.8867924528301887</v>
      </c>
    </row>
    <row r="10" spans="1:8" ht="21" x14ac:dyDescent="0.5">
      <c r="D10" s="12" t="s">
        <v>29</v>
      </c>
      <c r="E10" s="1">
        <f>SUM(E2:E9)</f>
        <v>22</v>
      </c>
      <c r="F10" s="1">
        <f>SUM(F2:F9)</f>
        <v>76</v>
      </c>
      <c r="G10" s="1">
        <f>SUM(G2:G9)</f>
        <v>10.269662132899773</v>
      </c>
    </row>
    <row r="11" spans="1:8" ht="21" x14ac:dyDescent="0.5">
      <c r="E11" s="1"/>
    </row>
    <row r="12" spans="1:8" x14ac:dyDescent="0.35">
      <c r="A12" s="13" t="s">
        <v>23</v>
      </c>
      <c r="B12" s="12" t="s">
        <v>22</v>
      </c>
      <c r="C12" s="12">
        <f>COUNT(A1:A9)</f>
        <v>8</v>
      </c>
    </row>
    <row r="13" spans="1:8" x14ac:dyDescent="0.35">
      <c r="A13" s="13"/>
      <c r="B13" s="12"/>
      <c r="C13" s="12"/>
    </row>
    <row r="14" spans="1:8" x14ac:dyDescent="0.35">
      <c r="A14" s="13" t="s">
        <v>24</v>
      </c>
      <c r="B14" s="12" t="s">
        <v>22</v>
      </c>
      <c r="C14" s="12">
        <f>E10/C12</f>
        <v>2.75</v>
      </c>
    </row>
    <row r="15" spans="1:8" x14ac:dyDescent="0.35">
      <c r="A15" s="13"/>
      <c r="B15" s="12"/>
      <c r="C15" s="12"/>
    </row>
    <row r="16" spans="1:8" x14ac:dyDescent="0.35">
      <c r="A16" s="13" t="s">
        <v>25</v>
      </c>
      <c r="B16" s="12" t="s">
        <v>22</v>
      </c>
      <c r="C16" s="12">
        <f>F10/(C12-1)</f>
        <v>10.857142857142858</v>
      </c>
    </row>
    <row r="17" spans="1:4" x14ac:dyDescent="0.35">
      <c r="A17" s="13"/>
      <c r="B17" s="12"/>
      <c r="C17" s="12"/>
    </row>
    <row r="18" spans="1:4" x14ac:dyDescent="0.35">
      <c r="A18" s="14" t="s">
        <v>27</v>
      </c>
      <c r="B18" s="15" t="s">
        <v>22</v>
      </c>
      <c r="C18" s="15">
        <f>G10/C12</f>
        <v>1.2837077666124717</v>
      </c>
      <c r="D18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zoomScale="52" workbookViewId="0">
      <selection activeCell="H45" sqref="H45"/>
    </sheetView>
  </sheetViews>
  <sheetFormatPr defaultColWidth="10.6640625" defaultRowHeight="15.5" x14ac:dyDescent="0.35"/>
  <cols>
    <col min="2" max="2" width="19.83203125" customWidth="1"/>
    <col min="3" max="3" width="20" customWidth="1"/>
    <col min="4" max="4" width="23" customWidth="1"/>
    <col min="5" max="5" width="22.5" customWidth="1"/>
    <col min="6" max="6" width="32.5" customWidth="1"/>
    <col min="7" max="7" width="22.1640625" bestFit="1" customWidth="1"/>
    <col min="8" max="8" width="27.83203125" bestFit="1" customWidth="1"/>
    <col min="9" max="9" width="32.25" bestFit="1" customWidth="1"/>
    <col min="10" max="10" width="18.33203125" bestFit="1" customWidth="1"/>
  </cols>
  <sheetData>
    <row r="1" spans="1:8" s="6" customFormat="1" ht="32" customHeight="1" x14ac:dyDescent="0.35">
      <c r="A1" s="23" t="s">
        <v>3</v>
      </c>
      <c r="B1" s="23" t="s">
        <v>5</v>
      </c>
      <c r="C1" s="23" t="s">
        <v>7</v>
      </c>
      <c r="D1" s="23"/>
      <c r="E1" s="23" t="s">
        <v>8</v>
      </c>
      <c r="F1" s="23"/>
      <c r="G1" s="23" t="s">
        <v>0</v>
      </c>
      <c r="H1" s="23"/>
    </row>
    <row r="2" spans="1:8" ht="69" customHeight="1" x14ac:dyDescent="0.35">
      <c r="A2" s="23"/>
      <c r="B2" s="23"/>
      <c r="C2" s="8" t="s">
        <v>4</v>
      </c>
      <c r="D2" s="7" t="s">
        <v>13</v>
      </c>
      <c r="E2" s="8" t="s">
        <v>4</v>
      </c>
      <c r="F2" s="7" t="s">
        <v>18</v>
      </c>
      <c r="G2" s="8" t="s">
        <v>4</v>
      </c>
      <c r="H2" s="9" t="s">
        <v>13</v>
      </c>
    </row>
    <row r="3" spans="1:8" s="1" customFormat="1" ht="21" x14ac:dyDescent="0.5">
      <c r="A3" s="1">
        <v>1</v>
      </c>
      <c r="B3" s="1">
        <v>42</v>
      </c>
      <c r="G3" s="11">
        <f>B3</f>
        <v>42</v>
      </c>
      <c r="H3" s="1">
        <v>0</v>
      </c>
    </row>
    <row r="4" spans="1:8" s="1" customFormat="1" ht="21" x14ac:dyDescent="0.5">
      <c r="A4" s="1">
        <v>2</v>
      </c>
      <c r="B4" s="1">
        <v>40</v>
      </c>
      <c r="C4" s="1">
        <f>B3</f>
        <v>42</v>
      </c>
      <c r="D4" s="1">
        <f t="shared" ref="D4:D13" si="0">B4-C4</f>
        <v>-2</v>
      </c>
      <c r="G4" s="11">
        <f>G3+(0.1*(B3-G3))</f>
        <v>42</v>
      </c>
      <c r="H4" s="11">
        <f>B4-G4</f>
        <v>-2</v>
      </c>
    </row>
    <row r="5" spans="1:8" s="1" customFormat="1" ht="21" x14ac:dyDescent="0.5">
      <c r="A5" s="1">
        <v>3</v>
      </c>
      <c r="B5" s="1">
        <v>43</v>
      </c>
      <c r="C5" s="1">
        <f t="shared" ref="C5:C13" si="1">B4</f>
        <v>40</v>
      </c>
      <c r="D5" s="1">
        <f t="shared" si="0"/>
        <v>3</v>
      </c>
      <c r="E5" s="1">
        <f>(B4+B3)/2</f>
        <v>41</v>
      </c>
      <c r="F5" s="1">
        <f t="shared" ref="F5:F13" si="2">(B5-E5)</f>
        <v>2</v>
      </c>
      <c r="G5" s="11">
        <f t="shared" ref="G5:G13" si="3">G4+(0.1*(B4-G4))</f>
        <v>41.8</v>
      </c>
      <c r="H5" s="11">
        <f t="shared" ref="H5:H13" si="4">B5-G5</f>
        <v>1.2000000000000028</v>
      </c>
    </row>
    <row r="6" spans="1:8" s="1" customFormat="1" ht="21" x14ac:dyDescent="0.5">
      <c r="A6" s="1">
        <v>4</v>
      </c>
      <c r="B6" s="1">
        <v>40</v>
      </c>
      <c r="C6" s="1">
        <f t="shared" si="1"/>
        <v>43</v>
      </c>
      <c r="D6" s="1">
        <f t="shared" si="0"/>
        <v>-3</v>
      </c>
      <c r="E6" s="1">
        <f>(B5+B4)/2</f>
        <v>41.5</v>
      </c>
      <c r="F6" s="1">
        <f t="shared" si="2"/>
        <v>-1.5</v>
      </c>
      <c r="G6" s="11">
        <f t="shared" si="3"/>
        <v>41.919999999999995</v>
      </c>
      <c r="H6" s="11">
        <f t="shared" si="4"/>
        <v>-1.9199999999999946</v>
      </c>
    </row>
    <row r="7" spans="1:8" s="1" customFormat="1" ht="21" x14ac:dyDescent="0.5">
      <c r="A7" s="1">
        <v>5</v>
      </c>
      <c r="B7" s="1">
        <v>41</v>
      </c>
      <c r="C7" s="1">
        <f t="shared" si="1"/>
        <v>40</v>
      </c>
      <c r="D7" s="1">
        <f t="shared" si="0"/>
        <v>1</v>
      </c>
      <c r="E7" s="1">
        <f>(B6+B5)/2</f>
        <v>41.5</v>
      </c>
      <c r="F7" s="1">
        <f t="shared" si="2"/>
        <v>-0.5</v>
      </c>
      <c r="G7" s="11">
        <f t="shared" si="3"/>
        <v>41.727999999999994</v>
      </c>
      <c r="H7" s="11">
        <f t="shared" si="4"/>
        <v>-0.72799999999999443</v>
      </c>
    </row>
    <row r="8" spans="1:8" s="1" customFormat="1" ht="21" x14ac:dyDescent="0.5">
      <c r="A8" s="1">
        <v>6</v>
      </c>
      <c r="B8" s="1">
        <v>39</v>
      </c>
      <c r="C8" s="1">
        <f t="shared" si="1"/>
        <v>41</v>
      </c>
      <c r="D8" s="1">
        <f t="shared" si="0"/>
        <v>-2</v>
      </c>
      <c r="E8" s="1">
        <f>(B7+B6)/2</f>
        <v>40.5</v>
      </c>
      <c r="F8" s="1">
        <f t="shared" si="2"/>
        <v>-1.5</v>
      </c>
      <c r="G8" s="11">
        <f t="shared" si="3"/>
        <v>41.655199999999994</v>
      </c>
      <c r="H8" s="11">
        <f t="shared" si="4"/>
        <v>-2.6551999999999936</v>
      </c>
    </row>
    <row r="9" spans="1:8" s="1" customFormat="1" ht="21" x14ac:dyDescent="0.5">
      <c r="A9" s="1">
        <v>7</v>
      </c>
      <c r="B9" s="1">
        <v>46</v>
      </c>
      <c r="C9" s="1">
        <f t="shared" si="1"/>
        <v>39</v>
      </c>
      <c r="D9" s="1">
        <f t="shared" si="0"/>
        <v>7</v>
      </c>
      <c r="E9" s="1">
        <f t="shared" ref="E9:E13" si="5">(B8+B7)/2</f>
        <v>40</v>
      </c>
      <c r="F9" s="1">
        <f t="shared" si="2"/>
        <v>6</v>
      </c>
      <c r="G9" s="11">
        <f t="shared" si="3"/>
        <v>41.389679999999991</v>
      </c>
      <c r="H9" s="11">
        <f t="shared" si="4"/>
        <v>4.6103200000000086</v>
      </c>
    </row>
    <row r="10" spans="1:8" s="1" customFormat="1" ht="21" x14ac:dyDescent="0.5">
      <c r="A10" s="1">
        <v>8</v>
      </c>
      <c r="B10" s="1">
        <v>44</v>
      </c>
      <c r="C10" s="1">
        <f t="shared" si="1"/>
        <v>46</v>
      </c>
      <c r="D10" s="1">
        <f t="shared" si="0"/>
        <v>-2</v>
      </c>
      <c r="E10" s="1">
        <f t="shared" si="5"/>
        <v>42.5</v>
      </c>
      <c r="F10" s="1">
        <f t="shared" si="2"/>
        <v>1.5</v>
      </c>
      <c r="G10" s="11">
        <f t="shared" si="3"/>
        <v>41.850711999999994</v>
      </c>
      <c r="H10" s="11">
        <f t="shared" si="4"/>
        <v>2.1492880000000056</v>
      </c>
    </row>
    <row r="11" spans="1:8" s="1" customFormat="1" ht="21" x14ac:dyDescent="0.5">
      <c r="A11" s="1">
        <v>9</v>
      </c>
      <c r="B11" s="1">
        <v>45</v>
      </c>
      <c r="C11" s="1">
        <f t="shared" si="1"/>
        <v>44</v>
      </c>
      <c r="D11" s="1">
        <f t="shared" si="0"/>
        <v>1</v>
      </c>
      <c r="E11" s="1">
        <f t="shared" si="5"/>
        <v>45</v>
      </c>
      <c r="F11" s="1">
        <f t="shared" si="2"/>
        <v>0</v>
      </c>
      <c r="G11" s="11">
        <f t="shared" si="3"/>
        <v>42.065640799999997</v>
      </c>
      <c r="H11" s="11">
        <f t="shared" si="4"/>
        <v>2.9343592000000029</v>
      </c>
    </row>
    <row r="12" spans="1:8" s="1" customFormat="1" ht="21" x14ac:dyDescent="0.5">
      <c r="A12" s="1">
        <v>10</v>
      </c>
      <c r="B12" s="1">
        <v>38</v>
      </c>
      <c r="C12" s="1">
        <f t="shared" si="1"/>
        <v>45</v>
      </c>
      <c r="D12" s="1">
        <f t="shared" si="0"/>
        <v>-7</v>
      </c>
      <c r="E12" s="1">
        <f t="shared" si="5"/>
        <v>44.5</v>
      </c>
      <c r="F12" s="1">
        <f t="shared" si="2"/>
        <v>-6.5</v>
      </c>
      <c r="G12" s="11">
        <f t="shared" si="3"/>
        <v>42.359076719999997</v>
      </c>
      <c r="H12" s="11">
        <f t="shared" si="4"/>
        <v>-4.3590767199999974</v>
      </c>
    </row>
    <row r="13" spans="1:8" s="1" customFormat="1" ht="21" x14ac:dyDescent="0.5">
      <c r="A13" s="1">
        <v>11</v>
      </c>
      <c r="B13" s="1">
        <v>40</v>
      </c>
      <c r="C13" s="1">
        <f t="shared" si="1"/>
        <v>38</v>
      </c>
      <c r="D13" s="1">
        <f t="shared" si="0"/>
        <v>2</v>
      </c>
      <c r="E13" s="1">
        <f t="shared" si="5"/>
        <v>41.5</v>
      </c>
      <c r="F13" s="1">
        <f t="shared" si="2"/>
        <v>-1.5</v>
      </c>
      <c r="G13" s="11">
        <f t="shared" si="3"/>
        <v>41.923169047999998</v>
      </c>
      <c r="H13" s="11">
        <f t="shared" si="4"/>
        <v>-1.9231690479999983</v>
      </c>
    </row>
    <row r="16" spans="1:8" ht="24" thickBot="1" x14ac:dyDescent="0.6">
      <c r="A16" s="24" t="s">
        <v>9</v>
      </c>
      <c r="B16" s="24"/>
      <c r="G16" t="s">
        <v>33</v>
      </c>
    </row>
    <row r="17" spans="1:9" s="10" customFormat="1" ht="30" customHeight="1" x14ac:dyDescent="0.5">
      <c r="A17" s="10" t="s">
        <v>3</v>
      </c>
      <c r="B17" s="10" t="s">
        <v>5</v>
      </c>
      <c r="C17" s="10" t="s">
        <v>32</v>
      </c>
      <c r="D17" s="10" t="s">
        <v>20</v>
      </c>
      <c r="E17" s="10" t="s">
        <v>31</v>
      </c>
      <c r="F17" s="10" t="s">
        <v>26</v>
      </c>
      <c r="G17" s="19" t="s">
        <v>10</v>
      </c>
      <c r="H17" s="16" t="s">
        <v>11</v>
      </c>
      <c r="I17" s="16" t="s">
        <v>12</v>
      </c>
    </row>
    <row r="18" spans="1:9" s="1" customFormat="1" ht="22" x14ac:dyDescent="0.5">
      <c r="A18" s="1">
        <v>1</v>
      </c>
      <c r="B18" s="1">
        <v>42</v>
      </c>
      <c r="C18" s="1">
        <f>D3</f>
        <v>0</v>
      </c>
      <c r="D18" s="1">
        <f>ABS(C18)</f>
        <v>0</v>
      </c>
      <c r="E18" s="1">
        <f>D18^2</f>
        <v>0</v>
      </c>
      <c r="F18" s="1">
        <f>(D18)/(B18)*100</f>
        <v>0</v>
      </c>
      <c r="G18" s="20" t="s">
        <v>15</v>
      </c>
      <c r="H18" s="17" t="s">
        <v>16</v>
      </c>
      <c r="I18" s="17" t="s">
        <v>17</v>
      </c>
    </row>
    <row r="19" spans="1:9" s="1" customFormat="1" ht="21.5" thickBot="1" x14ac:dyDescent="0.55000000000000004">
      <c r="A19" s="1">
        <v>2</v>
      </c>
      <c r="B19" s="1">
        <v>40</v>
      </c>
      <c r="C19" s="1">
        <f t="shared" ref="C19:C27" si="6">D4</f>
        <v>-2</v>
      </c>
      <c r="D19" s="1">
        <f>ABS(C19)</f>
        <v>2</v>
      </c>
      <c r="E19" s="1">
        <f t="shared" ref="E19:E28" si="7">D19^2</f>
        <v>4</v>
      </c>
      <c r="F19" s="1">
        <f>(D19)/(B19)*100</f>
        <v>5</v>
      </c>
      <c r="G19" s="21">
        <f>D29/COUNT(A17:A28)</f>
        <v>2.7272727272727271</v>
      </c>
      <c r="H19" s="18">
        <f>E29/10</f>
        <v>13.4</v>
      </c>
      <c r="I19" s="18">
        <f>F29/11</f>
        <v>6.5863722189180995</v>
      </c>
    </row>
    <row r="20" spans="1:9" s="1" customFormat="1" ht="21" x14ac:dyDescent="0.5">
      <c r="A20" s="1">
        <v>3</v>
      </c>
      <c r="B20" s="1">
        <v>43</v>
      </c>
      <c r="C20" s="1">
        <f t="shared" si="6"/>
        <v>3</v>
      </c>
      <c r="D20" s="1">
        <f t="shared" ref="D20:D28" si="8">ABS(C20)</f>
        <v>3</v>
      </c>
      <c r="E20" s="1">
        <f t="shared" si="7"/>
        <v>9</v>
      </c>
      <c r="F20" s="1">
        <f t="shared" ref="F20:F28" si="9">(D20)/(B20)*100</f>
        <v>6.9767441860465116</v>
      </c>
    </row>
    <row r="21" spans="1:9" s="1" customFormat="1" ht="21" x14ac:dyDescent="0.5">
      <c r="A21" s="1">
        <v>4</v>
      </c>
      <c r="B21" s="1">
        <v>40</v>
      </c>
      <c r="C21" s="1">
        <f t="shared" si="6"/>
        <v>-3</v>
      </c>
      <c r="D21" s="1">
        <f t="shared" si="8"/>
        <v>3</v>
      </c>
      <c r="E21" s="1">
        <f t="shared" si="7"/>
        <v>9</v>
      </c>
      <c r="F21" s="1">
        <f t="shared" si="9"/>
        <v>7.5</v>
      </c>
    </row>
    <row r="22" spans="1:9" s="1" customFormat="1" ht="21" x14ac:dyDescent="0.5">
      <c r="A22" s="1">
        <v>5</v>
      </c>
      <c r="B22" s="1">
        <v>41</v>
      </c>
      <c r="C22" s="1">
        <f t="shared" si="6"/>
        <v>1</v>
      </c>
      <c r="D22" s="1">
        <f t="shared" si="8"/>
        <v>1</v>
      </c>
      <c r="E22" s="1">
        <f t="shared" si="7"/>
        <v>1</v>
      </c>
      <c r="F22" s="1">
        <f t="shared" si="9"/>
        <v>2.4390243902439024</v>
      </c>
    </row>
    <row r="23" spans="1:9" s="1" customFormat="1" ht="21" x14ac:dyDescent="0.5">
      <c r="A23" s="1">
        <v>6</v>
      </c>
      <c r="B23" s="1">
        <v>39</v>
      </c>
      <c r="C23" s="1">
        <f t="shared" si="6"/>
        <v>-2</v>
      </c>
      <c r="D23" s="1">
        <f t="shared" si="8"/>
        <v>2</v>
      </c>
      <c r="E23" s="1">
        <f t="shared" si="7"/>
        <v>4</v>
      </c>
      <c r="F23" s="1">
        <f t="shared" si="9"/>
        <v>5.1282051282051277</v>
      </c>
    </row>
    <row r="24" spans="1:9" s="1" customFormat="1" ht="21" x14ac:dyDescent="0.5">
      <c r="A24" s="1">
        <v>7</v>
      </c>
      <c r="B24" s="1">
        <v>46</v>
      </c>
      <c r="C24" s="1">
        <f t="shared" si="6"/>
        <v>7</v>
      </c>
      <c r="D24" s="1">
        <f t="shared" si="8"/>
        <v>7</v>
      </c>
      <c r="E24" s="1">
        <f t="shared" si="7"/>
        <v>49</v>
      </c>
      <c r="F24" s="1">
        <f t="shared" si="9"/>
        <v>15.217391304347828</v>
      </c>
    </row>
    <row r="25" spans="1:9" s="1" customFormat="1" ht="21" x14ac:dyDescent="0.5">
      <c r="A25" s="1">
        <v>8</v>
      </c>
      <c r="B25" s="1">
        <v>44</v>
      </c>
      <c r="C25" s="1">
        <f t="shared" si="6"/>
        <v>-2</v>
      </c>
      <c r="D25" s="1">
        <f t="shared" si="8"/>
        <v>2</v>
      </c>
      <c r="E25" s="1">
        <f t="shared" si="7"/>
        <v>4</v>
      </c>
      <c r="F25" s="1">
        <f t="shared" si="9"/>
        <v>4.5454545454545459</v>
      </c>
    </row>
    <row r="26" spans="1:9" ht="21" x14ac:dyDescent="0.5">
      <c r="A26" s="1">
        <v>9</v>
      </c>
      <c r="B26" s="1">
        <v>45</v>
      </c>
      <c r="C26" s="1">
        <f t="shared" si="6"/>
        <v>1</v>
      </c>
      <c r="D26" s="1">
        <f t="shared" si="8"/>
        <v>1</v>
      </c>
      <c r="E26" s="1">
        <f t="shared" si="7"/>
        <v>1</v>
      </c>
      <c r="F26" s="1">
        <f t="shared" si="9"/>
        <v>2.2222222222222223</v>
      </c>
    </row>
    <row r="27" spans="1:9" ht="21" x14ac:dyDescent="0.5">
      <c r="A27" s="1">
        <v>10</v>
      </c>
      <c r="B27" s="1">
        <v>38</v>
      </c>
      <c r="C27" s="1">
        <f t="shared" si="6"/>
        <v>-7</v>
      </c>
      <c r="D27" s="1">
        <f t="shared" si="8"/>
        <v>7</v>
      </c>
      <c r="E27" s="1">
        <f t="shared" si="7"/>
        <v>49</v>
      </c>
      <c r="F27" s="1">
        <f t="shared" si="9"/>
        <v>18.421052631578945</v>
      </c>
    </row>
    <row r="28" spans="1:9" ht="21" x14ac:dyDescent="0.5">
      <c r="A28" s="1">
        <v>11</v>
      </c>
      <c r="B28" s="1">
        <v>40</v>
      </c>
      <c r="C28" s="1">
        <f>D13</f>
        <v>2</v>
      </c>
      <c r="D28" s="1">
        <f t="shared" si="8"/>
        <v>2</v>
      </c>
      <c r="E28" s="1">
        <f t="shared" si="7"/>
        <v>4</v>
      </c>
      <c r="F28" s="1">
        <f t="shared" si="9"/>
        <v>5</v>
      </c>
    </row>
    <row r="29" spans="1:9" ht="21" x14ac:dyDescent="0.5">
      <c r="C29" t="s">
        <v>30</v>
      </c>
      <c r="D29" s="1">
        <f>SUM(D18:D28)</f>
        <v>30</v>
      </c>
      <c r="E29" s="1">
        <f>SUM(E18:E28)</f>
        <v>134</v>
      </c>
      <c r="F29" s="1">
        <f>SUM(F18:F28)</f>
        <v>72.450094408099091</v>
      </c>
    </row>
    <row r="31" spans="1:9" ht="24" thickBot="1" x14ac:dyDescent="0.6">
      <c r="A31" s="24" t="s">
        <v>8</v>
      </c>
      <c r="B31" s="24"/>
      <c r="D31" s="6" t="s">
        <v>10</v>
      </c>
      <c r="E31" s="6" t="s">
        <v>11</v>
      </c>
      <c r="F31" s="6" t="s">
        <v>12</v>
      </c>
      <c r="G31" s="6" t="s">
        <v>34</v>
      </c>
    </row>
    <row r="32" spans="1:9" ht="32" customHeight="1" x14ac:dyDescent="0.5">
      <c r="A32" s="10" t="s">
        <v>3</v>
      </c>
      <c r="B32" s="10" t="s">
        <v>5</v>
      </c>
      <c r="C32" s="10" t="s">
        <v>14</v>
      </c>
      <c r="D32" s="10" t="s">
        <v>20</v>
      </c>
      <c r="E32" s="10" t="s">
        <v>31</v>
      </c>
      <c r="F32" s="10" t="s">
        <v>26</v>
      </c>
      <c r="G32" s="19" t="s">
        <v>10</v>
      </c>
      <c r="H32" s="16" t="s">
        <v>11</v>
      </c>
      <c r="I32" s="16" t="s">
        <v>12</v>
      </c>
    </row>
    <row r="33" spans="1:9" ht="22" x14ac:dyDescent="0.5">
      <c r="A33" s="1">
        <v>1</v>
      </c>
      <c r="B33" s="1">
        <v>42</v>
      </c>
      <c r="C33" s="1">
        <f>F3</f>
        <v>0</v>
      </c>
      <c r="D33" s="1">
        <f>ABS(C33)</f>
        <v>0</v>
      </c>
      <c r="E33" s="1">
        <f t="shared" ref="E33:E43" si="10">D33^2</f>
        <v>0</v>
      </c>
      <c r="F33" s="1">
        <f>((D33)/(B33))*100</f>
        <v>0</v>
      </c>
      <c r="G33" s="20" t="s">
        <v>15</v>
      </c>
      <c r="H33" s="17" t="s">
        <v>16</v>
      </c>
      <c r="I33" s="17" t="s">
        <v>17</v>
      </c>
    </row>
    <row r="34" spans="1:9" ht="21.5" thickBot="1" x14ac:dyDescent="0.55000000000000004">
      <c r="A34" s="1">
        <v>2</v>
      </c>
      <c r="B34" s="1">
        <v>40</v>
      </c>
      <c r="C34" s="1">
        <f t="shared" ref="C34:C43" si="11">F4</f>
        <v>0</v>
      </c>
      <c r="D34" s="1">
        <f t="shared" ref="D34:D43" si="12">ABS(C34)</f>
        <v>0</v>
      </c>
      <c r="E34" s="1">
        <f t="shared" si="10"/>
        <v>0</v>
      </c>
      <c r="F34" s="1">
        <f>(D34)/(B34)*100</f>
        <v>0</v>
      </c>
      <c r="G34" s="21">
        <f>D44/COUNT(A32:A43)</f>
        <v>1.9090909090909092</v>
      </c>
      <c r="H34" s="18">
        <f>E44/10</f>
        <v>9.15</v>
      </c>
      <c r="I34" s="18">
        <f>F44/11</f>
        <v>4.6158782872571527</v>
      </c>
    </row>
    <row r="35" spans="1:9" ht="21" x14ac:dyDescent="0.5">
      <c r="A35" s="1">
        <v>3</v>
      </c>
      <c r="B35" s="1">
        <v>43</v>
      </c>
      <c r="C35" s="1">
        <f t="shared" si="11"/>
        <v>2</v>
      </c>
      <c r="D35" s="1">
        <f>ABS(C35)</f>
        <v>2</v>
      </c>
      <c r="E35" s="1">
        <f t="shared" si="10"/>
        <v>4</v>
      </c>
      <c r="F35" s="1">
        <f>(D35)/(B35)*100</f>
        <v>4.6511627906976747</v>
      </c>
      <c r="G35" s="1"/>
      <c r="H35" s="1"/>
      <c r="I35" s="1"/>
    </row>
    <row r="36" spans="1:9" ht="21" x14ac:dyDescent="0.5">
      <c r="A36" s="1">
        <v>4</v>
      </c>
      <c r="B36" s="1">
        <v>40</v>
      </c>
      <c r="C36" s="1">
        <f t="shared" si="11"/>
        <v>-1.5</v>
      </c>
      <c r="D36" s="1">
        <f t="shared" si="12"/>
        <v>1.5</v>
      </c>
      <c r="E36" s="1">
        <f t="shared" si="10"/>
        <v>2.25</v>
      </c>
      <c r="F36" s="1">
        <f t="shared" ref="F36:F43" si="13">(D36)/(B36)*100</f>
        <v>3.75</v>
      </c>
      <c r="G36" s="1"/>
      <c r="H36" s="1"/>
      <c r="I36" s="1"/>
    </row>
    <row r="37" spans="1:9" ht="21" x14ac:dyDescent="0.5">
      <c r="A37" s="1">
        <v>5</v>
      </c>
      <c r="B37" s="1">
        <v>41</v>
      </c>
      <c r="C37" s="1">
        <f t="shared" si="11"/>
        <v>-0.5</v>
      </c>
      <c r="D37" s="1">
        <f t="shared" si="12"/>
        <v>0.5</v>
      </c>
      <c r="E37" s="1">
        <f t="shared" si="10"/>
        <v>0.25</v>
      </c>
      <c r="F37" s="1">
        <f t="shared" si="13"/>
        <v>1.2195121951219512</v>
      </c>
      <c r="G37" s="1"/>
      <c r="H37" s="1"/>
      <c r="I37" s="1"/>
    </row>
    <row r="38" spans="1:9" ht="21" x14ac:dyDescent="0.5">
      <c r="A38" s="1">
        <v>6</v>
      </c>
      <c r="B38" s="1">
        <v>39</v>
      </c>
      <c r="C38" s="1">
        <f t="shared" si="11"/>
        <v>-1.5</v>
      </c>
      <c r="D38" s="1">
        <f t="shared" si="12"/>
        <v>1.5</v>
      </c>
      <c r="E38" s="1">
        <f t="shared" si="10"/>
        <v>2.25</v>
      </c>
      <c r="F38" s="1">
        <f t="shared" si="13"/>
        <v>3.8461538461538463</v>
      </c>
      <c r="G38" s="1"/>
      <c r="H38" s="1"/>
      <c r="I38" s="1"/>
    </row>
    <row r="39" spans="1:9" ht="21" x14ac:dyDescent="0.5">
      <c r="A39" s="1">
        <v>7</v>
      </c>
      <c r="B39" s="1">
        <v>46</v>
      </c>
      <c r="C39" s="1">
        <f t="shared" si="11"/>
        <v>6</v>
      </c>
      <c r="D39" s="1">
        <f t="shared" si="12"/>
        <v>6</v>
      </c>
      <c r="E39" s="1">
        <f t="shared" si="10"/>
        <v>36</v>
      </c>
      <c r="F39" s="1">
        <f t="shared" si="13"/>
        <v>13.043478260869565</v>
      </c>
      <c r="G39" s="1"/>
      <c r="H39" s="1"/>
      <c r="I39" s="1"/>
    </row>
    <row r="40" spans="1:9" ht="21" x14ac:dyDescent="0.5">
      <c r="A40" s="1">
        <v>8</v>
      </c>
      <c r="B40" s="1">
        <v>44</v>
      </c>
      <c r="C40" s="1">
        <f t="shared" si="11"/>
        <v>1.5</v>
      </c>
      <c r="D40" s="1">
        <f t="shared" si="12"/>
        <v>1.5</v>
      </c>
      <c r="E40" s="1">
        <f t="shared" si="10"/>
        <v>2.25</v>
      </c>
      <c r="F40" s="1">
        <f t="shared" si="13"/>
        <v>3.4090909090909087</v>
      </c>
      <c r="G40" s="1"/>
      <c r="H40" s="1"/>
      <c r="I40" s="1"/>
    </row>
    <row r="41" spans="1:9" ht="21" x14ac:dyDescent="0.5">
      <c r="A41" s="1">
        <v>9</v>
      </c>
      <c r="B41" s="1">
        <v>45</v>
      </c>
      <c r="C41" s="1">
        <f t="shared" si="11"/>
        <v>0</v>
      </c>
      <c r="D41" s="1">
        <f t="shared" si="12"/>
        <v>0</v>
      </c>
      <c r="E41" s="1">
        <f t="shared" si="10"/>
        <v>0</v>
      </c>
      <c r="F41" s="1">
        <f t="shared" si="13"/>
        <v>0</v>
      </c>
    </row>
    <row r="42" spans="1:9" ht="21" x14ac:dyDescent="0.5">
      <c r="A42" s="1">
        <v>10</v>
      </c>
      <c r="B42" s="1">
        <v>38</v>
      </c>
      <c r="C42" s="1">
        <f t="shared" si="11"/>
        <v>-6.5</v>
      </c>
      <c r="D42" s="1">
        <f t="shared" si="12"/>
        <v>6.5</v>
      </c>
      <c r="E42" s="1">
        <f t="shared" si="10"/>
        <v>42.25</v>
      </c>
      <c r="F42" s="1">
        <f t="shared" si="13"/>
        <v>17.105263157894736</v>
      </c>
    </row>
    <row r="43" spans="1:9" ht="21" x14ac:dyDescent="0.5">
      <c r="A43" s="1">
        <v>11</v>
      </c>
      <c r="B43" s="1">
        <v>40</v>
      </c>
      <c r="C43" s="1">
        <f t="shared" si="11"/>
        <v>-1.5</v>
      </c>
      <c r="D43" s="1">
        <f t="shared" si="12"/>
        <v>1.5</v>
      </c>
      <c r="E43" s="1">
        <f t="shared" si="10"/>
        <v>2.25</v>
      </c>
      <c r="F43" s="1">
        <f t="shared" si="13"/>
        <v>3.75</v>
      </c>
    </row>
    <row r="44" spans="1:9" ht="21" x14ac:dyDescent="0.5">
      <c r="D44" s="1">
        <f>SUM(D33:D43)</f>
        <v>21</v>
      </c>
      <c r="E44" s="1">
        <f>SUM(E33:E43)</f>
        <v>91.5</v>
      </c>
      <c r="F44" s="1">
        <f>SUM(F33:F43)</f>
        <v>50.774661159828682</v>
      </c>
    </row>
    <row r="47" spans="1:9" ht="24" thickBot="1" x14ac:dyDescent="0.6">
      <c r="A47" s="24" t="s">
        <v>0</v>
      </c>
      <c r="B47" s="24"/>
      <c r="D47" s="6" t="s">
        <v>10</v>
      </c>
      <c r="E47" s="6" t="s">
        <v>11</v>
      </c>
      <c r="F47" s="6" t="s">
        <v>12</v>
      </c>
      <c r="G47" s="6" t="s">
        <v>33</v>
      </c>
    </row>
    <row r="48" spans="1:9" ht="23.5" x14ac:dyDescent="0.5">
      <c r="A48" s="10" t="s">
        <v>3</v>
      </c>
      <c r="B48" s="10" t="s">
        <v>5</v>
      </c>
      <c r="C48" s="10" t="s">
        <v>14</v>
      </c>
      <c r="D48" s="10" t="s">
        <v>20</v>
      </c>
      <c r="E48" s="10" t="s">
        <v>31</v>
      </c>
      <c r="F48" s="10" t="s">
        <v>26</v>
      </c>
      <c r="G48" s="19" t="s">
        <v>10</v>
      </c>
      <c r="H48" s="16" t="s">
        <v>11</v>
      </c>
      <c r="I48" s="16" t="s">
        <v>12</v>
      </c>
    </row>
    <row r="49" spans="1:9" ht="22" x14ac:dyDescent="0.5">
      <c r="A49" s="1">
        <v>1</v>
      </c>
      <c r="B49" s="1">
        <v>42</v>
      </c>
      <c r="C49" s="1">
        <f>H3</f>
        <v>0</v>
      </c>
      <c r="D49" s="1">
        <f>ABS(C49)</f>
        <v>0</v>
      </c>
      <c r="E49" s="1">
        <f t="shared" ref="E49:E59" si="14">D49^2</f>
        <v>0</v>
      </c>
      <c r="F49" s="1">
        <f>((D49)/(B49))*100</f>
        <v>0</v>
      </c>
      <c r="G49" s="20" t="s">
        <v>15</v>
      </c>
      <c r="H49" s="17" t="s">
        <v>16</v>
      </c>
      <c r="I49" s="17" t="s">
        <v>17</v>
      </c>
    </row>
    <row r="50" spans="1:9" ht="21.5" thickBot="1" x14ac:dyDescent="0.55000000000000004">
      <c r="A50" s="1">
        <v>2</v>
      </c>
      <c r="B50" s="1">
        <v>40</v>
      </c>
      <c r="C50" s="1">
        <f t="shared" ref="C50:C59" si="15">H4</f>
        <v>-2</v>
      </c>
      <c r="D50" s="1">
        <f t="shared" ref="D50:D59" si="16">ABS(C50)</f>
        <v>2</v>
      </c>
      <c r="E50" s="1">
        <f t="shared" si="14"/>
        <v>4</v>
      </c>
      <c r="F50" s="1">
        <f>((D50)/(B50))*100</f>
        <v>5</v>
      </c>
      <c r="G50" s="21">
        <f>D60/COUNT(A48:A59)</f>
        <v>2.2254011789090908</v>
      </c>
      <c r="H50" s="18">
        <f>E60/10</f>
        <v>7.3891553401999861</v>
      </c>
      <c r="I50" s="18">
        <f>F60/11</f>
        <v>5.3528789240375856</v>
      </c>
    </row>
    <row r="51" spans="1:9" ht="21" x14ac:dyDescent="0.5">
      <c r="A51" s="1">
        <v>3</v>
      </c>
      <c r="B51" s="1">
        <v>43</v>
      </c>
      <c r="C51" s="1">
        <f t="shared" si="15"/>
        <v>1.2000000000000028</v>
      </c>
      <c r="D51" s="1">
        <f t="shared" si="16"/>
        <v>1.2000000000000028</v>
      </c>
      <c r="E51" s="1">
        <f t="shared" si="14"/>
        <v>1.4400000000000068</v>
      </c>
      <c r="F51" s="1">
        <f t="shared" ref="F51:F59" si="17">((D51)/(B51))*100</f>
        <v>2.7906976744186114</v>
      </c>
      <c r="G51" s="1"/>
      <c r="H51" s="1"/>
      <c r="I51" s="1"/>
    </row>
    <row r="52" spans="1:9" ht="21" x14ac:dyDescent="0.5">
      <c r="A52" s="1">
        <v>4</v>
      </c>
      <c r="B52" s="1">
        <v>40</v>
      </c>
      <c r="C52" s="1">
        <f t="shared" si="15"/>
        <v>-1.9199999999999946</v>
      </c>
      <c r="D52" s="1">
        <f t="shared" si="16"/>
        <v>1.9199999999999946</v>
      </c>
      <c r="E52" s="1">
        <f t="shared" si="14"/>
        <v>3.6863999999999795</v>
      </c>
      <c r="F52" s="1">
        <f t="shared" si="17"/>
        <v>4.7999999999999865</v>
      </c>
      <c r="G52" s="1"/>
      <c r="H52" s="1"/>
      <c r="I52" s="1"/>
    </row>
    <row r="53" spans="1:9" ht="21" x14ac:dyDescent="0.5">
      <c r="A53" s="1">
        <v>5</v>
      </c>
      <c r="B53" s="1">
        <v>41</v>
      </c>
      <c r="C53" s="1">
        <f t="shared" si="15"/>
        <v>-0.72799999999999443</v>
      </c>
      <c r="D53" s="1">
        <f t="shared" si="16"/>
        <v>0.72799999999999443</v>
      </c>
      <c r="E53" s="1">
        <f t="shared" si="14"/>
        <v>0.52998399999999191</v>
      </c>
      <c r="F53" s="1">
        <f t="shared" si="17"/>
        <v>1.7756097560975472</v>
      </c>
      <c r="G53" s="1"/>
      <c r="H53" s="1"/>
      <c r="I53" s="1"/>
    </row>
    <row r="54" spans="1:9" ht="21" x14ac:dyDescent="0.5">
      <c r="A54" s="1">
        <v>6</v>
      </c>
      <c r="B54" s="1">
        <v>39</v>
      </c>
      <c r="C54" s="1">
        <f t="shared" si="15"/>
        <v>-2.6551999999999936</v>
      </c>
      <c r="D54" s="1">
        <f t="shared" si="16"/>
        <v>2.6551999999999936</v>
      </c>
      <c r="E54" s="1">
        <f t="shared" si="14"/>
        <v>7.0500870399999656</v>
      </c>
      <c r="F54" s="1">
        <f t="shared" si="17"/>
        <v>6.8082051282051124</v>
      </c>
      <c r="G54" s="1"/>
      <c r="H54" s="1"/>
      <c r="I54" s="1"/>
    </row>
    <row r="55" spans="1:9" ht="21" x14ac:dyDescent="0.5">
      <c r="A55" s="1">
        <v>7</v>
      </c>
      <c r="B55" s="1">
        <v>46</v>
      </c>
      <c r="C55" s="1">
        <f t="shared" si="15"/>
        <v>4.6103200000000086</v>
      </c>
      <c r="D55" s="1">
        <f t="shared" si="16"/>
        <v>4.6103200000000086</v>
      </c>
      <c r="E55" s="1">
        <f t="shared" si="14"/>
        <v>21.255050502400081</v>
      </c>
      <c r="F55" s="1">
        <f t="shared" si="17"/>
        <v>10.022434782608714</v>
      </c>
      <c r="G55" s="1"/>
      <c r="H55" s="1"/>
      <c r="I55" s="1"/>
    </row>
    <row r="56" spans="1:9" ht="21" x14ac:dyDescent="0.5">
      <c r="A56" s="1">
        <v>8</v>
      </c>
      <c r="B56" s="1">
        <v>44</v>
      </c>
      <c r="C56" s="1">
        <f t="shared" si="15"/>
        <v>2.1492880000000056</v>
      </c>
      <c r="D56" s="1">
        <f t="shared" si="16"/>
        <v>2.1492880000000056</v>
      </c>
      <c r="E56" s="1">
        <f t="shared" si="14"/>
        <v>4.6194389069440245</v>
      </c>
      <c r="F56" s="1">
        <f t="shared" si="17"/>
        <v>4.8847454545454676</v>
      </c>
      <c r="G56" s="1"/>
      <c r="H56" s="1"/>
      <c r="I56" s="1"/>
    </row>
    <row r="57" spans="1:9" ht="21" x14ac:dyDescent="0.5">
      <c r="A57" s="1">
        <v>9</v>
      </c>
      <c r="B57" s="1">
        <v>45</v>
      </c>
      <c r="C57" s="1">
        <f t="shared" si="15"/>
        <v>2.9343592000000029</v>
      </c>
      <c r="D57" s="1">
        <f t="shared" si="16"/>
        <v>2.9343592000000029</v>
      </c>
      <c r="E57" s="1">
        <f t="shared" si="14"/>
        <v>8.610463914624658</v>
      </c>
      <c r="F57" s="1">
        <f t="shared" si="17"/>
        <v>6.5207982222222292</v>
      </c>
    </row>
    <row r="58" spans="1:9" ht="21" x14ac:dyDescent="0.5">
      <c r="A58" s="1">
        <v>10</v>
      </c>
      <c r="B58" s="1">
        <v>38</v>
      </c>
      <c r="C58" s="1">
        <f t="shared" si="15"/>
        <v>-4.3590767199999974</v>
      </c>
      <c r="D58" s="1">
        <f t="shared" si="16"/>
        <v>4.3590767199999974</v>
      </c>
      <c r="E58" s="1">
        <f t="shared" si="14"/>
        <v>19.001549850845937</v>
      </c>
      <c r="F58" s="1">
        <f t="shared" si="17"/>
        <v>11.471254526315782</v>
      </c>
    </row>
    <row r="59" spans="1:9" ht="21" x14ac:dyDescent="0.5">
      <c r="A59" s="1">
        <v>11</v>
      </c>
      <c r="B59" s="1">
        <v>40</v>
      </c>
      <c r="C59" s="1">
        <f t="shared" si="15"/>
        <v>-1.9231690479999983</v>
      </c>
      <c r="D59" s="1">
        <f t="shared" si="16"/>
        <v>1.9231690479999983</v>
      </c>
      <c r="E59" s="1">
        <f t="shared" si="14"/>
        <v>3.6985791871852198</v>
      </c>
      <c r="F59" s="1">
        <f t="shared" si="17"/>
        <v>4.8079226199999958</v>
      </c>
    </row>
    <row r="60" spans="1:9" ht="21" x14ac:dyDescent="0.5">
      <c r="D60" s="1">
        <f>SUM(D49:D59)</f>
        <v>24.479412967999998</v>
      </c>
      <c r="E60" s="1">
        <f>SUM(E49:E59)</f>
        <v>73.891553401999857</v>
      </c>
      <c r="F60" s="1">
        <f>SUM(F49:F59)</f>
        <v>58.881668164413441</v>
      </c>
    </row>
  </sheetData>
  <mergeCells count="8">
    <mergeCell ref="E1:F1"/>
    <mergeCell ref="G1:H1"/>
    <mergeCell ref="A16:B16"/>
    <mergeCell ref="A31:B31"/>
    <mergeCell ref="A47:B47"/>
    <mergeCell ref="C1:D1"/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Exponential Smoothing</vt:lpstr>
      <vt:lpstr>Linear Trend Equation</vt:lpstr>
      <vt:lpstr>MAD,MSE,MAPE</vt:lpstr>
      <vt:lpstr>MAD,MSE,MAPE (with error)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Watsamon Phongwanit</cp:lastModifiedBy>
  <dcterms:created xsi:type="dcterms:W3CDTF">2022-12-07T04:57:23Z</dcterms:created>
  <dcterms:modified xsi:type="dcterms:W3CDTF">2023-01-04T15:29:35Z</dcterms:modified>
</cp:coreProperties>
</file>