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fa594bf2976728fe/Documents/Year 3 Term 1/ITE224/"/>
    </mc:Choice>
  </mc:AlternateContent>
  <xr:revisionPtr revIDLastSave="1" documentId="14_{4977EA90-AD7B-4308-AD1B-F899572FEA60}" xr6:coauthVersionLast="47" xr6:coauthVersionMax="47" xr10:uidLastSave="{7FFAACF7-A499-4013-B666-33CC9F8DD2C2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3" r:id="rId2"/>
  </sheets>
  <definedNames>
    <definedName name="solver_adj" localSheetId="0" hidden="1">Sheet1!$B$27:$B$28</definedName>
    <definedName name="solver_adj" localSheetId="1" hidden="1">Sheet2!$B$25:$B$26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Sheet1!$H$26</definedName>
    <definedName name="solver_opt" localSheetId="1" hidden="1">Sheet2!$H$23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3" l="1"/>
  <c r="F2" i="3"/>
  <c r="E2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B36" i="3"/>
  <c r="E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36" i="3"/>
  <c r="D36" i="3"/>
  <c r="B34" i="1"/>
  <c r="B30" i="3"/>
  <c r="B31" i="3"/>
  <c r="B32" i="3"/>
  <c r="B32" i="1"/>
  <c r="B33" i="1"/>
  <c r="C34" i="1"/>
  <c r="E3" i="3"/>
  <c r="C2" i="3"/>
  <c r="D2" i="3"/>
  <c r="H2" i="3"/>
  <c r="C3" i="3"/>
  <c r="D3" i="3"/>
  <c r="F3" i="3"/>
  <c r="G3" i="3"/>
  <c r="H3" i="3"/>
  <c r="C4" i="3"/>
  <c r="D4" i="3"/>
  <c r="E4" i="3"/>
  <c r="F4" i="3"/>
  <c r="G4" i="3"/>
  <c r="H4" i="3"/>
  <c r="C5" i="3"/>
  <c r="D5" i="3"/>
  <c r="E5" i="3"/>
  <c r="F5" i="3"/>
  <c r="G5" i="3"/>
  <c r="H5" i="3"/>
  <c r="C6" i="3"/>
  <c r="D6" i="3"/>
  <c r="E6" i="3"/>
  <c r="F6" i="3"/>
  <c r="G6" i="3"/>
  <c r="H6" i="3"/>
  <c r="C7" i="3"/>
  <c r="D7" i="3"/>
  <c r="E7" i="3"/>
  <c r="F7" i="3"/>
  <c r="G7" i="3"/>
  <c r="H7" i="3"/>
  <c r="C8" i="3"/>
  <c r="D8" i="3"/>
  <c r="E8" i="3"/>
  <c r="G8" i="3"/>
  <c r="H8" i="3"/>
  <c r="C9" i="3"/>
  <c r="D9" i="3"/>
  <c r="E9" i="3"/>
  <c r="F9" i="3"/>
  <c r="G9" i="3"/>
  <c r="H9" i="3"/>
  <c r="C10" i="3"/>
  <c r="D10" i="3"/>
  <c r="E10" i="3"/>
  <c r="G10" i="3"/>
  <c r="H10" i="3"/>
  <c r="C11" i="3"/>
  <c r="D11" i="3"/>
  <c r="E11" i="3"/>
  <c r="F11" i="3"/>
  <c r="G11" i="3"/>
  <c r="H11" i="3"/>
  <c r="C12" i="3"/>
  <c r="D12" i="3"/>
  <c r="E12" i="3"/>
  <c r="G12" i="3"/>
  <c r="H12" i="3"/>
  <c r="C13" i="3"/>
  <c r="D13" i="3"/>
  <c r="E13" i="3"/>
  <c r="F13" i="3"/>
  <c r="G13" i="3"/>
  <c r="H13" i="3"/>
  <c r="C14" i="3"/>
  <c r="D14" i="3"/>
  <c r="E14" i="3"/>
  <c r="G14" i="3"/>
  <c r="H14" i="3"/>
  <c r="C15" i="3"/>
  <c r="D15" i="3"/>
  <c r="E15" i="3"/>
  <c r="F15" i="3"/>
  <c r="G15" i="3"/>
  <c r="H15" i="3"/>
  <c r="C16" i="3"/>
  <c r="D16" i="3"/>
  <c r="E16" i="3"/>
  <c r="G16" i="3"/>
  <c r="H16" i="3"/>
  <c r="C17" i="3"/>
  <c r="D17" i="3"/>
  <c r="E17" i="3"/>
  <c r="G17" i="3"/>
  <c r="H17" i="3"/>
  <c r="C18" i="3"/>
  <c r="D18" i="3"/>
  <c r="E18" i="3"/>
  <c r="G18" i="3"/>
  <c r="H18" i="3"/>
  <c r="C19" i="3"/>
  <c r="D19" i="3"/>
  <c r="E19" i="3"/>
  <c r="G19" i="3"/>
  <c r="H19" i="3"/>
  <c r="C20" i="3"/>
  <c r="D20" i="3"/>
  <c r="E20" i="3"/>
  <c r="G20" i="3"/>
  <c r="H20" i="3"/>
  <c r="C21" i="3"/>
  <c r="D21" i="3"/>
  <c r="E21" i="3"/>
  <c r="G21" i="3"/>
  <c r="H21" i="3"/>
  <c r="H23" i="3"/>
  <c r="G2" i="1"/>
  <c r="F8" i="3"/>
  <c r="F10" i="3"/>
  <c r="F12" i="3"/>
  <c r="F14" i="3"/>
  <c r="F16" i="3"/>
  <c r="F17" i="3"/>
  <c r="F18" i="3"/>
  <c r="F19" i="3"/>
  <c r="F20" i="3"/>
  <c r="F21" i="3"/>
  <c r="F2" i="1"/>
  <c r="E2" i="1"/>
  <c r="D2" i="1"/>
  <c r="C2" i="1"/>
  <c r="H2" i="1"/>
  <c r="C3" i="1"/>
  <c r="D3" i="1"/>
  <c r="E3" i="1"/>
  <c r="F3" i="1"/>
  <c r="G3" i="1"/>
  <c r="H3" i="1"/>
  <c r="C4" i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G13" i="1"/>
  <c r="H13" i="1"/>
  <c r="C14" i="1"/>
  <c r="D14" i="1"/>
  <c r="E14" i="1"/>
  <c r="G14" i="1"/>
  <c r="H14" i="1"/>
  <c r="C15" i="1"/>
  <c r="D15" i="1"/>
  <c r="E15" i="1"/>
  <c r="G15" i="1"/>
  <c r="H15" i="1"/>
  <c r="C16" i="1"/>
  <c r="D16" i="1"/>
  <c r="E16" i="1"/>
  <c r="G16" i="1"/>
  <c r="H16" i="1"/>
  <c r="C17" i="1"/>
  <c r="D17" i="1"/>
  <c r="E17" i="1"/>
  <c r="G17" i="1"/>
  <c r="H17" i="1"/>
  <c r="C18" i="1"/>
  <c r="D18" i="1"/>
  <c r="E18" i="1"/>
  <c r="G18" i="1"/>
  <c r="H18" i="1"/>
  <c r="C19" i="1"/>
  <c r="D19" i="1"/>
  <c r="E19" i="1"/>
  <c r="G19" i="1"/>
  <c r="H19" i="1"/>
  <c r="C20" i="1"/>
  <c r="D20" i="1"/>
  <c r="E20" i="1"/>
  <c r="G20" i="1"/>
  <c r="H20" i="1"/>
  <c r="C21" i="1"/>
  <c r="D21" i="1"/>
  <c r="E21" i="1"/>
  <c r="G21" i="1"/>
  <c r="H21" i="1"/>
  <c r="C22" i="1"/>
  <c r="D22" i="1"/>
  <c r="E22" i="1"/>
  <c r="G22" i="1"/>
  <c r="H22" i="1"/>
  <c r="C23" i="1"/>
  <c r="D23" i="1"/>
  <c r="E23" i="1"/>
  <c r="G23" i="1"/>
  <c r="H23" i="1"/>
  <c r="C24" i="1"/>
  <c r="D24" i="1"/>
  <c r="E24" i="1"/>
  <c r="G24" i="1"/>
  <c r="H24" i="1"/>
  <c r="H26" i="1"/>
  <c r="F7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</calcChain>
</file>

<file path=xl/sharedStrings.xml><?xml version="1.0" encoding="utf-8"?>
<sst xmlns="http://schemas.openxmlformats.org/spreadsheetml/2006/main" count="38" uniqueCount="23">
  <si>
    <t>e^logit</t>
  </si>
  <si>
    <t>log likelihood</t>
  </si>
  <si>
    <t>b0</t>
  </si>
  <si>
    <t>b1</t>
  </si>
  <si>
    <t>Pass</t>
  </si>
  <si>
    <t>Study Hours</t>
  </si>
  <si>
    <t>Logit</t>
  </si>
  <si>
    <t>Expenditure</t>
  </si>
  <si>
    <t>Win Election</t>
  </si>
  <si>
    <t>e^Logit</t>
  </si>
  <si>
    <t>beta Expenditure</t>
  </si>
  <si>
    <t>beta Win Election</t>
  </si>
  <si>
    <t>Probability of Win</t>
  </si>
  <si>
    <t>Probability of Lose</t>
  </si>
  <si>
    <t>Likelihood</t>
  </si>
  <si>
    <t>Probability or Pass</t>
  </si>
  <si>
    <t>Probability of Fail</t>
  </si>
  <si>
    <t>Log Likelihood</t>
  </si>
  <si>
    <t>SUM</t>
  </si>
  <si>
    <t>logit</t>
  </si>
  <si>
    <t>probability</t>
  </si>
  <si>
    <t>Curve Value</t>
  </si>
  <si>
    <t>Analysis from logistic regression :spent &gt;$45 to win an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</si>
</sst>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Curve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Sheet1!$A$37:$A$57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Sheet1!$B$37:$B$57</c:f>
              <c:numCache>
                <c:formatCode>General</c:formatCode>
                <c:ptCount val="21"/>
                <c:pt idx="0">
                  <c:v>6.2603501686917388E-5</c:v>
                </c:pt>
                <c:pt idx="1">
                  <c:v>1.9766513173656295E-4</c:v>
                </c:pt>
                <c:pt idx="2">
                  <c:v>6.2392871091840525E-4</c:v>
                </c:pt>
                <c:pt idx="3">
                  <c:v>1.9676178837514128E-3</c:v>
                </c:pt>
                <c:pt idx="4">
                  <c:v>6.18715277354629E-3</c:v>
                </c:pt>
                <c:pt idx="5">
                  <c:v>1.9280624347902446E-2</c:v>
                </c:pt>
                <c:pt idx="6">
                  <c:v>5.8453207904439655E-2</c:v>
                </c:pt>
                <c:pt idx="7">
                  <c:v>0.16391130181288555</c:v>
                </c:pt>
                <c:pt idx="8">
                  <c:v>0.38236522711076476</c:v>
                </c:pt>
                <c:pt idx="9">
                  <c:v>0.66158536616231611</c:v>
                </c:pt>
                <c:pt idx="10">
                  <c:v>0.86059676585206635</c:v>
                </c:pt>
                <c:pt idx="11">
                  <c:v>0.95120694103510639</c:v>
                </c:pt>
                <c:pt idx="12">
                  <c:v>0.98401565159593118</c:v>
                </c:pt>
                <c:pt idx="13">
                  <c:v>0.99488230343777628</c:v>
                </c:pt>
                <c:pt idx="14">
                  <c:v>0.99837368059004883</c:v>
                </c:pt>
                <c:pt idx="15">
                  <c:v>0.99948441693414858</c:v>
                </c:pt>
                <c:pt idx="16">
                  <c:v>0.99983667165011669</c:v>
                </c:pt>
                <c:pt idx="17">
                  <c:v>0.99994827268420827</c:v>
                </c:pt>
                <c:pt idx="18">
                  <c:v>0.99998361881973685</c:v>
                </c:pt>
                <c:pt idx="19">
                  <c:v>0.99999481247806221</c:v>
                </c:pt>
                <c:pt idx="20">
                  <c:v>0.99999835725035768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6-4BD8-83A2-FA44F7943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33567"/>
        <c:axId val="2100531071"/>
      </c:scatterChart>
      <c:valAx>
        <c:axId val="210053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31071"/>
        <c:crosses val="autoZero"/>
        <c:crossBetween val="midCat"/>
      </c:valAx>
      <c:valAx>
        <c:axId val="210053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3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Sheet2!$B$35</c:f>
              <c:strCache>
                <c:ptCount val="1"/>
                <c:pt idx="0">
                  <c:v>Curve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Sheet2!$A$36:$A$56</c:f>
              <c:numCache>
                <c:formatCode>General</c:formatCode>
                <c:ptCount val="21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</c:v>
                </c:pt>
                <c:pt idx="19">
                  <c:v>5.5</c:v>
                </c:pt>
                <c:pt idx="20">
                  <c:v>6</c:v>
                </c:pt>
              </c:numCache>
            </c:numRef>
          </c:xVal>
          <c:yVal>
            <c:numRef>
              <c:f>Sheet2!$B$36:$B$56</c:f>
              <c:numCache>
                <c:formatCode>General</c:formatCode>
                <c:ptCount val="21"/>
                <c:pt idx="0">
                  <c:v>3.4710339759791285E-2</c:v>
                </c:pt>
                <c:pt idx="1">
                  <c:v>4.9772948213721066E-2</c:v>
                </c:pt>
                <c:pt idx="2">
                  <c:v>7.0891956384623672E-2</c:v>
                </c:pt>
                <c:pt idx="3">
                  <c:v>0.10002860520518672</c:v>
                </c:pt>
                <c:pt idx="4">
                  <c:v>0.13934444193883619</c:v>
                </c:pt>
                <c:pt idx="5">
                  <c:v>0.19083645726982618</c:v>
                </c:pt>
                <c:pt idx="6">
                  <c:v>0.19083645726982618</c:v>
                </c:pt>
                <c:pt idx="7">
                  <c:v>0.25570310919522865</c:v>
                </c:pt>
                <c:pt idx="8">
                  <c:v>0.33353013886966487</c:v>
                </c:pt>
                <c:pt idx="9">
                  <c:v>0.42162640011060531</c:v>
                </c:pt>
                <c:pt idx="10">
                  <c:v>0.51501070332604881</c:v>
                </c:pt>
                <c:pt idx="11">
                  <c:v>0.60735847403440291</c:v>
                </c:pt>
                <c:pt idx="12">
                  <c:v>0.69261716174322119</c:v>
                </c:pt>
                <c:pt idx="13">
                  <c:v>0.76648068099682876</c:v>
                </c:pt>
                <c:pt idx="14">
                  <c:v>0.87444738701098212</c:v>
                </c:pt>
                <c:pt idx="15">
                  <c:v>0.91027754745358624</c:v>
                </c:pt>
                <c:pt idx="16">
                  <c:v>0.93662359037020315</c:v>
                </c:pt>
                <c:pt idx="17">
                  <c:v>0.95561065292136604</c:v>
                </c:pt>
                <c:pt idx="18">
                  <c:v>0.96909702646611695</c:v>
                </c:pt>
                <c:pt idx="19">
                  <c:v>0.98519442013852176</c:v>
                </c:pt>
                <c:pt idx="20">
                  <c:v>0.9929675122206939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F5-40ED-8575-22DA60521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996415"/>
        <c:axId val="2093995583"/>
      </c:scatterChart>
      <c:valAx>
        <c:axId val="209399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Study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995583"/>
        <c:crosses val="autoZero"/>
        <c:crossBetween val="midCat"/>
      </c:valAx>
      <c:valAx>
        <c:axId val="209399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Pass/Fail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99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1143000</xdr:colOff>
      <xdr:row>41</xdr:row>
      <xdr:rowOff>92075</xdr:rowOff>
    </xdr:from>
    <xdr:to>
      <xdr:col>6</xdr:col>
      <xdr:colOff>342900</xdr:colOff>
      <xdr:row>55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E587C2-E839-C23A-2E65-DC11D5A0F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698500</xdr:colOff>
      <xdr:row>0</xdr:row>
      <xdr:rowOff>0</xdr:rowOff>
    </xdr:from>
    <xdr:to>
      <xdr:col>13</xdr:col>
      <xdr:colOff>330200</xdr:colOff>
      <xdr:row>22</xdr:row>
      <xdr:rowOff>25400</xdr:rowOff>
    </xdr:to>
    <xdr:pic>
      <xdr:nvPicPr>
        <xdr:cNvPr id="2" name="Picture 1" descr="ample Data for Logistic Regressio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0" y="0"/>
          <a:ext cx="1282700" cy="455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1676400</xdr:colOff>
      <xdr:row>36</xdr:row>
      <xdr:rowOff>15875</xdr:rowOff>
    </xdr:from>
    <xdr:to>
      <xdr:col>7</xdr:col>
      <xdr:colOff>1587500</xdr:colOff>
      <xdr:row>50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7025D1-73B3-0193-CA84-B63D30B34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24" workbookViewId="0">
      <selection activeCell="B35" sqref="B35"/>
    </sheetView>
  </sheetViews>
  <sheetFormatPr defaultColWidth="10.6640625" defaultRowHeight="15.5" x14ac:dyDescent="0.35"/>
  <cols>
    <col min="1" max="1" width="18.1640625" customWidth="1"/>
    <col min="2" max="2" width="12.33203125" bestFit="1" customWidth="1"/>
    <col min="3" max="3" width="15.33203125" customWidth="1"/>
    <col min="4" max="4" width="18.1640625" customWidth="1"/>
    <col min="5" max="5" width="17.33203125" customWidth="1"/>
    <col min="6" max="6" width="19.6640625" customWidth="1"/>
    <col min="7" max="7" width="13.1640625" customWidth="1"/>
    <col min="8" max="8" width="20.1640625" customWidth="1"/>
  </cols>
  <sheetData>
    <row r="1" spans="1:8" x14ac:dyDescent="0.35">
      <c r="A1" t="s">
        <v>7</v>
      </c>
      <c r="B1" t="s">
        <v>8</v>
      </c>
      <c r="C1" t="s">
        <v>6</v>
      </c>
      <c r="D1" t="s">
        <v>9</v>
      </c>
      <c r="E1" t="s">
        <v>12</v>
      </c>
      <c r="F1" t="s">
        <v>13</v>
      </c>
      <c r="G1" t="s">
        <v>14</v>
      </c>
      <c r="H1" t="s">
        <v>1</v>
      </c>
    </row>
    <row r="2" spans="1:8" x14ac:dyDescent="0.35">
      <c r="A2">
        <v>5</v>
      </c>
      <c r="B2">
        <v>0</v>
      </c>
      <c r="C2">
        <f>$B$27+$B$28*A2</f>
        <v>-8.5287385282397885</v>
      </c>
      <c r="D2">
        <f>EXP(C2)</f>
        <v>1.9770421096546834E-4</v>
      </c>
      <c r="E2">
        <f>D2/(1+D2)</f>
        <v>1.9766513173656295E-4</v>
      </c>
      <c r="F2">
        <f>1-E2</f>
        <v>0.99980233486826342</v>
      </c>
      <c r="G2">
        <f>IF(B2=1,E2,F2)</f>
        <v>0.99980233486826342</v>
      </c>
      <c r="H2">
        <f>LN(G2)</f>
        <v>-1.9768467006347156E-4</v>
      </c>
    </row>
    <row r="3" spans="1:8" x14ac:dyDescent="0.35">
      <c r="A3">
        <v>7</v>
      </c>
      <c r="B3">
        <v>0</v>
      </c>
      <c r="C3">
        <f t="shared" ref="C3:C24" si="0">$B$27+$B$28*A3</f>
        <v>-8.0687832441474612</v>
      </c>
      <c r="D3">
        <f t="shared" ref="D3:D24" si="1">EXP(C3)</f>
        <v>3.1316409358447161E-4</v>
      </c>
      <c r="E3">
        <f t="shared" ref="E3:E24" si="2">D3/(1+D3)</f>
        <v>3.1306605253789648E-4</v>
      </c>
      <c r="F3">
        <f t="shared" ref="F3:F24" si="3">1-E3</f>
        <v>0.99968693394746211</v>
      </c>
      <c r="G3">
        <f t="shared" ref="G3:G24" si="4">IF(B3=1,E3,F3)</f>
        <v>0.99968693394746211</v>
      </c>
      <c r="H3">
        <f t="shared" ref="H3:H24" si="5">LN(G3)</f>
        <v>-3.1311506794482418E-4</v>
      </c>
    </row>
    <row r="4" spans="1:8" x14ac:dyDescent="0.35">
      <c r="A4">
        <v>12</v>
      </c>
      <c r="B4">
        <v>0</v>
      </c>
      <c r="C4">
        <f t="shared" si="0"/>
        <v>-6.9188950339166464</v>
      </c>
      <c r="D4">
        <f t="shared" si="1"/>
        <v>9.8892206237931931E-4</v>
      </c>
      <c r="E4">
        <f t="shared" si="2"/>
        <v>9.8794506171137413E-4</v>
      </c>
      <c r="F4">
        <f t="shared" si="3"/>
        <v>0.9990120549382886</v>
      </c>
      <c r="G4">
        <f t="shared" si="4"/>
        <v>0.9990120549382886</v>
      </c>
      <c r="H4">
        <f t="shared" si="5"/>
        <v>-9.8843340109536606E-4</v>
      </c>
    </row>
    <row r="5" spans="1:8" x14ac:dyDescent="0.35">
      <c r="A5">
        <v>26</v>
      </c>
      <c r="B5">
        <v>0</v>
      </c>
      <c r="C5">
        <f t="shared" si="0"/>
        <v>-3.6992080452703622</v>
      </c>
      <c r="D5">
        <f t="shared" si="1"/>
        <v>2.4743114139310674E-2</v>
      </c>
      <c r="E5">
        <f t="shared" si="2"/>
        <v>2.4145674948099164E-2</v>
      </c>
      <c r="F5">
        <f t="shared" si="3"/>
        <v>0.97585432505190084</v>
      </c>
      <c r="G5">
        <f t="shared" si="4"/>
        <v>0.97585432505190084</v>
      </c>
      <c r="H5">
        <f t="shared" si="5"/>
        <v>-2.4441960827950894E-2</v>
      </c>
    </row>
    <row r="6" spans="1:8" x14ac:dyDescent="0.35">
      <c r="A6">
        <v>33</v>
      </c>
      <c r="B6">
        <v>0</v>
      </c>
      <c r="C6">
        <f t="shared" si="0"/>
        <v>-2.089364550947221</v>
      </c>
      <c r="D6">
        <f t="shared" si="1"/>
        <v>0.12376575766819567</v>
      </c>
      <c r="E6">
        <f t="shared" si="2"/>
        <v>0.11013483621801091</v>
      </c>
      <c r="F6">
        <f t="shared" si="3"/>
        <v>0.8898651637819891</v>
      </c>
      <c r="G6">
        <f t="shared" si="4"/>
        <v>0.8898651637819891</v>
      </c>
      <c r="H6">
        <f t="shared" si="5"/>
        <v>-0.11668532910199469</v>
      </c>
    </row>
    <row r="7" spans="1:8" x14ac:dyDescent="0.35">
      <c r="A7">
        <v>35</v>
      </c>
      <c r="B7">
        <v>1</v>
      </c>
      <c r="C7">
        <f t="shared" si="0"/>
        <v>-1.6294092668548945</v>
      </c>
      <c r="D7">
        <f t="shared" si="1"/>
        <v>0.19604535041353066</v>
      </c>
      <c r="E7">
        <f t="shared" si="2"/>
        <v>0.16391130181288555</v>
      </c>
      <c r="F7">
        <f t="shared" si="3"/>
        <v>0.83608869818711451</v>
      </c>
      <c r="G7">
        <f t="shared" si="4"/>
        <v>0.16391130181288555</v>
      </c>
      <c r="H7">
        <f t="shared" si="5"/>
        <v>-1.808429840070412</v>
      </c>
    </row>
    <row r="8" spans="1:8" x14ac:dyDescent="0.35">
      <c r="A8">
        <v>39</v>
      </c>
      <c r="B8">
        <v>0</v>
      </c>
      <c r="C8">
        <f t="shared" si="0"/>
        <v>-0.70949869867024162</v>
      </c>
      <c r="D8">
        <f t="shared" si="1"/>
        <v>0.49189072113708093</v>
      </c>
      <c r="E8">
        <f t="shared" si="2"/>
        <v>0.32970961892046252</v>
      </c>
      <c r="F8">
        <f t="shared" si="3"/>
        <v>0.67029038107953753</v>
      </c>
      <c r="G8">
        <f t="shared" si="4"/>
        <v>0.67029038107953753</v>
      </c>
      <c r="H8">
        <f t="shared" si="5"/>
        <v>-0.40004425589344467</v>
      </c>
    </row>
    <row r="9" spans="1:8" x14ac:dyDescent="0.35">
      <c r="A9">
        <v>39</v>
      </c>
      <c r="B9">
        <v>0</v>
      </c>
      <c r="C9">
        <f t="shared" si="0"/>
        <v>-0.70949869867024162</v>
      </c>
      <c r="D9">
        <f t="shared" si="1"/>
        <v>0.49189072113708093</v>
      </c>
      <c r="E9">
        <f t="shared" si="2"/>
        <v>0.32970961892046252</v>
      </c>
      <c r="F9">
        <f t="shared" si="3"/>
        <v>0.67029038107953753</v>
      </c>
      <c r="G9">
        <f t="shared" si="4"/>
        <v>0.67029038107953753</v>
      </c>
      <c r="H9">
        <f t="shared" si="5"/>
        <v>-0.40004425589344467</v>
      </c>
    </row>
    <row r="10" spans="1:8" x14ac:dyDescent="0.35">
      <c r="A10">
        <v>41</v>
      </c>
      <c r="B10">
        <v>1</v>
      </c>
      <c r="C10">
        <f t="shared" si="0"/>
        <v>-0.24954341457791607</v>
      </c>
      <c r="D10">
        <f t="shared" si="1"/>
        <v>0.77915645334641526</v>
      </c>
      <c r="E10">
        <f t="shared" si="2"/>
        <v>0.43793588353677382</v>
      </c>
      <c r="F10">
        <f t="shared" si="3"/>
        <v>0.56206411646322618</v>
      </c>
      <c r="G10">
        <f t="shared" si="4"/>
        <v>0.43793588353677382</v>
      </c>
      <c r="H10">
        <f t="shared" si="5"/>
        <v>-0.8256827639402029</v>
      </c>
    </row>
    <row r="11" spans="1:8" x14ac:dyDescent="0.35">
      <c r="A11">
        <v>42</v>
      </c>
      <c r="B11">
        <v>0</v>
      </c>
      <c r="C11">
        <f t="shared" si="0"/>
        <v>-1.9565772531752401E-2</v>
      </c>
      <c r="D11">
        <f t="shared" si="1"/>
        <v>0.98062439491836451</v>
      </c>
      <c r="E11">
        <f t="shared" si="2"/>
        <v>0.49510871290605457</v>
      </c>
      <c r="F11">
        <f t="shared" si="3"/>
        <v>0.50489128709394548</v>
      </c>
      <c r="G11">
        <f t="shared" si="4"/>
        <v>0.50489128709394548</v>
      </c>
      <c r="H11">
        <f t="shared" si="5"/>
        <v>-0.68341214596264899</v>
      </c>
    </row>
    <row r="12" spans="1:8" x14ac:dyDescent="0.35">
      <c r="A12">
        <v>44</v>
      </c>
      <c r="B12">
        <v>0</v>
      </c>
      <c r="C12">
        <f t="shared" si="0"/>
        <v>0.44038951156057315</v>
      </c>
      <c r="D12">
        <f t="shared" si="1"/>
        <v>1.5533121337262181</v>
      </c>
      <c r="E12">
        <f t="shared" si="2"/>
        <v>0.60835183963950634</v>
      </c>
      <c r="F12">
        <f t="shared" si="3"/>
        <v>0.39164816036049366</v>
      </c>
      <c r="G12">
        <f t="shared" si="4"/>
        <v>0.39164816036049366</v>
      </c>
      <c r="H12">
        <f t="shared" si="5"/>
        <v>-0.93739139233173108</v>
      </c>
    </row>
    <row r="13" spans="1:8" x14ac:dyDescent="0.35">
      <c r="A13">
        <v>47</v>
      </c>
      <c r="B13">
        <v>1</v>
      </c>
      <c r="C13">
        <f t="shared" si="0"/>
        <v>1.1303224376990624</v>
      </c>
      <c r="D13">
        <f t="shared" si="1"/>
        <v>3.0966548174226163</v>
      </c>
      <c r="E13">
        <f t="shared" si="2"/>
        <v>0.7558983989212098</v>
      </c>
      <c r="F13">
        <f t="shared" si="3"/>
        <v>0.2441016010787902</v>
      </c>
      <c r="G13">
        <f t="shared" si="4"/>
        <v>0.7558983989212098</v>
      </c>
      <c r="H13">
        <f t="shared" si="5"/>
        <v>-0.27984830479550998</v>
      </c>
    </row>
    <row r="14" spans="1:8" x14ac:dyDescent="0.35">
      <c r="A14">
        <v>50</v>
      </c>
      <c r="B14">
        <v>1</v>
      </c>
      <c r="C14">
        <f t="shared" si="0"/>
        <v>1.8202553638375516</v>
      </c>
      <c r="D14">
        <f t="shared" si="1"/>
        <v>6.1734347205948437</v>
      </c>
      <c r="E14">
        <f t="shared" si="2"/>
        <v>0.86059676585206635</v>
      </c>
      <c r="F14">
        <f t="shared" si="3"/>
        <v>0.13940323414793365</v>
      </c>
      <c r="G14">
        <f t="shared" si="4"/>
        <v>0.86059676585206635</v>
      </c>
      <c r="H14">
        <f t="shared" si="5"/>
        <v>-0.15012921659996017</v>
      </c>
    </row>
    <row r="15" spans="1:8" x14ac:dyDescent="0.35">
      <c r="A15">
        <v>55</v>
      </c>
      <c r="B15">
        <v>1</v>
      </c>
      <c r="C15">
        <f t="shared" si="0"/>
        <v>2.9701435740683682</v>
      </c>
      <c r="D15">
        <f t="shared" si="1"/>
        <v>19.49471833113591</v>
      </c>
      <c r="E15">
        <f t="shared" si="2"/>
        <v>0.95120694103510639</v>
      </c>
      <c r="F15">
        <f t="shared" si="3"/>
        <v>4.879305896489361E-2</v>
      </c>
      <c r="G15">
        <f t="shared" si="4"/>
        <v>0.95120694103510639</v>
      </c>
      <c r="H15">
        <f t="shared" si="5"/>
        <v>-5.0023636496879444E-2</v>
      </c>
    </row>
    <row r="16" spans="1:8" x14ac:dyDescent="0.35">
      <c r="A16">
        <v>58</v>
      </c>
      <c r="B16">
        <v>1</v>
      </c>
      <c r="C16">
        <f t="shared" si="0"/>
        <v>3.6600765002068574</v>
      </c>
      <c r="D16">
        <f t="shared" si="1"/>
        <v>38.86431588581754</v>
      </c>
      <c r="E16">
        <f t="shared" si="2"/>
        <v>0.97491490879050136</v>
      </c>
      <c r="F16">
        <f t="shared" si="3"/>
        <v>2.5085091209498644E-2</v>
      </c>
      <c r="G16">
        <f t="shared" si="4"/>
        <v>0.97491490879050136</v>
      </c>
      <c r="H16">
        <f t="shared" si="5"/>
        <v>-2.5405084828186042E-2</v>
      </c>
    </row>
    <row r="17" spans="1:8" x14ac:dyDescent="0.35">
      <c r="A17">
        <v>60</v>
      </c>
      <c r="B17">
        <v>1</v>
      </c>
      <c r="C17">
        <f t="shared" si="0"/>
        <v>4.1200317842991829</v>
      </c>
      <c r="D17">
        <f t="shared" si="1"/>
        <v>61.561198912897311</v>
      </c>
      <c r="E17">
        <f t="shared" si="2"/>
        <v>0.98401565159593118</v>
      </c>
      <c r="F17">
        <f t="shared" si="3"/>
        <v>1.5984348404068816E-2</v>
      </c>
      <c r="G17">
        <f t="shared" si="4"/>
        <v>0.98401565159593118</v>
      </c>
      <c r="H17">
        <f t="shared" si="5"/>
        <v>-1.6113475962958191E-2</v>
      </c>
    </row>
    <row r="18" spans="1:8" x14ac:dyDescent="0.35">
      <c r="A18">
        <v>60</v>
      </c>
      <c r="B18">
        <v>1</v>
      </c>
      <c r="C18">
        <f t="shared" si="0"/>
        <v>4.1200317842991829</v>
      </c>
      <c r="D18">
        <f t="shared" si="1"/>
        <v>61.561198912897311</v>
      </c>
      <c r="E18">
        <f t="shared" si="2"/>
        <v>0.98401565159593118</v>
      </c>
      <c r="F18">
        <f t="shared" si="3"/>
        <v>1.5984348404068816E-2</v>
      </c>
      <c r="G18">
        <f t="shared" si="4"/>
        <v>0.98401565159593118</v>
      </c>
      <c r="H18">
        <f t="shared" si="5"/>
        <v>-1.6113475962958191E-2</v>
      </c>
    </row>
    <row r="19" spans="1:8" x14ac:dyDescent="0.35">
      <c r="A19">
        <v>65</v>
      </c>
      <c r="B19">
        <v>1</v>
      </c>
      <c r="C19">
        <f t="shared" si="0"/>
        <v>5.2699199945299995</v>
      </c>
      <c r="D19">
        <f t="shared" si="1"/>
        <v>194.40040872714133</v>
      </c>
      <c r="E19">
        <f t="shared" si="2"/>
        <v>0.99488230343777628</v>
      </c>
      <c r="F19">
        <f t="shared" si="3"/>
        <v>5.1176965622237169E-3</v>
      </c>
      <c r="G19">
        <f t="shared" si="4"/>
        <v>0.99488230343777628</v>
      </c>
      <c r="H19">
        <f t="shared" si="5"/>
        <v>-5.1308368223566556E-3</v>
      </c>
    </row>
    <row r="20" spans="1:8" x14ac:dyDescent="0.35">
      <c r="A20">
        <v>67</v>
      </c>
      <c r="B20">
        <v>1</v>
      </c>
      <c r="C20">
        <f t="shared" si="0"/>
        <v>5.729875278622325</v>
      </c>
      <c r="D20">
        <f t="shared" si="1"/>
        <v>307.93086042117375</v>
      </c>
      <c r="E20">
        <f t="shared" si="2"/>
        <v>0.99676302976453479</v>
      </c>
      <c r="F20">
        <f t="shared" si="3"/>
        <v>3.2369702354652086E-3</v>
      </c>
      <c r="G20">
        <f t="shared" si="4"/>
        <v>0.99676302976453479</v>
      </c>
      <c r="H20">
        <f t="shared" si="5"/>
        <v>-3.2422205567685936E-3</v>
      </c>
    </row>
    <row r="21" spans="1:8" x14ac:dyDescent="0.35">
      <c r="A21">
        <v>70</v>
      </c>
      <c r="B21">
        <v>1</v>
      </c>
      <c r="C21">
        <f t="shared" si="0"/>
        <v>6.4198082047608143</v>
      </c>
      <c r="D21">
        <f t="shared" si="1"/>
        <v>613.88536254387452</v>
      </c>
      <c r="E21">
        <f t="shared" si="2"/>
        <v>0.99837368059004883</v>
      </c>
      <c r="F21">
        <f t="shared" si="3"/>
        <v>1.6263194099511713E-3</v>
      </c>
      <c r="G21">
        <f t="shared" si="4"/>
        <v>0.99837368059004883</v>
      </c>
      <c r="H21">
        <f t="shared" si="5"/>
        <v>-1.6276433029393735E-3</v>
      </c>
    </row>
    <row r="22" spans="1:8" x14ac:dyDescent="0.35">
      <c r="A22">
        <v>72</v>
      </c>
      <c r="B22">
        <v>1</v>
      </c>
      <c r="C22">
        <f t="shared" si="0"/>
        <v>6.8797634888531416</v>
      </c>
      <c r="D22">
        <f t="shared" si="1"/>
        <v>972.39635001707518</v>
      </c>
      <c r="E22">
        <f t="shared" si="2"/>
        <v>0.99897266925237349</v>
      </c>
      <c r="F22">
        <f t="shared" si="3"/>
        <v>1.0273307476265092E-3</v>
      </c>
      <c r="G22">
        <f t="shared" si="4"/>
        <v>0.99897266925237349</v>
      </c>
      <c r="H22">
        <f t="shared" si="5"/>
        <v>-1.0278588135555753E-3</v>
      </c>
    </row>
    <row r="23" spans="1:8" x14ac:dyDescent="0.35">
      <c r="A23">
        <v>81</v>
      </c>
      <c r="B23">
        <v>1</v>
      </c>
      <c r="C23">
        <f t="shared" si="0"/>
        <v>8.9495622672686093</v>
      </c>
      <c r="D23">
        <f t="shared" si="1"/>
        <v>7704.5186028975177</v>
      </c>
      <c r="E23">
        <f t="shared" si="2"/>
        <v>0.99987022288160798</v>
      </c>
      <c r="F23">
        <f t="shared" si="3"/>
        <v>1.29777118392016E-4</v>
      </c>
      <c r="G23">
        <f t="shared" si="4"/>
        <v>0.99987022288160798</v>
      </c>
      <c r="H23">
        <f t="shared" si="5"/>
        <v>-1.2978554017088908E-4</v>
      </c>
    </row>
    <row r="24" spans="1:8" x14ac:dyDescent="0.35">
      <c r="A24">
        <v>90</v>
      </c>
      <c r="B24">
        <v>1</v>
      </c>
      <c r="C24">
        <f t="shared" si="0"/>
        <v>11.019361045684077</v>
      </c>
      <c r="D24">
        <f t="shared" si="1"/>
        <v>61044.662396513086</v>
      </c>
      <c r="E24">
        <f t="shared" si="2"/>
        <v>0.99998361881973685</v>
      </c>
      <c r="F24">
        <f t="shared" si="3"/>
        <v>1.6381180263147499E-5</v>
      </c>
      <c r="G24">
        <f t="shared" si="4"/>
        <v>0.99998361881973685</v>
      </c>
      <c r="H24">
        <f t="shared" si="5"/>
        <v>-1.6381314436146182E-5</v>
      </c>
    </row>
    <row r="26" spans="1:8" x14ac:dyDescent="0.35">
      <c r="G26" s="1" t="s">
        <v>18</v>
      </c>
      <c r="H26">
        <f>SUM(H2:H24)</f>
        <v>-5.7464390981576123</v>
      </c>
    </row>
    <row r="27" spans="1:8" x14ac:dyDescent="0.35">
      <c r="A27" t="s">
        <v>10</v>
      </c>
      <c r="B27">
        <v>-9.6786267384706033</v>
      </c>
    </row>
    <row r="28" spans="1:8" x14ac:dyDescent="0.35">
      <c r="A28" t="s">
        <v>11</v>
      </c>
      <c r="B28">
        <v>0.22997764204616311</v>
      </c>
    </row>
    <row r="31" spans="1:8" x14ac:dyDescent="0.35">
      <c r="A31" t="s">
        <v>7</v>
      </c>
      <c r="B31">
        <v>100</v>
      </c>
    </row>
    <row r="32" spans="1:8" x14ac:dyDescent="0.35">
      <c r="A32" t="s">
        <v>19</v>
      </c>
      <c r="B32">
        <f>B27+B28*B31</f>
        <v>13.319137466145706</v>
      </c>
    </row>
    <row r="33" spans="1:3" x14ac:dyDescent="0.35">
      <c r="A33" t="s">
        <v>0</v>
      </c>
      <c r="B33">
        <f>EXP(B32)</f>
        <v>608734.48484449123</v>
      </c>
    </row>
    <row r="34" spans="1:3" x14ac:dyDescent="0.35">
      <c r="A34" t="s">
        <v>20</v>
      </c>
      <c r="B34">
        <f>B33/(1+B33)</f>
        <v>0.99999835725035768</v>
      </c>
      <c r="C34" s="3">
        <f>B34</f>
        <v>0.99999835725035768</v>
      </c>
    </row>
    <row r="36" spans="1:3" x14ac:dyDescent="0.35">
      <c r="A36" t="s">
        <v>7</v>
      </c>
      <c r="B36" t="s">
        <v>21</v>
      </c>
    </row>
    <row r="37" spans="1:3" x14ac:dyDescent="0.35">
      <c r="A37">
        <v>0</v>
      </c>
      <c r="B37">
        <v>6.2603501686917388E-5</v>
      </c>
    </row>
    <row r="38" spans="1:3" x14ac:dyDescent="0.35">
      <c r="A38">
        <v>5</v>
      </c>
      <c r="B38">
        <v>1.9766513173656295E-4</v>
      </c>
    </row>
    <row r="39" spans="1:3" x14ac:dyDescent="0.35">
      <c r="A39">
        <v>10</v>
      </c>
      <c r="B39">
        <v>6.2392871091840525E-4</v>
      </c>
    </row>
    <row r="40" spans="1:3" x14ac:dyDescent="0.35">
      <c r="A40">
        <v>15</v>
      </c>
      <c r="B40">
        <v>1.9676178837514128E-3</v>
      </c>
    </row>
    <row r="41" spans="1:3" x14ac:dyDescent="0.35">
      <c r="A41">
        <v>20</v>
      </c>
      <c r="B41">
        <v>6.18715277354629E-3</v>
      </c>
    </row>
    <row r="42" spans="1:3" x14ac:dyDescent="0.35">
      <c r="A42">
        <v>25</v>
      </c>
      <c r="B42">
        <v>1.9280624347902446E-2</v>
      </c>
    </row>
    <row r="43" spans="1:3" x14ac:dyDescent="0.35">
      <c r="A43">
        <v>30</v>
      </c>
      <c r="B43">
        <v>5.8453207904439655E-2</v>
      </c>
    </row>
    <row r="44" spans="1:3" x14ac:dyDescent="0.35">
      <c r="A44">
        <v>35</v>
      </c>
      <c r="B44">
        <v>0.16391130181288555</v>
      </c>
    </row>
    <row r="45" spans="1:3" x14ac:dyDescent="0.35">
      <c r="A45">
        <v>40</v>
      </c>
      <c r="B45">
        <v>0.38236522711076476</v>
      </c>
    </row>
    <row r="46" spans="1:3" x14ac:dyDescent="0.35">
      <c r="A46">
        <v>45</v>
      </c>
      <c r="B46">
        <v>0.66158536616231611</v>
      </c>
    </row>
    <row r="47" spans="1:3" x14ac:dyDescent="0.35">
      <c r="A47">
        <v>50</v>
      </c>
      <c r="B47">
        <v>0.86059676585206635</v>
      </c>
    </row>
    <row r="48" spans="1:3" x14ac:dyDescent="0.35">
      <c r="A48">
        <v>55</v>
      </c>
      <c r="B48">
        <v>0.95120694103510639</v>
      </c>
    </row>
    <row r="49" spans="1:4" x14ac:dyDescent="0.35">
      <c r="A49">
        <v>60</v>
      </c>
      <c r="B49">
        <v>0.98401565159593118</v>
      </c>
    </row>
    <row r="50" spans="1:4" x14ac:dyDescent="0.35">
      <c r="A50">
        <v>65</v>
      </c>
      <c r="B50">
        <v>0.99488230343777628</v>
      </c>
    </row>
    <row r="51" spans="1:4" x14ac:dyDescent="0.35">
      <c r="A51">
        <v>70</v>
      </c>
      <c r="B51">
        <v>0.99837368059004883</v>
      </c>
    </row>
    <row r="52" spans="1:4" x14ac:dyDescent="0.35">
      <c r="A52">
        <v>75</v>
      </c>
      <c r="B52">
        <v>0.99948441693414858</v>
      </c>
    </row>
    <row r="53" spans="1:4" x14ac:dyDescent="0.35">
      <c r="A53">
        <v>80</v>
      </c>
      <c r="B53">
        <v>0.99983667165011669</v>
      </c>
    </row>
    <row r="54" spans="1:4" x14ac:dyDescent="0.35">
      <c r="A54">
        <v>85</v>
      </c>
      <c r="B54">
        <v>0.99994827268420827</v>
      </c>
    </row>
    <row r="55" spans="1:4" x14ac:dyDescent="0.35">
      <c r="A55">
        <v>90</v>
      </c>
      <c r="B55">
        <v>0.99998361881973685</v>
      </c>
    </row>
    <row r="56" spans="1:4" x14ac:dyDescent="0.35">
      <c r="A56">
        <v>95</v>
      </c>
      <c r="B56">
        <v>0.99999481247806221</v>
      </c>
    </row>
    <row r="57" spans="1:4" x14ac:dyDescent="0.35">
      <c r="A57">
        <v>100</v>
      </c>
      <c r="B57">
        <v>0.99999835725035768</v>
      </c>
      <c r="D57" t="s">
        <v>22</v>
      </c>
    </row>
  </sheetData>
  <sortState xmlns:xlrd2="http://schemas.microsoft.com/office/spreadsheetml/2017/richdata2" ref="A2:D16">
    <sortCondition ref="A2:A16"/>
    <sortCondition ref="B2:B16"/>
    <sortCondition ref="C2:C16"/>
    <sortCondition ref="D2:D16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workbookViewId="0">
      <selection activeCell="G3" sqref="G3"/>
    </sheetView>
  </sheetViews>
  <sheetFormatPr defaultColWidth="10.6640625" defaultRowHeight="15.5" x14ac:dyDescent="0.35"/>
  <cols>
    <col min="2" max="2" width="13.6640625" customWidth="1"/>
    <col min="4" max="4" width="14.83203125" customWidth="1"/>
    <col min="5" max="5" width="22.5" customWidth="1"/>
    <col min="6" max="6" width="23.6640625" customWidth="1"/>
    <col min="7" max="7" width="15" customWidth="1"/>
    <col min="8" max="8" width="22.33203125" customWidth="1"/>
  </cols>
  <sheetData>
    <row r="1" spans="1:8" s="2" customFormat="1" ht="21" x14ac:dyDescent="0.5">
      <c r="A1" s="2" t="s">
        <v>4</v>
      </c>
      <c r="B1" s="2" t="s">
        <v>5</v>
      </c>
      <c r="C1" s="2" t="s">
        <v>6</v>
      </c>
      <c r="D1" s="2" t="s">
        <v>0</v>
      </c>
      <c r="E1" s="2" t="s">
        <v>15</v>
      </c>
      <c r="F1" s="2" t="s">
        <v>16</v>
      </c>
      <c r="G1" s="2" t="s">
        <v>14</v>
      </c>
      <c r="H1" s="2" t="s">
        <v>17</v>
      </c>
    </row>
    <row r="2" spans="1:8" x14ac:dyDescent="0.35">
      <c r="A2" s="1">
        <v>0</v>
      </c>
      <c r="B2" s="1">
        <v>0.5</v>
      </c>
      <c r="C2" s="1">
        <f>$B$25+$B$26*B2</f>
        <v>-3.325390603996861</v>
      </c>
      <c r="D2" s="1">
        <f>EXP(C2)</f>
        <v>3.5958470487660404E-2</v>
      </c>
      <c r="E2" s="1">
        <f>D2/(1+D2)</f>
        <v>3.4710339759791285E-2</v>
      </c>
      <c r="F2" s="1">
        <f>1-E2</f>
        <v>0.96528966024020868</v>
      </c>
      <c r="G2" s="1">
        <f>IF(A2=1,E2,F2)</f>
        <v>0.96528966024020868</v>
      </c>
      <c r="H2" s="1">
        <f>LN(G2)</f>
        <v>-3.532705663193788E-2</v>
      </c>
    </row>
    <row r="3" spans="1:8" x14ac:dyDescent="0.35">
      <c r="A3" s="1">
        <v>0</v>
      </c>
      <c r="B3" s="1">
        <v>0.75</v>
      </c>
      <c r="C3" s="1">
        <f t="shared" ref="C3:C21" si="0">$B$25+$B$26*B3</f>
        <v>-2.9492293300389121</v>
      </c>
      <c r="D3" s="1">
        <f t="shared" ref="D3:D21" si="1">EXP(C3)</f>
        <v>5.2380058134690724E-2</v>
      </c>
      <c r="E3" s="1">
        <f>D3/(1+D3)</f>
        <v>4.9772948213721066E-2</v>
      </c>
      <c r="F3" s="1">
        <f t="shared" ref="F3:F21" si="2">1-E3</f>
        <v>0.95022705178627898</v>
      </c>
      <c r="G3" s="1">
        <f t="shared" ref="G3:G21" si="3">IF(A3=1,E3,F3)</f>
        <v>0.95022705178627898</v>
      </c>
      <c r="H3" s="1">
        <f t="shared" ref="H3:H21" si="4">LN(G3)</f>
        <v>-5.1054321063656337E-2</v>
      </c>
    </row>
    <row r="4" spans="1:8" x14ac:dyDescent="0.35">
      <c r="A4" s="1">
        <v>0</v>
      </c>
      <c r="B4" s="1">
        <v>1</v>
      </c>
      <c r="C4" s="1">
        <f t="shared" si="0"/>
        <v>-2.5730680560809627</v>
      </c>
      <c r="D4" s="1">
        <f t="shared" si="1"/>
        <v>7.6301089923585766E-2</v>
      </c>
      <c r="E4" s="1">
        <f t="shared" ref="E4:E21" si="5">D4/(1+D4)</f>
        <v>7.0891956384623672E-2</v>
      </c>
      <c r="F4" s="1">
        <f t="shared" si="2"/>
        <v>0.92910804361537636</v>
      </c>
      <c r="G4" s="1">
        <f t="shared" si="3"/>
        <v>0.92910804361537636</v>
      </c>
      <c r="H4" s="1">
        <f t="shared" si="4"/>
        <v>-7.353024594539867E-2</v>
      </c>
    </row>
    <row r="5" spans="1:8" x14ac:dyDescent="0.35">
      <c r="A5" s="1">
        <v>0</v>
      </c>
      <c r="B5" s="1">
        <v>1.25</v>
      </c>
      <c r="C5" s="1">
        <f t="shared" si="0"/>
        <v>-2.1969067821230133</v>
      </c>
      <c r="D5" s="1">
        <f t="shared" si="1"/>
        <v>0.11114642730171717</v>
      </c>
      <c r="E5" s="1">
        <f t="shared" si="5"/>
        <v>0.10002860520518672</v>
      </c>
      <c r="F5" s="1">
        <f t="shared" si="2"/>
        <v>0.89997139479481325</v>
      </c>
      <c r="G5" s="1">
        <f t="shared" si="3"/>
        <v>0.89997139479481325</v>
      </c>
      <c r="H5" s="1">
        <f t="shared" si="4"/>
        <v>-0.105392299724253</v>
      </c>
    </row>
    <row r="6" spans="1:8" x14ac:dyDescent="0.35">
      <c r="A6" s="1">
        <v>0</v>
      </c>
      <c r="B6" s="1">
        <v>1.5</v>
      </c>
      <c r="C6" s="1">
        <f t="shared" si="0"/>
        <v>-1.8207455081650643</v>
      </c>
      <c r="D6" s="1">
        <f t="shared" si="1"/>
        <v>0.1619050044279543</v>
      </c>
      <c r="E6" s="1">
        <f t="shared" si="5"/>
        <v>0.13934444193883619</v>
      </c>
      <c r="F6" s="1">
        <f t="shared" si="2"/>
        <v>0.86065555806116378</v>
      </c>
      <c r="G6" s="1">
        <f t="shared" si="3"/>
        <v>0.86065555806116378</v>
      </c>
      <c r="H6" s="1">
        <f t="shared" si="4"/>
        <v>-0.15006090330468849</v>
      </c>
    </row>
    <row r="7" spans="1:8" x14ac:dyDescent="0.35">
      <c r="A7" s="1">
        <v>0</v>
      </c>
      <c r="B7" s="1">
        <v>1.75</v>
      </c>
      <c r="C7" s="1">
        <f t="shared" si="0"/>
        <v>-1.4445842342071149</v>
      </c>
      <c r="D7" s="1">
        <f t="shared" si="1"/>
        <v>0.23584411208880066</v>
      </c>
      <c r="E7" s="1">
        <f t="shared" si="5"/>
        <v>0.19083645726982618</v>
      </c>
      <c r="F7" s="1">
        <f t="shared" si="2"/>
        <v>0.80916354273017377</v>
      </c>
      <c r="G7" s="1">
        <f t="shared" si="3"/>
        <v>0.80916354273017377</v>
      </c>
      <c r="H7" s="1">
        <f t="shared" si="4"/>
        <v>-0.21175422817583558</v>
      </c>
    </row>
    <row r="8" spans="1:8" x14ac:dyDescent="0.35">
      <c r="A8" s="1">
        <v>1</v>
      </c>
      <c r="B8" s="1">
        <v>1.75</v>
      </c>
      <c r="C8" s="1">
        <f t="shared" si="0"/>
        <v>-1.4445842342071149</v>
      </c>
      <c r="D8" s="1">
        <f t="shared" si="1"/>
        <v>0.23584411208880066</v>
      </c>
      <c r="E8" s="1">
        <f t="shared" si="5"/>
        <v>0.19083645726982618</v>
      </c>
      <c r="F8" s="1">
        <f t="shared" si="2"/>
        <v>0.80916354273017377</v>
      </c>
      <c r="G8" s="1">
        <f t="shared" si="3"/>
        <v>0.19083645726982618</v>
      </c>
      <c r="H8" s="1">
        <f t="shared" si="4"/>
        <v>-1.6563384623829502</v>
      </c>
    </row>
    <row r="9" spans="1:8" x14ac:dyDescent="0.35">
      <c r="A9" s="1">
        <v>0</v>
      </c>
      <c r="B9" s="1">
        <v>2</v>
      </c>
      <c r="C9" s="1">
        <f t="shared" si="0"/>
        <v>-1.0684229602491655</v>
      </c>
      <c r="D9" s="1">
        <f t="shared" si="1"/>
        <v>0.34354988225027999</v>
      </c>
      <c r="E9" s="1">
        <f t="shared" si="5"/>
        <v>0.25570310919522865</v>
      </c>
      <c r="F9" s="1">
        <f t="shared" si="2"/>
        <v>0.74429689080477135</v>
      </c>
      <c r="G9" s="1">
        <f t="shared" si="3"/>
        <v>0.74429689080477135</v>
      </c>
      <c r="H9" s="1">
        <f t="shared" si="4"/>
        <v>-0.29531527696643023</v>
      </c>
    </row>
    <row r="10" spans="1:8" x14ac:dyDescent="0.35">
      <c r="A10" s="1">
        <v>1</v>
      </c>
      <c r="B10" s="1">
        <v>2.25</v>
      </c>
      <c r="C10" s="1">
        <f t="shared" si="0"/>
        <v>-0.69226168629121609</v>
      </c>
      <c r="D10" s="1">
        <f t="shared" si="1"/>
        <v>0.50044294321726213</v>
      </c>
      <c r="E10" s="1">
        <f t="shared" si="5"/>
        <v>0.33353013886966487</v>
      </c>
      <c r="F10" s="1">
        <f t="shared" si="2"/>
        <v>0.66646986113033513</v>
      </c>
      <c r="G10" s="1">
        <f t="shared" si="3"/>
        <v>0.33353013886966487</v>
      </c>
      <c r="H10" s="1">
        <f t="shared" si="4"/>
        <v>-1.0980220462864267</v>
      </c>
    </row>
    <row r="11" spans="1:8" x14ac:dyDescent="0.35">
      <c r="A11" s="1">
        <v>0</v>
      </c>
      <c r="B11" s="1">
        <v>2.5</v>
      </c>
      <c r="C11" s="1">
        <f t="shared" si="0"/>
        <v>-0.31610041233326669</v>
      </c>
      <c r="D11" s="1">
        <f t="shared" si="1"/>
        <v>0.7289862472824401</v>
      </c>
      <c r="E11" s="1">
        <f t="shared" si="5"/>
        <v>0.42162640011060531</v>
      </c>
      <c r="F11" s="1">
        <f t="shared" si="2"/>
        <v>0.57837359988939463</v>
      </c>
      <c r="G11" s="1">
        <f t="shared" si="3"/>
        <v>0.57837359988939463</v>
      </c>
      <c r="H11" s="1">
        <f t="shared" si="4"/>
        <v>-0.54753525252402468</v>
      </c>
    </row>
    <row r="12" spans="1:8" x14ac:dyDescent="0.35">
      <c r="A12" s="1">
        <v>1</v>
      </c>
      <c r="B12" s="1">
        <v>2.75</v>
      </c>
      <c r="C12" s="1">
        <f t="shared" si="0"/>
        <v>6.0060861624682715E-2</v>
      </c>
      <c r="D12" s="1">
        <f t="shared" si="1"/>
        <v>1.061901173609364</v>
      </c>
      <c r="E12" s="1">
        <f t="shared" si="5"/>
        <v>0.51501070332604881</v>
      </c>
      <c r="F12" s="1">
        <f t="shared" si="2"/>
        <v>0.48498929667395119</v>
      </c>
      <c r="G12" s="1">
        <f t="shared" si="3"/>
        <v>0.51501070332604881</v>
      </c>
      <c r="H12" s="1">
        <f t="shared" si="4"/>
        <v>-0.66356759537699139</v>
      </c>
    </row>
    <row r="13" spans="1:8" x14ac:dyDescent="0.35">
      <c r="A13" s="1">
        <v>0</v>
      </c>
      <c r="B13" s="1">
        <v>3</v>
      </c>
      <c r="C13" s="1">
        <f t="shared" si="0"/>
        <v>0.43622213558263123</v>
      </c>
      <c r="D13" s="1">
        <f t="shared" si="1"/>
        <v>1.5468523675400017</v>
      </c>
      <c r="E13" s="1">
        <f t="shared" si="5"/>
        <v>0.60735847403440291</v>
      </c>
      <c r="F13" s="1">
        <f t="shared" si="2"/>
        <v>0.39264152596559709</v>
      </c>
      <c r="G13" s="1">
        <f t="shared" si="3"/>
        <v>0.39264152596559709</v>
      </c>
      <c r="H13" s="1">
        <f t="shared" si="4"/>
        <v>-0.93485823104294463</v>
      </c>
    </row>
    <row r="14" spans="1:8" x14ac:dyDescent="0.35">
      <c r="A14" s="1">
        <v>1</v>
      </c>
      <c r="B14" s="1">
        <v>3.25</v>
      </c>
      <c r="C14" s="1">
        <f t="shared" si="0"/>
        <v>0.81238340954058064</v>
      </c>
      <c r="D14" s="1">
        <f t="shared" si="1"/>
        <v>2.2532720618729813</v>
      </c>
      <c r="E14" s="1">
        <f t="shared" si="5"/>
        <v>0.69261716174322119</v>
      </c>
      <c r="F14" s="1">
        <f t="shared" si="2"/>
        <v>0.30738283825677881</v>
      </c>
      <c r="G14" s="1">
        <f t="shared" si="3"/>
        <v>0.69261716174322119</v>
      </c>
      <c r="H14" s="1">
        <f t="shared" si="4"/>
        <v>-0.36727786859827738</v>
      </c>
    </row>
    <row r="15" spans="1:8" x14ac:dyDescent="0.35">
      <c r="A15" s="1">
        <v>0</v>
      </c>
      <c r="B15" s="1">
        <v>3.5</v>
      </c>
      <c r="C15" s="1">
        <f t="shared" si="0"/>
        <v>1.18854468349853</v>
      </c>
      <c r="D15" s="1">
        <f t="shared" si="1"/>
        <v>3.2823009431027814</v>
      </c>
      <c r="E15" s="1">
        <f t="shared" si="5"/>
        <v>0.76648068099682876</v>
      </c>
      <c r="F15" s="1">
        <f t="shared" si="2"/>
        <v>0.23351931900317124</v>
      </c>
      <c r="G15" s="1">
        <f t="shared" si="3"/>
        <v>0.23351931900317124</v>
      </c>
      <c r="H15" s="1">
        <f t="shared" si="4"/>
        <v>-1.4544904686653877</v>
      </c>
    </row>
    <row r="16" spans="1:8" x14ac:dyDescent="0.35">
      <c r="A16" s="1">
        <v>1</v>
      </c>
      <c r="B16" s="1">
        <v>4</v>
      </c>
      <c r="C16" s="1">
        <f t="shared" si="0"/>
        <v>1.9408672314144289</v>
      </c>
      <c r="D16" s="1">
        <f t="shared" si="1"/>
        <v>6.9647884356454624</v>
      </c>
      <c r="E16" s="1">
        <f t="shared" si="5"/>
        <v>0.87444738701098212</v>
      </c>
      <c r="F16" s="1">
        <f t="shared" si="2"/>
        <v>0.12555261298901788</v>
      </c>
      <c r="G16" s="1">
        <f t="shared" si="3"/>
        <v>0.87444738701098212</v>
      </c>
      <c r="H16" s="1">
        <f t="shared" si="4"/>
        <v>-0.13416314984283123</v>
      </c>
    </row>
    <row r="17" spans="1:8" x14ac:dyDescent="0.35">
      <c r="A17" s="1">
        <v>1</v>
      </c>
      <c r="B17" s="1">
        <v>4.25</v>
      </c>
      <c r="C17" s="1">
        <f t="shared" si="0"/>
        <v>2.3170285053723783</v>
      </c>
      <c r="D17" s="1">
        <f t="shared" si="1"/>
        <v>10.145482224560199</v>
      </c>
      <c r="E17" s="1">
        <f t="shared" si="5"/>
        <v>0.91027754745358624</v>
      </c>
      <c r="F17" s="1">
        <f t="shared" si="2"/>
        <v>8.9722452546413756E-2</v>
      </c>
      <c r="G17" s="1">
        <f t="shared" si="3"/>
        <v>0.91027754745358624</v>
      </c>
      <c r="H17" s="1">
        <f t="shared" si="4"/>
        <v>-9.4005728771689612E-2</v>
      </c>
    </row>
    <row r="18" spans="1:8" x14ac:dyDescent="0.35">
      <c r="A18" s="1">
        <v>1</v>
      </c>
      <c r="B18" s="1">
        <v>4.5</v>
      </c>
      <c r="C18" s="1">
        <f t="shared" si="0"/>
        <v>2.6931897793303277</v>
      </c>
      <c r="D18" s="1">
        <f t="shared" si="1"/>
        <v>14.778741740678282</v>
      </c>
      <c r="E18" s="1">
        <f t="shared" si="5"/>
        <v>0.93662359037020315</v>
      </c>
      <c r="F18" s="1">
        <f t="shared" si="2"/>
        <v>6.3376409629796848E-2</v>
      </c>
      <c r="G18" s="1">
        <f t="shared" si="3"/>
        <v>0.93662359037020315</v>
      </c>
      <c r="H18" s="1">
        <f t="shared" si="4"/>
        <v>-6.5473795308587227E-2</v>
      </c>
    </row>
    <row r="19" spans="1:8" x14ac:dyDescent="0.35">
      <c r="A19" s="1">
        <v>1</v>
      </c>
      <c r="B19" s="1">
        <v>4.75</v>
      </c>
      <c r="C19" s="1">
        <f t="shared" si="0"/>
        <v>3.0693510532882771</v>
      </c>
      <c r="D19" s="1">
        <f t="shared" si="1"/>
        <v>21.52792766310667</v>
      </c>
      <c r="E19" s="1">
        <f t="shared" si="5"/>
        <v>0.95561065292136604</v>
      </c>
      <c r="F19" s="1">
        <f t="shared" si="2"/>
        <v>4.4389347078633956E-2</v>
      </c>
      <c r="G19" s="1">
        <f t="shared" si="3"/>
        <v>0.95561065292136604</v>
      </c>
      <c r="H19" s="1">
        <f t="shared" si="4"/>
        <v>-4.5404715705045479E-2</v>
      </c>
    </row>
    <row r="20" spans="1:8" x14ac:dyDescent="0.35">
      <c r="A20" s="1">
        <v>1</v>
      </c>
      <c r="B20" s="1">
        <v>5</v>
      </c>
      <c r="C20" s="1">
        <f t="shared" si="0"/>
        <v>3.4455123272462265</v>
      </c>
      <c r="D20" s="1">
        <f t="shared" si="1"/>
        <v>31.359345578947977</v>
      </c>
      <c r="E20" s="1">
        <f t="shared" si="5"/>
        <v>0.96909702646611695</v>
      </c>
      <c r="F20" s="1">
        <f t="shared" si="2"/>
        <v>3.0902973533883049E-2</v>
      </c>
      <c r="G20" s="1">
        <f t="shared" si="3"/>
        <v>0.96909702646611695</v>
      </c>
      <c r="H20" s="1">
        <f t="shared" si="4"/>
        <v>-3.1390541592107322E-2</v>
      </c>
    </row>
    <row r="21" spans="1:8" x14ac:dyDescent="0.35">
      <c r="A21" s="1">
        <v>1</v>
      </c>
      <c r="B21" s="1">
        <v>5.5</v>
      </c>
      <c r="C21" s="1">
        <f t="shared" si="0"/>
        <v>4.1978348751621253</v>
      </c>
      <c r="D21" s="1">
        <f t="shared" si="1"/>
        <v>66.542103001439273</v>
      </c>
      <c r="E21" s="1">
        <f t="shared" si="5"/>
        <v>0.98519442013852176</v>
      </c>
      <c r="F21" s="1">
        <f t="shared" si="2"/>
        <v>1.4805579861478235E-2</v>
      </c>
      <c r="G21" s="1">
        <f t="shared" si="3"/>
        <v>0.98519442013852176</v>
      </c>
      <c r="H21" s="1">
        <f t="shared" si="4"/>
        <v>-1.4916276435794381E-2</v>
      </c>
    </row>
    <row r="23" spans="1:8" x14ac:dyDescent="0.35">
      <c r="G23" t="s">
        <v>18</v>
      </c>
      <c r="H23" s="1">
        <f>SUM(H2:H21)</f>
        <v>-8.0298784643452592</v>
      </c>
    </row>
    <row r="25" spans="1:8" x14ac:dyDescent="0.35">
      <c r="A25" t="s">
        <v>2</v>
      </c>
      <c r="B25">
        <v>-4.0777131519127598</v>
      </c>
    </row>
    <row r="26" spans="1:8" x14ac:dyDescent="0.35">
      <c r="A26" t="s">
        <v>3</v>
      </c>
      <c r="B26">
        <v>1.5046450958317972</v>
      </c>
    </row>
    <row r="27" spans="1:8" ht="21" x14ac:dyDescent="0.5">
      <c r="F27" s="2"/>
      <c r="G27" s="2"/>
    </row>
    <row r="28" spans="1:8" x14ac:dyDescent="0.35">
      <c r="F28" s="1"/>
      <c r="G28" s="1"/>
    </row>
    <row r="29" spans="1:8" x14ac:dyDescent="0.35">
      <c r="A29" t="s">
        <v>7</v>
      </c>
      <c r="B29">
        <v>5.5</v>
      </c>
      <c r="F29" s="1"/>
      <c r="G29" s="1"/>
    </row>
    <row r="30" spans="1:8" x14ac:dyDescent="0.35">
      <c r="A30" t="s">
        <v>19</v>
      </c>
      <c r="B30">
        <f>B25+B26*B29</f>
        <v>4.1978348751621253</v>
      </c>
      <c r="F30" s="1"/>
      <c r="G30" s="1"/>
    </row>
    <row r="31" spans="1:8" x14ac:dyDescent="0.35">
      <c r="A31" t="s">
        <v>0</v>
      </c>
      <c r="B31">
        <f>EXP(B30)</f>
        <v>66.542103001439273</v>
      </c>
      <c r="F31" s="1"/>
      <c r="G31" s="1"/>
    </row>
    <row r="32" spans="1:8" x14ac:dyDescent="0.35">
      <c r="A32" t="s">
        <v>20</v>
      </c>
      <c r="B32">
        <f>B31/(1+B31)</f>
        <v>0.98519442013852176</v>
      </c>
      <c r="F32" s="1"/>
      <c r="G32" s="1"/>
    </row>
    <row r="33" spans="1:7" x14ac:dyDescent="0.35">
      <c r="F33" s="1"/>
      <c r="G33" s="1"/>
    </row>
    <row r="34" spans="1:7" x14ac:dyDescent="0.35">
      <c r="F34" s="1"/>
      <c r="G34" s="1"/>
    </row>
    <row r="35" spans="1:7" x14ac:dyDescent="0.35">
      <c r="A35" t="s">
        <v>7</v>
      </c>
      <c r="B35" t="s">
        <v>21</v>
      </c>
      <c r="C35" s="1" t="s">
        <v>6</v>
      </c>
      <c r="D35" s="1" t="s">
        <v>0</v>
      </c>
      <c r="E35" s="1" t="s">
        <v>15</v>
      </c>
      <c r="F35" s="1"/>
      <c r="G35" s="1"/>
    </row>
    <row r="36" spans="1:7" x14ac:dyDescent="0.35">
      <c r="A36" s="1">
        <v>0.5</v>
      </c>
      <c r="B36">
        <f>E36</f>
        <v>3.4710339759791285E-2</v>
      </c>
      <c r="C36" s="1">
        <f>$B$25+$B$26*A36</f>
        <v>-3.325390603996861</v>
      </c>
      <c r="D36" s="1">
        <f>EXP(C36)</f>
        <v>3.5958470487660404E-2</v>
      </c>
      <c r="E36" s="1">
        <f>D36/(1+D36)</f>
        <v>3.4710339759791285E-2</v>
      </c>
      <c r="F36" s="1"/>
      <c r="G36" s="1"/>
    </row>
    <row r="37" spans="1:7" x14ac:dyDescent="0.35">
      <c r="A37" s="1">
        <v>0.75</v>
      </c>
      <c r="B37">
        <f t="shared" ref="B37:B56" si="6">E37</f>
        <v>4.9772948213721066E-2</v>
      </c>
      <c r="C37" s="1">
        <f t="shared" ref="C37:C56" si="7">$B$25+$B$26*A37</f>
        <v>-2.9492293300389121</v>
      </c>
      <c r="D37" s="1">
        <f t="shared" ref="D37:D56" si="8">EXP(C37)</f>
        <v>5.2380058134690724E-2</v>
      </c>
      <c r="E37" s="1">
        <f t="shared" ref="E37:E56" si="9">D37/(1+D37)</f>
        <v>4.9772948213721066E-2</v>
      </c>
      <c r="F37" s="1"/>
      <c r="G37" s="1"/>
    </row>
    <row r="38" spans="1:7" x14ac:dyDescent="0.35">
      <c r="A38" s="1">
        <v>1</v>
      </c>
      <c r="B38">
        <f t="shared" si="6"/>
        <v>7.0891956384623672E-2</v>
      </c>
      <c r="C38" s="1">
        <f t="shared" si="7"/>
        <v>-2.5730680560809627</v>
      </c>
      <c r="D38" s="1">
        <f t="shared" si="8"/>
        <v>7.6301089923585766E-2</v>
      </c>
      <c r="E38" s="1">
        <f t="shared" si="9"/>
        <v>7.0891956384623672E-2</v>
      </c>
      <c r="F38" s="1"/>
      <c r="G38" s="1"/>
    </row>
    <row r="39" spans="1:7" x14ac:dyDescent="0.35">
      <c r="A39" s="1">
        <v>1.25</v>
      </c>
      <c r="B39">
        <f t="shared" si="6"/>
        <v>0.10002860520518672</v>
      </c>
      <c r="C39" s="1">
        <f t="shared" si="7"/>
        <v>-2.1969067821230133</v>
      </c>
      <c r="D39" s="1">
        <f t="shared" si="8"/>
        <v>0.11114642730171717</v>
      </c>
      <c r="E39" s="1">
        <f t="shared" si="9"/>
        <v>0.10002860520518672</v>
      </c>
      <c r="F39" s="1"/>
      <c r="G39" s="1"/>
    </row>
    <row r="40" spans="1:7" x14ac:dyDescent="0.35">
      <c r="A40" s="1">
        <v>1.5</v>
      </c>
      <c r="B40">
        <f t="shared" si="6"/>
        <v>0.13934444193883619</v>
      </c>
      <c r="C40" s="1">
        <f t="shared" si="7"/>
        <v>-1.8207455081650643</v>
      </c>
      <c r="D40" s="1">
        <f t="shared" si="8"/>
        <v>0.1619050044279543</v>
      </c>
      <c r="E40" s="1">
        <f t="shared" si="9"/>
        <v>0.13934444193883619</v>
      </c>
      <c r="F40" s="1"/>
      <c r="G40" s="1"/>
    </row>
    <row r="41" spans="1:7" x14ac:dyDescent="0.35">
      <c r="A41" s="1">
        <v>1.75</v>
      </c>
      <c r="B41">
        <f t="shared" si="6"/>
        <v>0.19083645726982618</v>
      </c>
      <c r="C41" s="1">
        <f t="shared" si="7"/>
        <v>-1.4445842342071149</v>
      </c>
      <c r="D41" s="1">
        <f t="shared" si="8"/>
        <v>0.23584411208880066</v>
      </c>
      <c r="E41" s="1">
        <f t="shared" si="9"/>
        <v>0.19083645726982618</v>
      </c>
      <c r="F41" s="1"/>
      <c r="G41" s="1"/>
    </row>
    <row r="42" spans="1:7" x14ac:dyDescent="0.35">
      <c r="A42" s="1">
        <v>1.75</v>
      </c>
      <c r="B42">
        <f t="shared" si="6"/>
        <v>0.19083645726982618</v>
      </c>
      <c r="C42" s="1">
        <f t="shared" si="7"/>
        <v>-1.4445842342071149</v>
      </c>
      <c r="D42" s="1">
        <f t="shared" si="8"/>
        <v>0.23584411208880066</v>
      </c>
      <c r="E42" s="1">
        <f t="shared" si="9"/>
        <v>0.19083645726982618</v>
      </c>
      <c r="F42" s="1"/>
      <c r="G42" s="1"/>
    </row>
    <row r="43" spans="1:7" x14ac:dyDescent="0.35">
      <c r="A43" s="1">
        <v>2</v>
      </c>
      <c r="B43">
        <f t="shared" si="6"/>
        <v>0.25570310919522865</v>
      </c>
      <c r="C43" s="1">
        <f t="shared" si="7"/>
        <v>-1.0684229602491655</v>
      </c>
      <c r="D43" s="1">
        <f t="shared" si="8"/>
        <v>0.34354988225027999</v>
      </c>
      <c r="E43" s="1">
        <f t="shared" si="9"/>
        <v>0.25570310919522865</v>
      </c>
      <c r="F43" s="1"/>
      <c r="G43" s="1"/>
    </row>
    <row r="44" spans="1:7" x14ac:dyDescent="0.35">
      <c r="A44" s="1">
        <v>2.25</v>
      </c>
      <c r="B44">
        <f t="shared" si="6"/>
        <v>0.33353013886966487</v>
      </c>
      <c r="C44" s="1">
        <f t="shared" si="7"/>
        <v>-0.69226168629121609</v>
      </c>
      <c r="D44" s="1">
        <f t="shared" si="8"/>
        <v>0.50044294321726213</v>
      </c>
      <c r="E44" s="1">
        <f t="shared" si="9"/>
        <v>0.33353013886966487</v>
      </c>
      <c r="F44" s="1"/>
      <c r="G44" s="1"/>
    </row>
    <row r="45" spans="1:7" x14ac:dyDescent="0.35">
      <c r="A45" s="1">
        <v>2.5</v>
      </c>
      <c r="B45">
        <f t="shared" si="6"/>
        <v>0.42162640011060531</v>
      </c>
      <c r="C45" s="1">
        <f t="shared" si="7"/>
        <v>-0.31610041233326669</v>
      </c>
      <c r="D45" s="1">
        <f t="shared" si="8"/>
        <v>0.7289862472824401</v>
      </c>
      <c r="E45" s="1">
        <f t="shared" si="9"/>
        <v>0.42162640011060531</v>
      </c>
      <c r="F45" s="1"/>
      <c r="G45" s="1"/>
    </row>
    <row r="46" spans="1:7" x14ac:dyDescent="0.35">
      <c r="A46" s="1">
        <v>2.75</v>
      </c>
      <c r="B46">
        <f t="shared" si="6"/>
        <v>0.51501070332604881</v>
      </c>
      <c r="C46" s="1">
        <f t="shared" si="7"/>
        <v>6.0060861624682715E-2</v>
      </c>
      <c r="D46" s="1">
        <f t="shared" si="8"/>
        <v>1.061901173609364</v>
      </c>
      <c r="E46" s="1">
        <f t="shared" si="9"/>
        <v>0.51501070332604881</v>
      </c>
      <c r="F46" s="1"/>
      <c r="G46" s="1"/>
    </row>
    <row r="47" spans="1:7" x14ac:dyDescent="0.35">
      <c r="A47" s="1">
        <v>3</v>
      </c>
      <c r="B47">
        <f t="shared" si="6"/>
        <v>0.60735847403440291</v>
      </c>
      <c r="C47" s="1">
        <f t="shared" si="7"/>
        <v>0.43622213558263123</v>
      </c>
      <c r="D47" s="1">
        <f t="shared" si="8"/>
        <v>1.5468523675400017</v>
      </c>
      <c r="E47" s="1">
        <f t="shared" si="9"/>
        <v>0.60735847403440291</v>
      </c>
      <c r="F47" s="1"/>
      <c r="G47" s="1"/>
    </row>
    <row r="48" spans="1:7" x14ac:dyDescent="0.35">
      <c r="A48" s="1">
        <v>3.25</v>
      </c>
      <c r="B48">
        <f t="shared" si="6"/>
        <v>0.69261716174322119</v>
      </c>
      <c r="C48" s="1">
        <f t="shared" si="7"/>
        <v>0.81238340954058064</v>
      </c>
      <c r="D48" s="1">
        <f t="shared" si="8"/>
        <v>2.2532720618729813</v>
      </c>
      <c r="E48" s="1">
        <f t="shared" si="9"/>
        <v>0.69261716174322119</v>
      </c>
    </row>
    <row r="49" spans="1:5" x14ac:dyDescent="0.35">
      <c r="A49" s="1">
        <v>3.5</v>
      </c>
      <c r="B49">
        <f t="shared" si="6"/>
        <v>0.76648068099682876</v>
      </c>
      <c r="C49" s="1">
        <f t="shared" si="7"/>
        <v>1.18854468349853</v>
      </c>
      <c r="D49" s="1">
        <f t="shared" si="8"/>
        <v>3.2823009431027814</v>
      </c>
      <c r="E49" s="1">
        <f t="shared" si="9"/>
        <v>0.76648068099682876</v>
      </c>
    </row>
    <row r="50" spans="1:5" x14ac:dyDescent="0.35">
      <c r="A50" s="1">
        <v>4</v>
      </c>
      <c r="B50">
        <f t="shared" si="6"/>
        <v>0.87444738701098212</v>
      </c>
      <c r="C50" s="1">
        <f t="shared" si="7"/>
        <v>1.9408672314144289</v>
      </c>
      <c r="D50" s="1">
        <f t="shared" si="8"/>
        <v>6.9647884356454624</v>
      </c>
      <c r="E50" s="1">
        <f t="shared" si="9"/>
        <v>0.87444738701098212</v>
      </c>
    </row>
    <row r="51" spans="1:5" x14ac:dyDescent="0.35">
      <c r="A51" s="1">
        <v>4.25</v>
      </c>
      <c r="B51">
        <f t="shared" si="6"/>
        <v>0.91027754745358624</v>
      </c>
      <c r="C51" s="1">
        <f t="shared" si="7"/>
        <v>2.3170285053723783</v>
      </c>
      <c r="D51" s="1">
        <f t="shared" si="8"/>
        <v>10.145482224560199</v>
      </c>
      <c r="E51" s="1">
        <f t="shared" si="9"/>
        <v>0.91027754745358624</v>
      </c>
    </row>
    <row r="52" spans="1:5" x14ac:dyDescent="0.35">
      <c r="A52" s="1">
        <v>4.5</v>
      </c>
      <c r="B52">
        <f t="shared" si="6"/>
        <v>0.93662359037020315</v>
      </c>
      <c r="C52" s="1">
        <f t="shared" si="7"/>
        <v>2.6931897793303277</v>
      </c>
      <c r="D52" s="1">
        <f t="shared" si="8"/>
        <v>14.778741740678282</v>
      </c>
      <c r="E52" s="1">
        <f t="shared" si="9"/>
        <v>0.93662359037020315</v>
      </c>
    </row>
    <row r="53" spans="1:5" x14ac:dyDescent="0.35">
      <c r="A53" s="1">
        <v>4.75</v>
      </c>
      <c r="B53">
        <f t="shared" si="6"/>
        <v>0.95561065292136604</v>
      </c>
      <c r="C53" s="1">
        <f t="shared" si="7"/>
        <v>3.0693510532882771</v>
      </c>
      <c r="D53" s="1">
        <f t="shared" si="8"/>
        <v>21.52792766310667</v>
      </c>
      <c r="E53" s="1">
        <f t="shared" si="9"/>
        <v>0.95561065292136604</v>
      </c>
    </row>
    <row r="54" spans="1:5" x14ac:dyDescent="0.35">
      <c r="A54" s="1">
        <v>5</v>
      </c>
      <c r="B54">
        <f t="shared" si="6"/>
        <v>0.96909702646611695</v>
      </c>
      <c r="C54" s="1">
        <f t="shared" si="7"/>
        <v>3.4455123272462265</v>
      </c>
      <c r="D54" s="1">
        <f t="shared" si="8"/>
        <v>31.359345578947977</v>
      </c>
      <c r="E54" s="1">
        <f t="shared" si="9"/>
        <v>0.96909702646611695</v>
      </c>
    </row>
    <row r="55" spans="1:5" x14ac:dyDescent="0.35">
      <c r="A55" s="1">
        <v>5.5</v>
      </c>
      <c r="B55">
        <f t="shared" si="6"/>
        <v>0.98519442013852176</v>
      </c>
      <c r="C55" s="1">
        <f t="shared" si="7"/>
        <v>4.1978348751621253</v>
      </c>
      <c r="D55" s="1">
        <f t="shared" si="8"/>
        <v>66.542103001439273</v>
      </c>
      <c r="E55" s="1">
        <f t="shared" si="9"/>
        <v>0.98519442013852176</v>
      </c>
    </row>
    <row r="56" spans="1:5" x14ac:dyDescent="0.35">
      <c r="A56" s="1">
        <v>6</v>
      </c>
      <c r="B56">
        <f t="shared" si="6"/>
        <v>0.9929675122206939</v>
      </c>
      <c r="C56" s="1">
        <f t="shared" si="7"/>
        <v>4.9501574230780223</v>
      </c>
      <c r="D56" s="1">
        <f t="shared" si="8"/>
        <v>141.19718986822963</v>
      </c>
      <c r="E56" s="1">
        <f t="shared" si="9"/>
        <v>0.9929675122206939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Watsamon Phongwanit</cp:lastModifiedBy>
  <dcterms:created xsi:type="dcterms:W3CDTF">2023-02-05T14:48:34Z</dcterms:created>
  <dcterms:modified xsi:type="dcterms:W3CDTF">2023-02-13T08:00:24Z</dcterms:modified>
</cp:coreProperties>
</file>