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a594bf2976728fe/Documents/Year 3 Term 1/ITE224/"/>
    </mc:Choice>
  </mc:AlternateContent>
  <xr:revisionPtr revIDLastSave="0" documentId="14_{C38F56C9-E9C3-4544-ADD4-29E9D652D9EE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solver_adj" localSheetId="2" hidden="1">Sheet1!$B$26:$B$29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Sheet1!$J$24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9" i="1"/>
  <c r="B40" i="1"/>
  <c r="G2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I8" i="1"/>
  <c r="E9" i="1"/>
  <c r="F9" i="1"/>
  <c r="G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I14" i="1"/>
  <c r="E15" i="1"/>
  <c r="F15" i="1"/>
  <c r="G15" i="1"/>
  <c r="H15" i="1"/>
  <c r="I15" i="1"/>
  <c r="E16" i="1"/>
  <c r="F16" i="1"/>
  <c r="G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I22" i="1"/>
  <c r="E2" i="1"/>
  <c r="F2" i="1"/>
  <c r="H2" i="1"/>
  <c r="I2" i="1"/>
  <c r="J2" i="1"/>
  <c r="J3" i="1"/>
  <c r="J4" i="1"/>
  <c r="J5" i="1"/>
  <c r="J6" i="1"/>
  <c r="J7" i="1"/>
  <c r="J8" i="1"/>
  <c r="H9" i="1"/>
  <c r="J9" i="1"/>
  <c r="J10" i="1"/>
  <c r="J11" i="1"/>
  <c r="J12" i="1"/>
  <c r="J13" i="1"/>
  <c r="H14" i="1"/>
  <c r="J14" i="1"/>
  <c r="J15" i="1"/>
  <c r="H16" i="1"/>
  <c r="J16" i="1"/>
  <c r="J17" i="1"/>
  <c r="J18" i="1"/>
  <c r="J19" i="1"/>
  <c r="J20" i="1"/>
  <c r="J21" i="1"/>
  <c r="H22" i="1"/>
  <c r="J22" i="1"/>
  <c r="J24" i="1"/>
  <c r="H8" i="1"/>
</calcChain>
</file>

<file path=xl/sharedStrings.xml><?xml version="1.0" encoding="utf-8"?>
<sst xmlns="http://schemas.openxmlformats.org/spreadsheetml/2006/main" count="66" uniqueCount="54">
  <si>
    <t>Donate</t>
  </si>
  <si>
    <t>Income</t>
  </si>
  <si>
    <t>Age</t>
  </si>
  <si>
    <t>Member</t>
  </si>
  <si>
    <t>Intercept</t>
  </si>
  <si>
    <t>BetaIncome</t>
  </si>
  <si>
    <t>BetaAge</t>
  </si>
  <si>
    <t>BetaMember</t>
  </si>
  <si>
    <t>Logit</t>
  </si>
  <si>
    <t>e^(Logit)</t>
  </si>
  <si>
    <t>Prob of Y=1</t>
  </si>
  <si>
    <t>Prob of Y=0</t>
  </si>
  <si>
    <t>Likelihood</t>
  </si>
  <si>
    <t>Loglikelihood</t>
  </si>
  <si>
    <t>e^Logit</t>
  </si>
  <si>
    <t>Probability of donation</t>
  </si>
  <si>
    <t>Income ($)</t>
  </si>
  <si>
    <t>Experience (In years)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</si>
  <si>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</si>
  <si>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</si>
  <si>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</si>
  <si>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</si>
  <si>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</si>
  <si>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</si>
  <si>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</si>
  <si>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</si>
  <si>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</si>
  <si>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</si>
  <si>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</si>
  <si>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</si>
  <si>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</si>
  <si>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</si>
  <si>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</si>
  <si>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</si>
  <si>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</si>
  <si>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</si>
  <si>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</si>
  <si>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</si>
  <si>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</si>
  <si>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</si>
  <si>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</si>
  <si>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</si>
  <si>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</si>
  <si>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Income ($)</t>
  </si>
  <si>
    <t>Residuals</t>
  </si>
  <si>
    <t xml:space="preserve">positive correlation (+ve value) </t>
  </si>
  <si>
    <t>=</t>
  </si>
  <si>
    <t>strong positive correlation</t>
  </si>
  <si>
    <t>strong negative correlation</t>
  </si>
  <si>
    <t xml:space="preserve"> no correlation</t>
  </si>
  <si>
    <t>average distance between actual value and predicted value</t>
  </si>
  <si>
    <t>how many percentage of datapoint falls on regression line (in this case 30%) should be &gt;95% to be a good model</t>
  </si>
  <si>
    <t>Significance value should be &lt;0.05 (5%) to be a reliable model</t>
  </si>
  <si>
    <t>if &gt;0.0.5 we should choose another independent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</si>
</sst>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84E2-30A5-4DCF-87F8-054770A64131}">
  <dimension ref="A1:N40"/>
  <sheetViews>
    <sheetView workbookViewId="0">
      <selection activeCell="G11" sqref="G11:L12"/>
    </sheetView>
  </sheetViews>
  <sheetFormatPr defaultRowHeight="15.5" x14ac:dyDescent="0.35"/>
  <cols>
    <col min="1" max="1" width="17.83203125" bestFit="1" customWidth="1"/>
    <col min="6" max="6" width="12.33203125" bestFit="1" customWidth="1"/>
  </cols>
  <sheetData>
    <row r="1" spans="1:14" x14ac:dyDescent="0.35">
      <c r="A1" t="s">
        <v>18</v>
      </c>
      <c r="H1" s="9"/>
      <c r="I1" s="9" t="s">
        <v>20</v>
      </c>
      <c r="J1" s="9"/>
      <c r="K1" s="9"/>
    </row>
    <row r="2" spans="1:14" ht="16" thickBot="1" x14ac:dyDescent="0.4">
      <c r="H2" s="9">
        <v>1</v>
      </c>
      <c r="I2" s="9" t="s">
        <v>47</v>
      </c>
      <c r="J2" s="9"/>
      <c r="K2" s="9"/>
    </row>
    <row r="3" spans="1:14" x14ac:dyDescent="0.35">
      <c r="A3" s="8" t="s">
        <v>19</v>
      </c>
      <c r="B3" s="8"/>
      <c r="H3" s="9">
        <v>-1</v>
      </c>
      <c r="I3" s="9" t="s">
        <v>48</v>
      </c>
      <c r="J3" s="9"/>
      <c r="K3" s="9"/>
    </row>
    <row r="4" spans="1:14" x14ac:dyDescent="0.35">
      <c r="A4" t="s">
        <v>20</v>
      </c>
      <c r="B4">
        <v>0.20932404081036693</v>
      </c>
      <c r="C4" s="9" t="s">
        <v>46</v>
      </c>
      <c r="D4" s="9" t="s">
        <v>45</v>
      </c>
      <c r="E4" s="9"/>
      <c r="F4" s="9"/>
      <c r="H4" s="9">
        <v>0</v>
      </c>
      <c r="I4" s="9" t="s">
        <v>49</v>
      </c>
      <c r="J4" s="9"/>
      <c r="K4" s="9"/>
    </row>
    <row r="5" spans="1:14" x14ac:dyDescent="0.35">
      <c r="A5" t="s">
        <v>21</v>
      </c>
      <c r="B5">
        <v>4.3816554061180159E-2</v>
      </c>
      <c r="C5" s="9" t="s">
        <v>46</v>
      </c>
      <c r="D5" s="9" t="s">
        <v>51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35">
      <c r="A6" t="s">
        <v>22</v>
      </c>
      <c r="B6">
        <v>-0.11554735359528982</v>
      </c>
    </row>
    <row r="7" spans="1:14" x14ac:dyDescent="0.35">
      <c r="A7" t="s">
        <v>23</v>
      </c>
      <c r="B7">
        <v>7178.1863313540398</v>
      </c>
      <c r="C7" s="9" t="s">
        <v>46</v>
      </c>
      <c r="D7" s="9" t="s">
        <v>50</v>
      </c>
      <c r="E7" s="9"/>
      <c r="F7" s="9"/>
      <c r="G7" s="9"/>
      <c r="H7" s="9"/>
      <c r="I7" s="9"/>
    </row>
    <row r="8" spans="1:14" ht="16" thickBot="1" x14ac:dyDescent="0.4">
      <c r="A8" s="6" t="s">
        <v>24</v>
      </c>
      <c r="B8" s="6">
        <v>15</v>
      </c>
    </row>
    <row r="10" spans="1:14" ht="16" thickBot="1" x14ac:dyDescent="0.4">
      <c r="A10" t="s">
        <v>25</v>
      </c>
    </row>
    <row r="11" spans="1:14" x14ac:dyDescent="0.35">
      <c r="A11" s="7"/>
      <c r="B11" s="7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9" t="s">
        <v>52</v>
      </c>
      <c r="H11" s="9"/>
      <c r="I11" s="9"/>
      <c r="J11" s="9"/>
      <c r="K11" s="9"/>
      <c r="L11" s="9"/>
    </row>
    <row r="12" spans="1:14" x14ac:dyDescent="0.35">
      <c r="A12" t="s">
        <v>26</v>
      </c>
      <c r="B12">
        <v>2</v>
      </c>
      <c r="C12">
        <v>28333987.641677737</v>
      </c>
      <c r="D12">
        <v>14166993.820838869</v>
      </c>
      <c r="E12">
        <v>0.27494653403976854</v>
      </c>
      <c r="F12">
        <v>0.76427089986423924</v>
      </c>
      <c r="G12" s="9" t="s">
        <v>53</v>
      </c>
      <c r="H12" s="9"/>
      <c r="I12" s="9"/>
      <c r="J12" s="9"/>
      <c r="K12" s="9"/>
      <c r="L12" s="9"/>
    </row>
    <row r="13" spans="1:14" x14ac:dyDescent="0.35">
      <c r="A13" t="s">
        <v>27</v>
      </c>
      <c r="B13">
        <v>12</v>
      </c>
      <c r="C13">
        <v>618316308.09165561</v>
      </c>
      <c r="D13">
        <v>51526359.00763797</v>
      </c>
    </row>
    <row r="14" spans="1:14" ht="16" thickBot="1" x14ac:dyDescent="0.4">
      <c r="A14" s="6" t="s">
        <v>28</v>
      </c>
      <c r="B14" s="6">
        <v>14</v>
      </c>
      <c r="C14" s="6">
        <v>646650295.73333335</v>
      </c>
      <c r="D14" s="6"/>
      <c r="E14" s="6"/>
      <c r="F14" s="6"/>
    </row>
    <row r="15" spans="1:14" ht="16" thickBot="1" x14ac:dyDescent="0.4"/>
    <row r="16" spans="1:14" x14ac:dyDescent="0.35">
      <c r="A16" s="7"/>
      <c r="B16" s="7" t="s">
        <v>34</v>
      </c>
      <c r="C16" s="7" t="s">
        <v>23</v>
      </c>
      <c r="D16" s="7" t="s">
        <v>35</v>
      </c>
      <c r="E16" s="7" t="s">
        <v>36</v>
      </c>
      <c r="F16" s="7" t="s">
        <v>37</v>
      </c>
      <c r="G16" s="7" t="s">
        <v>38</v>
      </c>
      <c r="H16" s="7" t="s">
        <v>39</v>
      </c>
      <c r="I16" s="7" t="s">
        <v>40</v>
      </c>
    </row>
    <row r="17" spans="1:9" x14ac:dyDescent="0.35">
      <c r="A17" t="s">
        <v>4</v>
      </c>
      <c r="B17">
        <v>41308.239706961875</v>
      </c>
      <c r="C17">
        <v>11234.931048579725</v>
      </c>
      <c r="D17">
        <v>3.6767684223735309</v>
      </c>
      <c r="E17">
        <v>3.1674975862730514E-3</v>
      </c>
      <c r="F17">
        <v>16829.427797889683</v>
      </c>
      <c r="G17">
        <v>65787.051616034063</v>
      </c>
      <c r="H17">
        <v>16829.427797889683</v>
      </c>
      <c r="I17">
        <v>65787.051616034063</v>
      </c>
    </row>
    <row r="18" spans="1:9" x14ac:dyDescent="0.35">
      <c r="A18" t="s">
        <v>2</v>
      </c>
      <c r="B18">
        <v>-71.430270424727894</v>
      </c>
      <c r="C18">
        <v>142.50703570015506</v>
      </c>
      <c r="D18">
        <v>-0.50124030770678762</v>
      </c>
      <c r="E18">
        <v>0.62527008766586556</v>
      </c>
      <c r="F18">
        <v>-381.92642812607147</v>
      </c>
      <c r="G18">
        <v>239.06588727661568</v>
      </c>
      <c r="H18">
        <v>-381.92642812607147</v>
      </c>
      <c r="I18">
        <v>239.06588727661568</v>
      </c>
    </row>
    <row r="19" spans="1:9" ht="16" thickBot="1" x14ac:dyDescent="0.4">
      <c r="A19" s="6" t="s">
        <v>17</v>
      </c>
      <c r="B19" s="6">
        <v>-824.75834454150004</v>
      </c>
      <c r="C19" s="6">
        <v>1554.8947824282486</v>
      </c>
      <c r="D19" s="6">
        <v>-0.53042710919223168</v>
      </c>
      <c r="E19" s="6">
        <v>0.60549276227258453</v>
      </c>
      <c r="F19" s="6">
        <v>-4212.5830452788023</v>
      </c>
      <c r="G19" s="6">
        <v>2563.0663561958017</v>
      </c>
      <c r="H19" s="6">
        <v>-4212.5830452788023</v>
      </c>
      <c r="I19" s="6">
        <v>2563.0663561958017</v>
      </c>
    </row>
    <row r="23" spans="1:9" x14ac:dyDescent="0.35">
      <c r="A23" t="s">
        <v>41</v>
      </c>
    </row>
    <row r="24" spans="1:9" ht="16" thickBot="1" x14ac:dyDescent="0.4"/>
    <row r="25" spans="1:9" x14ac:dyDescent="0.35">
      <c r="A25" s="7" t="s">
        <v>42</v>
      </c>
      <c r="B25" s="7" t="s">
        <v>43</v>
      </c>
      <c r="C25" s="7" t="s">
        <v>44</v>
      </c>
    </row>
    <row r="26" spans="1:9" x14ac:dyDescent="0.35">
      <c r="A26">
        <v>1</v>
      </c>
      <c r="B26">
        <v>35898.703116609271</v>
      </c>
      <c r="C26">
        <v>-9583.7031166092711</v>
      </c>
    </row>
    <row r="27" spans="1:9" x14ac:dyDescent="0.35">
      <c r="A27">
        <v>2</v>
      </c>
      <c r="B27">
        <v>34106.325886676816</v>
      </c>
      <c r="C27">
        <v>5386.6741133231844</v>
      </c>
    </row>
    <row r="28" spans="1:9" x14ac:dyDescent="0.35">
      <c r="A28">
        <v>3</v>
      </c>
      <c r="B28">
        <v>33138.70700128586</v>
      </c>
      <c r="C28">
        <v>4070.2929987141397</v>
      </c>
    </row>
    <row r="29" spans="1:9" x14ac:dyDescent="0.35">
      <c r="A29">
        <v>4</v>
      </c>
      <c r="B29">
        <v>34716.79341994413</v>
      </c>
      <c r="C29">
        <v>-10336.79341994413</v>
      </c>
    </row>
    <row r="30" spans="1:9" x14ac:dyDescent="0.35">
      <c r="A30">
        <v>5</v>
      </c>
      <c r="B30">
        <v>33892.035075402629</v>
      </c>
      <c r="C30">
        <v>-8141.0350754026294</v>
      </c>
    </row>
    <row r="31" spans="1:9" x14ac:dyDescent="0.35">
      <c r="A31">
        <v>6</v>
      </c>
      <c r="B31">
        <v>35398.691223636175</v>
      </c>
      <c r="C31">
        <v>9230.308776363825</v>
      </c>
    </row>
    <row r="32" spans="1:9" x14ac:dyDescent="0.35">
      <c r="A32">
        <v>7</v>
      </c>
      <c r="B32">
        <v>34567.312409780418</v>
      </c>
      <c r="C32">
        <v>4048.6875902195825</v>
      </c>
    </row>
    <row r="33" spans="1:3" x14ac:dyDescent="0.35">
      <c r="A33">
        <v>8</v>
      </c>
      <c r="B33">
        <v>34359.642067820489</v>
      </c>
      <c r="C33">
        <v>-1054.6420678204886</v>
      </c>
    </row>
    <row r="34" spans="1:3" x14ac:dyDescent="0.35">
      <c r="A34">
        <v>9</v>
      </c>
      <c r="B34">
        <v>35112.970141937265</v>
      </c>
      <c r="C34">
        <v>1735.029858062735</v>
      </c>
    </row>
    <row r="35" spans="1:3" x14ac:dyDescent="0.35">
      <c r="A35">
        <v>10</v>
      </c>
      <c r="B35">
        <v>33249.162641580078</v>
      </c>
      <c r="C35">
        <v>9301.8373584199217</v>
      </c>
    </row>
    <row r="36" spans="1:3" x14ac:dyDescent="0.35">
      <c r="A36">
        <v>11</v>
      </c>
      <c r="B36">
        <v>31242.494600373444</v>
      </c>
      <c r="C36">
        <v>-5542.494600373444</v>
      </c>
    </row>
    <row r="37" spans="1:3" x14ac:dyDescent="0.35">
      <c r="A37">
        <v>12</v>
      </c>
      <c r="B37">
        <v>33431.048552299028</v>
      </c>
      <c r="C37">
        <v>3871.9514477009725</v>
      </c>
    </row>
    <row r="38" spans="1:3" x14ac:dyDescent="0.35">
      <c r="A38">
        <v>13</v>
      </c>
      <c r="B38">
        <v>32249.138855633886</v>
      </c>
      <c r="C38">
        <v>-7590.1388556338861</v>
      </c>
    </row>
    <row r="39" spans="1:3" x14ac:dyDescent="0.35">
      <c r="A39">
        <v>14</v>
      </c>
      <c r="B39">
        <v>31210.089699818207</v>
      </c>
      <c r="C39">
        <v>1406.910300181793</v>
      </c>
    </row>
    <row r="40" spans="1:3" ht="16" thickBot="1" x14ac:dyDescent="0.4">
      <c r="A40" s="6">
        <v>15</v>
      </c>
      <c r="B40" s="6">
        <v>32573.885307202298</v>
      </c>
      <c r="C40" s="6">
        <v>3197.1146927977024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D6" sqref="D6"/>
    </sheetView>
  </sheetViews>
  <sheetFormatPr defaultColWidth="10.6640625" defaultRowHeight="15.5" x14ac:dyDescent="0.35"/>
  <cols>
    <col min="1" max="1" width="10.6640625" style="4"/>
    <col min="2" max="2" width="25.5" style="4" customWidth="1"/>
    <col min="3" max="3" width="18" style="4" customWidth="1"/>
    <col min="4" max="16384" width="10.6640625" style="4"/>
  </cols>
  <sheetData>
    <row r="1" spans="1:3" ht="31" customHeight="1" x14ac:dyDescent="0.35">
      <c r="A1" s="1" t="s">
        <v>2</v>
      </c>
      <c r="B1" s="1" t="s">
        <v>17</v>
      </c>
      <c r="C1" s="1" t="s">
        <v>16</v>
      </c>
    </row>
    <row r="2" spans="1:3" ht="18.5" x14ac:dyDescent="0.45">
      <c r="A2" s="5">
        <v>18</v>
      </c>
      <c r="B2" s="5">
        <v>5</v>
      </c>
      <c r="C2" s="5">
        <v>26315</v>
      </c>
    </row>
    <row r="3" spans="1:3" ht="18.5" x14ac:dyDescent="0.45">
      <c r="A3" s="5">
        <v>20</v>
      </c>
      <c r="B3" s="5">
        <v>7</v>
      </c>
      <c r="C3" s="5">
        <v>39493</v>
      </c>
    </row>
    <row r="4" spans="1:3" ht="18.5" x14ac:dyDescent="0.45">
      <c r="A4" s="5">
        <v>22</v>
      </c>
      <c r="B4" s="5">
        <v>8</v>
      </c>
      <c r="C4" s="5">
        <v>37209</v>
      </c>
    </row>
    <row r="5" spans="1:3" ht="18.5" x14ac:dyDescent="0.45">
      <c r="A5" s="5">
        <v>23</v>
      </c>
      <c r="B5" s="5">
        <v>6</v>
      </c>
      <c r="C5" s="5">
        <v>24380</v>
      </c>
    </row>
    <row r="6" spans="1:3" ht="18.5" x14ac:dyDescent="0.45">
      <c r="A6" s="5">
        <v>23</v>
      </c>
      <c r="B6" s="5">
        <v>7</v>
      </c>
      <c r="C6" s="5">
        <v>25751</v>
      </c>
    </row>
    <row r="7" spans="1:3" ht="18.5" x14ac:dyDescent="0.45">
      <c r="A7" s="5">
        <v>25</v>
      </c>
      <c r="B7" s="5">
        <v>5</v>
      </c>
      <c r="C7" s="5">
        <v>44629</v>
      </c>
    </row>
    <row r="8" spans="1:3" ht="18.5" x14ac:dyDescent="0.45">
      <c r="A8" s="5">
        <v>2</v>
      </c>
      <c r="B8" s="5">
        <v>8</v>
      </c>
      <c r="C8" s="5">
        <v>38616</v>
      </c>
    </row>
    <row r="9" spans="1:3" ht="18.5" x14ac:dyDescent="0.45">
      <c r="A9" s="5">
        <v>28</v>
      </c>
      <c r="B9" s="5">
        <v>6</v>
      </c>
      <c r="C9" s="5">
        <v>33305</v>
      </c>
    </row>
    <row r="10" spans="1:3" ht="18.5" x14ac:dyDescent="0.45">
      <c r="A10" s="5">
        <v>29</v>
      </c>
      <c r="B10" s="5">
        <v>5</v>
      </c>
      <c r="C10" s="5">
        <v>36848</v>
      </c>
    </row>
    <row r="11" spans="1:3" ht="18.5" x14ac:dyDescent="0.45">
      <c r="A11" s="5">
        <v>32</v>
      </c>
      <c r="B11" s="5">
        <v>7</v>
      </c>
      <c r="C11" s="5">
        <v>42551</v>
      </c>
    </row>
    <row r="12" spans="1:3" ht="18.5" x14ac:dyDescent="0.45">
      <c r="A12" s="5">
        <v>37</v>
      </c>
      <c r="B12" s="5">
        <v>9</v>
      </c>
      <c r="C12" s="5">
        <v>25700</v>
      </c>
    </row>
    <row r="13" spans="1:3" ht="18.5" x14ac:dyDescent="0.45">
      <c r="A13" s="5">
        <v>41</v>
      </c>
      <c r="B13" s="5">
        <v>6</v>
      </c>
      <c r="C13" s="5">
        <v>37303</v>
      </c>
    </row>
    <row r="14" spans="1:3" ht="18.5" x14ac:dyDescent="0.45">
      <c r="A14" s="5">
        <v>46</v>
      </c>
      <c r="B14" s="5">
        <v>7</v>
      </c>
      <c r="C14" s="5">
        <v>24659</v>
      </c>
    </row>
    <row r="15" spans="1:3" ht="18.5" x14ac:dyDescent="0.45">
      <c r="A15" s="5">
        <v>49</v>
      </c>
      <c r="B15" s="5">
        <v>8</v>
      </c>
      <c r="C15" s="5">
        <v>32617</v>
      </c>
    </row>
    <row r="16" spans="1:3" ht="18.5" x14ac:dyDescent="0.45">
      <c r="A16" s="5">
        <v>53</v>
      </c>
      <c r="B16" s="5">
        <v>6</v>
      </c>
      <c r="C16" s="5">
        <v>35771</v>
      </c>
    </row>
    <row r="17" spans="1:2" ht="18.5" x14ac:dyDescent="0.45">
      <c r="A17" s="5"/>
      <c r="B17" s="5"/>
    </row>
    <row r="19" spans="1:2" ht="18.5" x14ac:dyDescent="0.45">
      <c r="A19" s="5"/>
      <c r="B19" s="5"/>
    </row>
    <row r="21" spans="1:2" ht="21" x14ac:dyDescent="0.35">
      <c r="A21" s="1"/>
      <c r="B21" s="1"/>
    </row>
    <row r="22" spans="1:2" ht="18.5" x14ac:dyDescent="0.45">
      <c r="A22" s="5"/>
      <c r="B22" s="5"/>
    </row>
    <row r="23" spans="1:2" ht="18.5" x14ac:dyDescent="0.45">
      <c r="A23" s="5"/>
      <c r="B23" s="5"/>
    </row>
    <row r="24" spans="1:2" ht="18.5" x14ac:dyDescent="0.45">
      <c r="A24" s="5"/>
      <c r="B24" s="5"/>
    </row>
    <row r="25" spans="1:2" ht="18.5" x14ac:dyDescent="0.45">
      <c r="A25" s="5"/>
      <c r="B25" s="5"/>
    </row>
    <row r="26" spans="1:2" ht="18.5" x14ac:dyDescent="0.45">
      <c r="A26" s="5"/>
      <c r="B26" s="5"/>
    </row>
    <row r="27" spans="1:2" ht="18.5" x14ac:dyDescent="0.45">
      <c r="A27" s="5"/>
      <c r="B27" s="5"/>
    </row>
    <row r="28" spans="1:2" ht="18.5" x14ac:dyDescent="0.45">
      <c r="A28" s="5"/>
      <c r="B28" s="5"/>
    </row>
    <row r="29" spans="1:2" ht="18.5" x14ac:dyDescent="0.45">
      <c r="A29" s="5"/>
      <c r="B29" s="5"/>
    </row>
    <row r="30" spans="1:2" ht="18.5" x14ac:dyDescent="0.45">
      <c r="A30" s="5"/>
      <c r="B30" s="5"/>
    </row>
    <row r="31" spans="1:2" ht="18.5" x14ac:dyDescent="0.45">
      <c r="A31" s="5"/>
      <c r="B31" s="5"/>
    </row>
    <row r="32" spans="1:2" ht="18.5" x14ac:dyDescent="0.45">
      <c r="A32" s="5"/>
      <c r="B32" s="5"/>
    </row>
    <row r="33" spans="1:2" ht="18.5" x14ac:dyDescent="0.45">
      <c r="A33" s="5"/>
      <c r="B33" s="5"/>
    </row>
    <row r="34" spans="1:2" ht="18.5" x14ac:dyDescent="0.45">
      <c r="A34" s="5"/>
      <c r="B34" s="5"/>
    </row>
    <row r="35" spans="1:2" ht="18.5" x14ac:dyDescent="0.45">
      <c r="A35" s="5"/>
      <c r="B35" s="5"/>
    </row>
    <row r="36" spans="1:2" ht="18.5" x14ac:dyDescent="0.45">
      <c r="A36" s="5"/>
      <c r="B3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opLeftCell="A28" workbookViewId="0">
      <selection activeCell="F2" sqref="F2"/>
    </sheetView>
  </sheetViews>
  <sheetFormatPr defaultColWidth="10.6640625" defaultRowHeight="15.5" x14ac:dyDescent="0.35"/>
  <cols>
    <col min="1" max="1" width="23.1640625" customWidth="1"/>
    <col min="6" max="6" width="15.83203125" customWidth="1"/>
    <col min="7" max="7" width="18" customWidth="1"/>
    <col min="8" max="8" width="17.83203125" customWidth="1"/>
    <col min="9" max="9" width="16.33203125" customWidth="1"/>
    <col min="10" max="10" width="21.6640625" customWidth="1"/>
  </cols>
  <sheetData>
    <row r="1" spans="1:10" s="2" customFormat="1" ht="30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ht="18.5" x14ac:dyDescent="0.45">
      <c r="A2" s="3">
        <v>0</v>
      </c>
      <c r="B2" s="3">
        <v>83.4</v>
      </c>
      <c r="C2" s="3">
        <v>53</v>
      </c>
      <c r="D2" s="3">
        <v>1</v>
      </c>
      <c r="E2" s="3">
        <f>$B$26+($B$27*B2)+($B$28*C2)+($B$29*D2)</f>
        <v>-4.5216060894922885</v>
      </c>
      <c r="F2" s="3">
        <f>EXP(E2)</f>
        <v>1.0871548958789336E-2</v>
      </c>
      <c r="G2" s="3">
        <f>F2/(1+F2)</f>
        <v>1.075462947788685E-2</v>
      </c>
      <c r="H2" s="3">
        <f>1-G2</f>
        <v>0.98924537052211314</v>
      </c>
      <c r="I2" s="3">
        <f>IF(A2=1,G2,H2)</f>
        <v>0.98924537052211314</v>
      </c>
      <c r="J2" s="3">
        <f>LN(I2)</f>
        <v>-1.0812878513135473E-2</v>
      </c>
    </row>
    <row r="3" spans="1:10" ht="18.5" x14ac:dyDescent="0.45">
      <c r="A3" s="3">
        <v>0</v>
      </c>
      <c r="B3" s="3">
        <v>84.3</v>
      </c>
      <c r="C3" s="3">
        <v>53</v>
      </c>
      <c r="D3" s="3">
        <v>1</v>
      </c>
      <c r="E3" s="3">
        <f t="shared" ref="E3:E22" si="0">$B$26+($B$27*B3)+($B$28*C3)+($B$29*D3)</f>
        <v>-4.414531620616569</v>
      </c>
      <c r="F3" s="3">
        <f t="shared" ref="F3:F22" si="1">EXP(E3)</f>
        <v>1.2100220291736042E-2</v>
      </c>
      <c r="G3" s="3">
        <f t="shared" ref="G3:G22" si="2">F3/(1+F3)</f>
        <v>1.1955555437235432E-2</v>
      </c>
      <c r="H3" s="3">
        <f t="shared" ref="H3:H22" si="3">1-G3</f>
        <v>0.98804444456276452</v>
      </c>
      <c r="I3" s="3">
        <f t="shared" ref="I3:I22" si="4">IF(A3=1,G3,H3)</f>
        <v>0.98804444456276452</v>
      </c>
      <c r="J3" s="3">
        <f>LN(I3)</f>
        <v>-1.2027597870768167E-2</v>
      </c>
    </row>
    <row r="4" spans="1:10" ht="18.5" x14ac:dyDescent="0.45">
      <c r="A4" s="3">
        <v>0</v>
      </c>
      <c r="B4" s="3">
        <v>87.2</v>
      </c>
      <c r="C4" s="3">
        <v>50</v>
      </c>
      <c r="D4" s="3">
        <v>1</v>
      </c>
      <c r="E4" s="3">
        <f t="shared" si="0"/>
        <v>-4.3946852993723313</v>
      </c>
      <c r="F4" s="3">
        <f t="shared" si="1"/>
        <v>1.2342763989877438E-2</v>
      </c>
      <c r="G4" s="3">
        <f t="shared" si="2"/>
        <v>1.2192277585144922E-2</v>
      </c>
      <c r="H4" s="3">
        <f t="shared" si="3"/>
        <v>0.98780772241485504</v>
      </c>
      <c r="I4" s="3">
        <f t="shared" si="4"/>
        <v>0.98780772241485504</v>
      </c>
      <c r="J4" s="3">
        <f t="shared" ref="J4:J22" si="5">LN(I4)</f>
        <v>-1.2267213114254947E-2</v>
      </c>
    </row>
    <row r="5" spans="1:10" ht="18.5" x14ac:dyDescent="0.45">
      <c r="A5" s="3">
        <v>0</v>
      </c>
      <c r="B5" s="3">
        <v>86.6</v>
      </c>
      <c r="C5" s="3">
        <v>52</v>
      </c>
      <c r="D5" s="3">
        <v>1</v>
      </c>
      <c r="E5" s="3">
        <f t="shared" si="0"/>
        <v>-4.2492873374229783</v>
      </c>
      <c r="F5" s="3">
        <f t="shared" si="1"/>
        <v>1.4274403117872984E-2</v>
      </c>
      <c r="G5" s="3">
        <f t="shared" si="2"/>
        <v>1.4073512132410678E-2</v>
      </c>
      <c r="H5" s="3">
        <f t="shared" si="3"/>
        <v>0.9859264878675893</v>
      </c>
      <c r="I5" s="3">
        <f t="shared" si="4"/>
        <v>0.9859264878675893</v>
      </c>
      <c r="J5" s="3">
        <f t="shared" si="5"/>
        <v>-1.417348307415587E-2</v>
      </c>
    </row>
    <row r="6" spans="1:10" ht="18.5" x14ac:dyDescent="0.45">
      <c r="A6" s="3">
        <v>0</v>
      </c>
      <c r="B6" s="3">
        <v>92</v>
      </c>
      <c r="C6" s="3">
        <v>45</v>
      </c>
      <c r="D6" s="3">
        <v>1</v>
      </c>
      <c r="E6" s="3">
        <f t="shared" si="0"/>
        <v>-4.3655738183680741</v>
      </c>
      <c r="F6" s="3">
        <f t="shared" si="1"/>
        <v>1.2707361365427607E-2</v>
      </c>
      <c r="G6" s="3">
        <f t="shared" si="2"/>
        <v>1.2547910531917476E-2</v>
      </c>
      <c r="H6" s="3">
        <f t="shared" si="3"/>
        <v>0.98745208946808249</v>
      </c>
      <c r="I6" s="3">
        <f t="shared" si="4"/>
        <v>0.98745208946808249</v>
      </c>
      <c r="J6" s="3">
        <f t="shared" si="5"/>
        <v>-1.2627300378194399E-2</v>
      </c>
    </row>
    <row r="7" spans="1:10" ht="18.5" x14ac:dyDescent="0.45">
      <c r="A7" s="3">
        <v>0</v>
      </c>
      <c r="B7" s="3">
        <v>90.4</v>
      </c>
      <c r="C7" s="3">
        <v>50</v>
      </c>
      <c r="D7" s="3">
        <v>1</v>
      </c>
      <c r="E7" s="3">
        <f t="shared" si="0"/>
        <v>-4.013976076703103</v>
      </c>
      <c r="F7" s="3">
        <f t="shared" si="1"/>
        <v>1.8061438613776036E-2</v>
      </c>
      <c r="G7" s="3">
        <f t="shared" si="2"/>
        <v>1.7741010442718516E-2</v>
      </c>
      <c r="H7" s="3">
        <f t="shared" si="3"/>
        <v>0.98225898955728153</v>
      </c>
      <c r="I7" s="3">
        <f t="shared" si="4"/>
        <v>0.98225898955728153</v>
      </c>
      <c r="J7" s="3">
        <f t="shared" si="5"/>
        <v>-1.7900268580070287E-2</v>
      </c>
    </row>
    <row r="8" spans="1:10" ht="18.5" x14ac:dyDescent="0.45">
      <c r="A8" s="3">
        <v>1</v>
      </c>
      <c r="B8" s="3">
        <v>138.30000000000001</v>
      </c>
      <c r="C8" s="3">
        <v>51</v>
      </c>
      <c r="D8" s="3">
        <v>1</v>
      </c>
      <c r="E8" s="3">
        <f t="shared" si="0"/>
        <v>1.7931555707268201</v>
      </c>
      <c r="F8" s="3">
        <f t="shared" si="1"/>
        <v>6.0083824590128661</v>
      </c>
      <c r="G8" s="3">
        <f t="shared" si="2"/>
        <v>0.8573137231239446</v>
      </c>
      <c r="H8" s="3">
        <f t="shared" si="3"/>
        <v>0.1426862768760554</v>
      </c>
      <c r="I8" s="3">
        <f t="shared" si="4"/>
        <v>0.8573137231239446</v>
      </c>
      <c r="J8" s="3">
        <f t="shared" si="5"/>
        <v>-0.15395135604896049</v>
      </c>
    </row>
    <row r="9" spans="1:10" ht="18.5" x14ac:dyDescent="0.45">
      <c r="A9" s="3">
        <v>1</v>
      </c>
      <c r="B9" s="3">
        <v>140.80000000000001</v>
      </c>
      <c r="C9" s="3">
        <v>46</v>
      </c>
      <c r="D9" s="3">
        <v>1</v>
      </c>
      <c r="E9" s="3">
        <f t="shared" si="0"/>
        <v>1.5486322979375684</v>
      </c>
      <c r="F9" s="3">
        <f t="shared" si="1"/>
        <v>4.7050306997557172</v>
      </c>
      <c r="G9" s="3">
        <f t="shared" si="2"/>
        <v>0.82471610537646733</v>
      </c>
      <c r="H9" s="3">
        <f t="shared" si="3"/>
        <v>0.17528389462353267</v>
      </c>
      <c r="I9" s="3">
        <f t="shared" si="4"/>
        <v>0.82471610537646733</v>
      </c>
      <c r="J9" s="3">
        <f t="shared" si="5"/>
        <v>-0.19271606656369517</v>
      </c>
    </row>
    <row r="10" spans="1:10" ht="18.5" x14ac:dyDescent="0.45">
      <c r="A10" s="3">
        <v>0</v>
      </c>
      <c r="B10" s="3">
        <v>90.5</v>
      </c>
      <c r="C10" s="3">
        <v>54</v>
      </c>
      <c r="D10" s="3">
        <v>1</v>
      </c>
      <c r="E10" s="3">
        <f t="shared" si="0"/>
        <v>-3.5685170310950243</v>
      </c>
      <c r="F10" s="3">
        <f t="shared" si="1"/>
        <v>2.8197638911242294E-2</v>
      </c>
      <c r="G10" s="3">
        <f t="shared" si="2"/>
        <v>2.7424337349287002E-2</v>
      </c>
      <c r="H10" s="3">
        <f t="shared" si="3"/>
        <v>0.97257566265071305</v>
      </c>
      <c r="I10" s="3">
        <f t="shared" si="4"/>
        <v>0.97257566265071305</v>
      </c>
      <c r="J10" s="3">
        <f t="shared" si="5"/>
        <v>-2.7807404304440654E-2</v>
      </c>
    </row>
    <row r="11" spans="1:10" ht="18.5" x14ac:dyDescent="0.45">
      <c r="A11" s="3">
        <v>0</v>
      </c>
      <c r="B11" s="3">
        <v>66.599999999999994</v>
      </c>
      <c r="C11" s="3">
        <v>55</v>
      </c>
      <c r="D11" s="3">
        <v>1</v>
      </c>
      <c r="E11" s="3">
        <f t="shared" si="0"/>
        <v>-6.3035485673059055</v>
      </c>
      <c r="F11" s="3">
        <f t="shared" si="1"/>
        <v>1.8298000739475876E-3</v>
      </c>
      <c r="G11" s="3">
        <f t="shared" si="2"/>
        <v>1.8264580209258353E-3</v>
      </c>
      <c r="H11" s="3">
        <f t="shared" si="3"/>
        <v>0.99817354197907415</v>
      </c>
      <c r="I11" s="3">
        <f t="shared" si="4"/>
        <v>0.99817354197907415</v>
      </c>
      <c r="J11" s="3">
        <f t="shared" si="5"/>
        <v>-1.8281280291533697E-3</v>
      </c>
    </row>
    <row r="12" spans="1:10" ht="18.5" x14ac:dyDescent="0.45">
      <c r="A12" s="3">
        <v>0</v>
      </c>
      <c r="B12" s="3">
        <v>91.2</v>
      </c>
      <c r="C12" s="3">
        <v>55</v>
      </c>
      <c r="D12" s="3">
        <v>1</v>
      </c>
      <c r="E12" s="3">
        <f t="shared" si="0"/>
        <v>-3.3768464180362132</v>
      </c>
      <c r="F12" s="3">
        <f t="shared" si="1"/>
        <v>3.4154995654190182E-2</v>
      </c>
      <c r="G12" s="3">
        <f t="shared" si="2"/>
        <v>3.3026959979615307E-2</v>
      </c>
      <c r="H12" s="3">
        <f t="shared" si="3"/>
        <v>0.96697304002038464</v>
      </c>
      <c r="I12" s="3">
        <f t="shared" si="4"/>
        <v>0.96697304002038464</v>
      </c>
      <c r="J12" s="3">
        <f t="shared" si="5"/>
        <v>-3.358466393778247E-2</v>
      </c>
    </row>
    <row r="13" spans="1:10" ht="18.5" x14ac:dyDescent="0.45">
      <c r="A13" s="3">
        <v>0</v>
      </c>
      <c r="B13" s="3">
        <v>95.7</v>
      </c>
      <c r="C13" s="3">
        <v>58</v>
      </c>
      <c r="D13" s="3">
        <v>1</v>
      </c>
      <c r="E13" s="3">
        <f t="shared" si="0"/>
        <v>-2.5163026618578623</v>
      </c>
      <c r="F13" s="3">
        <f t="shared" si="1"/>
        <v>8.075764375474101E-2</v>
      </c>
      <c r="G13" s="3">
        <f t="shared" si="2"/>
        <v>7.4723176117612117E-2</v>
      </c>
      <c r="H13" s="3">
        <f t="shared" si="3"/>
        <v>0.92527682388238786</v>
      </c>
      <c r="I13" s="3">
        <f t="shared" si="4"/>
        <v>0.92527682388238786</v>
      </c>
      <c r="J13" s="3">
        <f t="shared" si="5"/>
        <v>-7.7662317179724313E-2</v>
      </c>
    </row>
    <row r="14" spans="1:10" ht="18.5" x14ac:dyDescent="0.45">
      <c r="A14" s="3">
        <v>1</v>
      </c>
      <c r="B14" s="3">
        <v>76.3</v>
      </c>
      <c r="C14" s="3">
        <v>52</v>
      </c>
      <c r="D14" s="3">
        <v>2</v>
      </c>
      <c r="E14" s="3">
        <f t="shared" si="0"/>
        <v>-1.3183814944829724</v>
      </c>
      <c r="F14" s="3">
        <f t="shared" si="1"/>
        <v>0.26756801200320712</v>
      </c>
      <c r="G14" s="3">
        <f t="shared" si="2"/>
        <v>0.21108769665175972</v>
      </c>
      <c r="H14" s="3">
        <f t="shared" si="3"/>
        <v>0.78891230334824025</v>
      </c>
      <c r="I14" s="3">
        <f t="shared" si="4"/>
        <v>0.21108769665175972</v>
      </c>
      <c r="J14" s="3">
        <f t="shared" si="5"/>
        <v>-1.5554816079117872</v>
      </c>
    </row>
    <row r="15" spans="1:10" ht="18.5" x14ac:dyDescent="0.45">
      <c r="A15" s="3">
        <v>0</v>
      </c>
      <c r="B15" s="3">
        <v>103.2</v>
      </c>
      <c r="C15" s="3">
        <v>57</v>
      </c>
      <c r="D15" s="3">
        <v>1</v>
      </c>
      <c r="E15" s="3">
        <f t="shared" si="0"/>
        <v>-1.732405891826776</v>
      </c>
      <c r="F15" s="3">
        <f t="shared" si="1"/>
        <v>0.17685839553473243</v>
      </c>
      <c r="G15" s="3">
        <f t="shared" si="2"/>
        <v>0.15028009844325643</v>
      </c>
      <c r="H15" s="3">
        <f t="shared" si="3"/>
        <v>0.8497199015567436</v>
      </c>
      <c r="I15" s="3">
        <f t="shared" si="4"/>
        <v>0.8497199015567436</v>
      </c>
      <c r="J15" s="3">
        <f t="shared" si="5"/>
        <v>-0.16284851138422024</v>
      </c>
    </row>
    <row r="16" spans="1:10" ht="18.5" x14ac:dyDescent="0.45">
      <c r="A16" s="3">
        <v>1</v>
      </c>
      <c r="B16" s="3">
        <v>102.6</v>
      </c>
      <c r="C16" s="3">
        <v>58</v>
      </c>
      <c r="D16" s="3">
        <v>1</v>
      </c>
      <c r="E16" s="3">
        <f t="shared" si="0"/>
        <v>-1.6953984004773393</v>
      </c>
      <c r="F16" s="3">
        <f t="shared" si="1"/>
        <v>0.18352609757600405</v>
      </c>
      <c r="G16" s="3">
        <f t="shared" si="2"/>
        <v>0.15506721647447094</v>
      </c>
      <c r="H16" s="3">
        <f t="shared" si="3"/>
        <v>0.84493278352552903</v>
      </c>
      <c r="I16" s="3">
        <f t="shared" si="4"/>
        <v>0.15506721647447094</v>
      </c>
      <c r="J16" s="3">
        <f t="shared" si="5"/>
        <v>-1.8638966013898974</v>
      </c>
    </row>
    <row r="17" spans="1:10" ht="18.5" x14ac:dyDescent="0.45">
      <c r="A17" s="3">
        <v>0</v>
      </c>
      <c r="B17" s="3">
        <v>104</v>
      </c>
      <c r="C17" s="3">
        <v>56</v>
      </c>
      <c r="D17" s="3">
        <v>1</v>
      </c>
      <c r="E17" s="3">
        <f t="shared" si="0"/>
        <v>-1.7456190567593852</v>
      </c>
      <c r="F17" s="3">
        <f t="shared" si="1"/>
        <v>0.17453690726370433</v>
      </c>
      <c r="G17" s="3">
        <f t="shared" si="2"/>
        <v>0.14860061542920736</v>
      </c>
      <c r="H17" s="3">
        <f t="shared" si="3"/>
        <v>0.85139938457079267</v>
      </c>
      <c r="I17" s="3">
        <f t="shared" si="4"/>
        <v>0.85139938457079267</v>
      </c>
      <c r="J17" s="3">
        <f t="shared" si="5"/>
        <v>-0.16087394843214164</v>
      </c>
    </row>
    <row r="18" spans="1:10" ht="18.5" x14ac:dyDescent="0.45">
      <c r="A18" s="3">
        <v>0</v>
      </c>
      <c r="B18" s="3">
        <v>91.3</v>
      </c>
      <c r="C18" s="3">
        <v>47</v>
      </c>
      <c r="D18" s="3">
        <v>2</v>
      </c>
      <c r="E18" s="3">
        <f t="shared" si="0"/>
        <v>-7.5759366220550461E-2</v>
      </c>
      <c r="F18" s="3">
        <f t="shared" si="1"/>
        <v>0.92703925668164233</v>
      </c>
      <c r="G18" s="3">
        <f t="shared" si="2"/>
        <v>0.48106921198792912</v>
      </c>
      <c r="H18" s="3">
        <f t="shared" si="3"/>
        <v>0.51893078801207082</v>
      </c>
      <c r="I18" s="3">
        <f t="shared" si="4"/>
        <v>0.51893078801207082</v>
      </c>
      <c r="J18" s="3">
        <f t="shared" si="5"/>
        <v>-0.65598476114047066</v>
      </c>
    </row>
    <row r="19" spans="1:10" ht="18.5" x14ac:dyDescent="0.45">
      <c r="A19" s="3">
        <v>0</v>
      </c>
      <c r="B19" s="3">
        <v>84.5</v>
      </c>
      <c r="C19" s="3">
        <v>57</v>
      </c>
      <c r="D19" s="3">
        <v>2</v>
      </c>
      <c r="E19" s="3">
        <f t="shared" si="0"/>
        <v>0.19913824160650684</v>
      </c>
      <c r="F19" s="3">
        <f t="shared" si="1"/>
        <v>1.2203506574748977</v>
      </c>
      <c r="G19" s="3">
        <f t="shared" si="2"/>
        <v>0.54962068868110514</v>
      </c>
      <c r="H19" s="3">
        <f t="shared" si="3"/>
        <v>0.45037931131889486</v>
      </c>
      <c r="I19" s="3">
        <f t="shared" si="4"/>
        <v>0.45037931131889486</v>
      </c>
      <c r="J19" s="3">
        <f t="shared" si="5"/>
        <v>-0.797665137228319</v>
      </c>
    </row>
    <row r="20" spans="1:10" ht="18.5" x14ac:dyDescent="0.45">
      <c r="A20" s="3">
        <v>0</v>
      </c>
      <c r="B20" s="3">
        <v>111.5</v>
      </c>
      <c r="C20" s="3">
        <v>56</v>
      </c>
      <c r="D20" s="3">
        <v>1</v>
      </c>
      <c r="E20" s="3">
        <f t="shared" si="0"/>
        <v>-0.85333181612838249</v>
      </c>
      <c r="F20" s="3">
        <f t="shared" si="1"/>
        <v>0.42599323371868364</v>
      </c>
      <c r="G20" s="3">
        <f t="shared" si="2"/>
        <v>0.29873440044858063</v>
      </c>
      <c r="H20" s="3">
        <f t="shared" si="3"/>
        <v>0.70126559955141943</v>
      </c>
      <c r="I20" s="3">
        <f t="shared" si="4"/>
        <v>0.70126559955141943</v>
      </c>
      <c r="J20" s="3">
        <f t="shared" si="5"/>
        <v>-0.35486857704303737</v>
      </c>
    </row>
    <row r="21" spans="1:10" ht="18.5" x14ac:dyDescent="0.45">
      <c r="A21" s="3">
        <v>0</v>
      </c>
      <c r="B21" s="3">
        <v>110.7</v>
      </c>
      <c r="C21" s="3">
        <v>59</v>
      </c>
      <c r="D21" s="3">
        <v>1</v>
      </c>
      <c r="E21" s="3">
        <f t="shared" si="0"/>
        <v>-0.62333770999593785</v>
      </c>
      <c r="F21" s="3">
        <f t="shared" si="1"/>
        <v>0.53615192817045909</v>
      </c>
      <c r="G21" s="3">
        <f t="shared" si="2"/>
        <v>0.34902272251743388</v>
      </c>
      <c r="H21" s="3">
        <f t="shared" si="3"/>
        <v>0.65097727748256617</v>
      </c>
      <c r="I21" s="3">
        <f t="shared" si="4"/>
        <v>0.65097727748256617</v>
      </c>
      <c r="J21" s="3">
        <f t="shared" si="5"/>
        <v>-0.42928054140336297</v>
      </c>
    </row>
    <row r="22" spans="1:10" ht="18.5" x14ac:dyDescent="0.45">
      <c r="A22" s="3">
        <v>1</v>
      </c>
      <c r="B22" s="3">
        <v>89.7</v>
      </c>
      <c r="C22" s="3">
        <v>60</v>
      </c>
      <c r="D22" s="3">
        <v>2</v>
      </c>
      <c r="E22" s="3">
        <f t="shared" si="0"/>
        <v>1.1429621402437533</v>
      </c>
      <c r="F22" s="3">
        <f t="shared" si="1"/>
        <v>3.1360440227105255</v>
      </c>
      <c r="G22" s="3">
        <f t="shared" si="2"/>
        <v>0.75822307632386921</v>
      </c>
      <c r="H22" s="3">
        <f t="shared" si="3"/>
        <v>0.24177692367613079</v>
      </c>
      <c r="I22" s="3">
        <f t="shared" si="4"/>
        <v>0.75822307632386921</v>
      </c>
      <c r="J22" s="3">
        <f t="shared" si="5"/>
        <v>-0.27677764069454164</v>
      </c>
    </row>
    <row r="24" spans="1:10" ht="18.5" x14ac:dyDescent="0.45">
      <c r="J24" s="3">
        <f>SUM(J2:J22)</f>
        <v>-6.8250360042221141</v>
      </c>
    </row>
    <row r="26" spans="1:10" ht="18.5" x14ac:dyDescent="0.45">
      <c r="A26" s="3" t="s">
        <v>4</v>
      </c>
      <c r="B26" s="3">
        <v>-24.344848800511215</v>
      </c>
    </row>
    <row r="27" spans="1:10" ht="18.5" x14ac:dyDescent="0.45">
      <c r="A27" s="3" t="s">
        <v>5</v>
      </c>
      <c r="B27" s="3">
        <v>0.11897163208413374</v>
      </c>
    </row>
    <row r="28" spans="1:10" ht="18.5" x14ac:dyDescent="0.45">
      <c r="A28" s="3" t="s">
        <v>6</v>
      </c>
      <c r="B28" s="3">
        <v>0.10839047059991674</v>
      </c>
    </row>
    <row r="29" spans="1:10" ht="18.5" x14ac:dyDescent="0.45">
      <c r="A29" s="3" t="s">
        <v>7</v>
      </c>
      <c r="B29" s="3">
        <v>4.1563136534065839</v>
      </c>
    </row>
    <row r="33" spans="1:2" x14ac:dyDescent="0.35">
      <c r="A33" t="s">
        <v>1</v>
      </c>
      <c r="B33">
        <v>110</v>
      </c>
    </row>
    <row r="34" spans="1:2" x14ac:dyDescent="0.35">
      <c r="A34" t="s">
        <v>2</v>
      </c>
      <c r="B34">
        <v>58</v>
      </c>
    </row>
    <row r="35" spans="1:2" x14ac:dyDescent="0.35">
      <c r="A35" t="s">
        <v>3</v>
      </c>
      <c r="B35">
        <v>2</v>
      </c>
    </row>
    <row r="38" spans="1:2" ht="18.5" x14ac:dyDescent="0.45">
      <c r="A38" s="3" t="s">
        <v>8</v>
      </c>
      <c r="B38" s="3">
        <f>B26+(B27*B33)+(B28*B34)+(B29*B35)</f>
        <v>3.3413053303518341</v>
      </c>
    </row>
    <row r="39" spans="1:2" ht="18.5" x14ac:dyDescent="0.45">
      <c r="A39" s="3" t="s">
        <v>14</v>
      </c>
      <c r="B39" s="3">
        <f>EXP(B38)</f>
        <v>28.255986039569571</v>
      </c>
    </row>
    <row r="40" spans="1:2" ht="18.5" x14ac:dyDescent="0.45">
      <c r="A40" s="3" t="s">
        <v>15</v>
      </c>
      <c r="B40" s="3">
        <f>B39/(1+B39)</f>
        <v>0.96581896099323161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Watsamon Phongwanit</cp:lastModifiedBy>
  <dcterms:created xsi:type="dcterms:W3CDTF">2023-02-11T16:14:27Z</dcterms:created>
  <dcterms:modified xsi:type="dcterms:W3CDTF">2023-02-20T09:29:27Z</dcterms:modified>
</cp:coreProperties>
</file>