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成绩表" sheetId="1" r:id="rId1"/>
    <sheet name="数据透视表" sheetId="3" r:id="rId2"/>
    <sheet name="课后作业" sheetId="2" r:id="rId3"/>
  </sheets>
  <definedNames>
    <definedName name="_xlnm._FilterDatabase" localSheetId="0" hidden="1">成绩表!$A$1:$N$101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<sst xmlns="http://schemas.openxmlformats.org/spreadsheetml/2006/main" count="114">
  <si>
    <t>学号</t>
  </si>
  <si>
    <t>姓名</t>
  </si>
  <si>
    <t>性别</t>
  </si>
  <si>
    <t>数学</t>
  </si>
  <si>
    <t>物理</t>
  </si>
  <si>
    <t>化学</t>
  </si>
  <si>
    <t>英语</t>
  </si>
  <si>
    <t>生物</t>
  </si>
  <si>
    <t>总成绩</t>
  </si>
  <si>
    <t>平均成绩</t>
  </si>
  <si>
    <t>评级</t>
  </si>
  <si>
    <t>名次</t>
  </si>
  <si>
    <t>李洁仪</t>
  </si>
  <si>
    <t>女</t>
  </si>
  <si>
    <t>不及格</t>
  </si>
  <si>
    <t>刘思颖</t>
  </si>
  <si>
    <t>及格</t>
  </si>
  <si>
    <t>李文双</t>
  </si>
  <si>
    <t>男</t>
  </si>
  <si>
    <t>良好</t>
  </si>
  <si>
    <t>周剑平</t>
  </si>
  <si>
    <t>优秀</t>
  </si>
  <si>
    <t>黄淑兰</t>
  </si>
  <si>
    <t>宋雪梅</t>
  </si>
  <si>
    <t>杨诗兰</t>
  </si>
  <si>
    <t>魏春霞</t>
  </si>
  <si>
    <t>文秀群</t>
  </si>
  <si>
    <t>杨成金</t>
  </si>
  <si>
    <t>麦思毅</t>
  </si>
  <si>
    <t>谢智灵</t>
  </si>
  <si>
    <t>林丽琴</t>
  </si>
  <si>
    <t>戴翠琼</t>
  </si>
  <si>
    <t>潘玉璇</t>
  </si>
  <si>
    <t>潘钰莹</t>
  </si>
  <si>
    <t>赖晓琳</t>
  </si>
  <si>
    <t>丘文霞</t>
  </si>
  <si>
    <t>肖嘉琪</t>
  </si>
  <si>
    <t>林雅萍</t>
  </si>
  <si>
    <t>陈燕红</t>
  </si>
  <si>
    <t>吴振浩</t>
  </si>
  <si>
    <t>李秋霞</t>
  </si>
  <si>
    <t>林静慧</t>
  </si>
  <si>
    <t>张嘉允</t>
  </si>
  <si>
    <t>白舒尤</t>
  </si>
  <si>
    <t>王彩玲</t>
  </si>
  <si>
    <t>吕玫奋</t>
  </si>
  <si>
    <t>张梓珊</t>
  </si>
  <si>
    <t>周竑宇</t>
  </si>
  <si>
    <t>叶新苗</t>
  </si>
  <si>
    <t>陈文聪</t>
  </si>
  <si>
    <t>徐浩枫</t>
  </si>
  <si>
    <t>黄红梅</t>
  </si>
  <si>
    <t>黄佳雯</t>
  </si>
  <si>
    <t>邓鸿华</t>
  </si>
  <si>
    <t>吴帆</t>
  </si>
  <si>
    <t>朱福生</t>
  </si>
  <si>
    <t>邱冰熙</t>
  </si>
  <si>
    <t>陈成儒</t>
  </si>
  <si>
    <t>刘佩明</t>
  </si>
  <si>
    <t>李少颖</t>
  </si>
  <si>
    <t>郑惜媛</t>
  </si>
  <si>
    <t>吴一平</t>
  </si>
  <si>
    <t>叶颖</t>
  </si>
  <si>
    <t>刘嘉韵</t>
  </si>
  <si>
    <t>崔颖妍</t>
  </si>
  <si>
    <t>姚惠馨</t>
  </si>
  <si>
    <t>卢会娴</t>
  </si>
  <si>
    <t>黄婉琪</t>
  </si>
  <si>
    <t>何灿萍</t>
  </si>
  <si>
    <t>卓瑞强</t>
  </si>
  <si>
    <t>李诗蕴</t>
  </si>
  <si>
    <t>郑丽萍</t>
  </si>
  <si>
    <t>杨殊娇</t>
  </si>
  <si>
    <t>郭晓娜</t>
  </si>
  <si>
    <t>杨海晴</t>
  </si>
  <si>
    <t>罗佩佩</t>
  </si>
  <si>
    <t>李静</t>
  </si>
  <si>
    <t>陈佩叶</t>
  </si>
  <si>
    <t>潘中越</t>
  </si>
  <si>
    <t>刘舒洁</t>
  </si>
  <si>
    <t>黎明</t>
  </si>
  <si>
    <t>刘德华</t>
  </si>
  <si>
    <t>林忆莲</t>
  </si>
  <si>
    <t>韩红</t>
  </si>
  <si>
    <t>古天乐</t>
  </si>
  <si>
    <t xml:space="preserve">
郑丽萍
</t>
  </si>
  <si>
    <t xml:space="preserve">
杨殊娇
</t>
  </si>
  <si>
    <t>吴华晓</t>
  </si>
  <si>
    <t>魏梦琪</t>
  </si>
  <si>
    <t>黄惠洁</t>
  </si>
  <si>
    <t>韩婉莹</t>
  </si>
  <si>
    <t>陈羽锋</t>
  </si>
  <si>
    <t>陈楚茂</t>
  </si>
  <si>
    <t xml:space="preserve">
邓宛娜
</t>
  </si>
  <si>
    <t>吴晓婷</t>
  </si>
  <si>
    <t>元静雯</t>
  </si>
  <si>
    <t>梁玉萍</t>
  </si>
  <si>
    <t>李诗韵</t>
  </si>
  <si>
    <t>许舒琪</t>
  </si>
  <si>
    <t xml:space="preserve">李静
</t>
  </si>
  <si>
    <t>胡婷</t>
  </si>
  <si>
    <t>平均值项:平均成绩</t>
  </si>
  <si>
    <t>总计</t>
  </si>
  <si>
    <t>计数项:评级</t>
  </si>
  <si>
    <t>1、</t>
  </si>
  <si>
    <t>快速删除重复的数据；</t>
  </si>
  <si>
    <t>2、</t>
  </si>
  <si>
    <r>
      <rPr>
        <sz val="14"/>
        <color theme="1"/>
        <rFont val="宋体"/>
        <charset val="134"/>
      </rPr>
      <t>用函数计算在成绩表中的</t>
    </r>
    <r>
      <rPr>
        <b/>
        <sz val="14"/>
        <color theme="1"/>
        <rFont val="宋体"/>
        <charset val="134"/>
      </rPr>
      <t>平均成绩、评级、名次</t>
    </r>
    <r>
      <rPr>
        <sz val="14"/>
        <color theme="1"/>
        <rFont val="宋体"/>
        <charset val="134"/>
      </rPr>
      <t>。</t>
    </r>
  </si>
  <si>
    <t>3、</t>
  </si>
  <si>
    <r>
      <rPr>
        <sz val="14"/>
        <color theme="1"/>
        <rFont val="宋体"/>
        <charset val="134"/>
      </rPr>
      <t>用数据透视表计算男生、女生的</t>
    </r>
    <r>
      <rPr>
        <b/>
        <sz val="14"/>
        <color theme="1"/>
        <rFont val="宋体"/>
        <charset val="134"/>
      </rPr>
      <t>平均成绩</t>
    </r>
  </si>
  <si>
    <t>4、</t>
  </si>
  <si>
    <r>
      <rPr>
        <sz val="14"/>
        <color theme="1"/>
        <rFont val="宋体"/>
        <charset val="134"/>
      </rPr>
      <t>用数据透视表计算男生、女生各</t>
    </r>
    <r>
      <rPr>
        <b/>
        <sz val="14"/>
        <color theme="1"/>
        <rFont val="宋体"/>
        <charset val="134"/>
      </rPr>
      <t>评级</t>
    </r>
    <r>
      <rPr>
        <sz val="14"/>
        <color theme="1"/>
        <rFont val="宋体"/>
        <charset val="134"/>
      </rPr>
      <t>的</t>
    </r>
    <r>
      <rPr>
        <b/>
        <sz val="14"/>
        <color theme="1"/>
        <rFont val="宋体"/>
        <charset val="134"/>
      </rPr>
      <t>个数</t>
    </r>
  </si>
  <si>
    <t>5、</t>
  </si>
  <si>
    <t>用Vlookup 找出戴翠琼各科成绩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</si>
</sst>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0.00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4"/>
      <color theme="1"/>
      <name val="宋体"/>
      <charset val="134"/>
    </font>
    <font>
      <b/>
      <sz val="14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23.7109837963" refreshedBy="Administrator" recordCount="83">
  <cacheSource type="worksheet">
    <worksheetSource ref="A1:L84" sheet="成绩表"/>
  </cacheSource>
  <cacheFields count="12">
    <cacheField name="学号" numFmtId="0">
      <sharedItems containsSemiMixedTypes="0" containsString="0" containsNumber="1" containsInteger="1" minValue="1" maxValue="88" count="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84"/>
        <n v="85"/>
        <n v="86"/>
        <n v="87"/>
        <n v="88"/>
      </sharedItems>
    </cacheField>
    <cacheField name="姓名" numFmtId="0">
      <sharedItems count="83">
        <s v="李洁仪"/>
        <s v="刘思颖"/>
        <s v="李文双"/>
        <s v="周剑平"/>
        <s v="黄淑兰"/>
        <s v="宋雪梅"/>
        <s v="杨诗兰"/>
        <s v="魏春霞"/>
        <s v="文秀群"/>
        <s v="杨成金"/>
        <s v="麦思毅"/>
        <s v="谢智灵"/>
        <s v="林丽琴"/>
        <s v="戴翠琼"/>
        <s v="潘玉璇"/>
        <s v="潘钰莹"/>
        <s v="赖晓琳"/>
        <s v="丘文霞"/>
        <s v="肖嘉琪"/>
        <s v="林雅萍"/>
        <s v="陈燕红"/>
        <s v="吴振浩"/>
        <s v="李秋霞"/>
        <s v="林静慧"/>
        <s v="张嘉允"/>
        <s v="白舒尤"/>
        <s v="王彩玲"/>
        <s v="吕玫奋"/>
        <s v="张梓珊"/>
        <s v="周竑宇"/>
        <s v="叶新苗"/>
        <s v="陈文聪"/>
        <s v="徐浩枫"/>
        <s v="黄红梅"/>
        <s v="黄佳雯"/>
        <s v="邓鸿华"/>
        <s v="吴帆"/>
        <s v="朱福生"/>
        <s v="邱冰熙"/>
        <s v="陈成儒"/>
        <s v="刘佩明"/>
        <s v="李少颖"/>
        <s v="郑惜媛"/>
        <s v="吴一平"/>
        <s v="叶颖"/>
        <s v="刘嘉韵"/>
        <s v="崔颖妍"/>
        <s v="姚惠馨"/>
        <s v="卢会娴"/>
        <s v="黄婉琪"/>
        <s v="何灿萍"/>
        <s v="卓瑞强"/>
        <s v="李诗蕴"/>
        <s v="郑丽萍"/>
        <s v="杨殊娇"/>
        <s v="郭晓娜"/>
        <s v="杨海晴"/>
        <s v="罗佩佩"/>
        <s v="李静"/>
        <s v="陈佩叶"/>
        <s v="潘中越"/>
        <s v="刘舒洁"/>
        <s v="黎明"/>
        <s v="刘德华"/>
        <s v="林忆莲"/>
        <s v="韩红"/>
        <s v="古天乐"/>
        <s v="_x000a_郑丽萍_x000a_"/>
        <s v="_x000a_杨殊娇_x000a_"/>
        <s v="吴华晓"/>
        <s v="魏梦琪"/>
        <s v="黄惠洁"/>
        <s v="韩婉莹"/>
        <s v="陈羽锋"/>
        <s v="陈楚茂"/>
        <s v="_x000a_邓宛娜_x000a__x000a_"/>
        <s v="吴晓婷"/>
        <s v="元静雯"/>
        <s v="梁玉萍"/>
        <s v="李诗韵"/>
        <s v="许舒琪"/>
        <s v="李静_x000a_"/>
        <s v="胡婷"/>
      </sharedItems>
    </cacheField>
    <cacheField name="性别" numFmtId="0">
      <sharedItems count="2">
        <s v="女"/>
        <s v="男"/>
      </sharedItems>
    </cacheField>
    <cacheField name="数学" numFmtId="0">
      <sharedItems containsSemiMixedTypes="0" containsString="0" containsNumber="1" containsInteger="1" minValue="21" maxValue="100" count="31">
        <n v="90"/>
        <n v="88"/>
        <n v="47"/>
        <n v="86"/>
        <n v="59"/>
        <n v="75"/>
        <n v="21"/>
        <n v="58"/>
        <n v="83"/>
        <n v="68"/>
        <n v="89"/>
        <n v="64"/>
        <n v="63"/>
        <n v="97"/>
        <n v="87"/>
        <n v="66"/>
        <n v="93"/>
        <n v="92"/>
        <n v="48"/>
        <n v="70"/>
        <n v="94"/>
        <n v="72"/>
        <n v="96"/>
        <n v="33"/>
        <n v="81"/>
        <n v="56"/>
        <n v="43"/>
        <n v="34"/>
        <n v="99"/>
        <n v="100"/>
        <n v="45"/>
      </sharedItems>
    </cacheField>
    <cacheField name="物理" numFmtId="0">
      <sharedItems containsSemiMixedTypes="0" containsString="0" containsNumber="1" containsInteger="1" minValue="21" maxValue="97" count="22">
        <n v="89"/>
        <n v="53"/>
        <n v="21"/>
        <n v="58"/>
        <n v="90"/>
        <n v="86"/>
        <n v="83"/>
        <n v="68"/>
        <n v="64"/>
        <n v="75"/>
        <n v="63"/>
        <n v="97"/>
        <n v="87"/>
        <n v="66"/>
        <n v="93"/>
        <n v="92"/>
        <n v="48"/>
        <n v="88"/>
        <n v="70"/>
        <n v="94"/>
        <n v="72"/>
        <n v="96"/>
      </sharedItems>
    </cacheField>
    <cacheField name="化学" numFmtId="0">
      <sharedItems containsSemiMixedTypes="0" containsString="0" containsNumber="1" containsInteger="1" minValue="21" maxValue="97" count="33">
        <n v="60"/>
        <n v="78"/>
        <n v="58"/>
        <n v="59"/>
        <n v="61"/>
        <n v="62"/>
        <n v="63"/>
        <n v="64"/>
        <n v="65"/>
        <n v="66"/>
        <n v="67"/>
        <n v="68"/>
        <n v="69"/>
        <n v="70"/>
        <n v="71"/>
        <n v="21"/>
        <n v="90"/>
        <n v="86"/>
        <n v="83"/>
        <n v="89"/>
        <n v="75"/>
        <n v="97"/>
        <n v="87"/>
        <n v="93"/>
        <n v="92"/>
        <n v="48"/>
        <n v="88"/>
        <n v="94"/>
        <n v="72"/>
        <n v="96"/>
        <n v="74"/>
        <n v="76"/>
        <n v="77"/>
      </sharedItems>
    </cacheField>
    <cacheField name="英语" numFmtId="0">
      <sharedItems containsSemiMixedTypes="0" containsString="0" containsNumber="1" containsInteger="1" minValue="21" maxValue="97" count="21">
        <n v="88"/>
        <n v="93"/>
        <n v="21"/>
        <n v="58"/>
        <n v="90"/>
        <n v="86"/>
        <n v="83"/>
        <n v="68"/>
        <n v="89"/>
        <n v="64"/>
        <n v="75"/>
        <n v="63"/>
        <n v="97"/>
        <n v="87"/>
        <n v="66"/>
        <n v="92"/>
        <n v="48"/>
        <n v="70"/>
        <n v="94"/>
        <n v="72"/>
        <n v="96"/>
      </sharedItems>
    </cacheField>
    <cacheField name="生物" numFmtId="0">
      <sharedItems containsSemiMixedTypes="0" containsString="0" containsNumber="1" containsInteger="1" minValue="21" maxValue="98" count="29">
        <n v="54"/>
        <n v="98"/>
        <n v="64"/>
        <n v="21"/>
        <n v="58"/>
        <n v="90"/>
        <n v="86"/>
        <n v="83"/>
        <n v="68"/>
        <n v="89"/>
        <n v="75"/>
        <n v="63"/>
        <n v="97"/>
        <n v="87"/>
        <n v="66"/>
        <n v="93"/>
        <n v="92"/>
        <n v="48"/>
        <n v="88"/>
        <n v="70"/>
        <n v="94"/>
        <n v="72"/>
        <n v="96"/>
        <n v="91"/>
        <n v="95"/>
        <n v="67"/>
        <n v="69"/>
        <n v="71"/>
        <n v="73"/>
      </sharedItems>
    </cacheField>
    <cacheField name="总成绩" numFmtId="0">
      <sharedItems containsSemiMixedTypes="0" containsString="0" containsNumber="1" containsInteger="1" minValue="211" maxValue="468" count="64">
        <n v="381"/>
        <n v="410"/>
        <n v="211"/>
        <n v="282"/>
        <n v="357"/>
        <n v="398"/>
        <n v="335"/>
        <n v="340"/>
        <n v="400"/>
        <n v="368"/>
        <n v="363"/>
        <n v="336"/>
        <n v="414"/>
        <n v="404"/>
        <n v="364"/>
        <n v="386"/>
        <n v="395"/>
        <n v="333"/>
        <n v="380"/>
        <n v="407"/>
        <n v="433"/>
        <n v="354"/>
        <n v="441"/>
        <n v="402"/>
        <n v="421"/>
        <n v="439"/>
        <n v="390"/>
        <n v="362"/>
        <n v="438"/>
        <n v="383"/>
        <n v="382"/>
        <n v="385"/>
        <n v="468"/>
        <n v="347"/>
        <n v="422"/>
        <n v="437"/>
        <n v="387"/>
        <n v="412"/>
        <n v="429"/>
        <n v="369"/>
        <n v="361"/>
        <n v="394"/>
        <n v="423"/>
        <n v="274"/>
        <n v="341"/>
        <n v="419"/>
        <n v="403"/>
        <n v="378"/>
        <n v="450"/>
        <n v="331"/>
        <n v="415"/>
        <n v="349"/>
        <n v="453"/>
        <n v="417"/>
        <n v="399"/>
        <n v="427"/>
        <n v="355"/>
        <n v="405"/>
        <n v="428"/>
        <n v="342"/>
        <n v="376"/>
        <n v="397"/>
        <n v="309"/>
        <n v="401"/>
      </sharedItems>
    </cacheField>
    <cacheField name="平均成绩" numFmtId="176">
      <sharedItems containsSemiMixedTypes="0" containsString="0" containsNumber="1" minValue="42.2" maxValue="93.6" count="64">
        <n v="76.2"/>
        <n v="82"/>
        <n v="42.2"/>
        <n v="56.4"/>
        <n v="71.4"/>
        <n v="79.6"/>
        <n v="67"/>
        <n v="68"/>
        <n v="80"/>
        <n v="73.6"/>
        <n v="72.6"/>
        <n v="67.2"/>
        <n v="82.8"/>
        <n v="80.8"/>
        <n v="72.8"/>
        <n v="77.2"/>
        <n v="79"/>
        <n v="66.6"/>
        <n v="76"/>
        <n v="81.4"/>
        <n v="86.6"/>
        <n v="70.8"/>
        <n v="88.2"/>
        <n v="80.4"/>
        <n v="84.2"/>
        <n v="87.8"/>
        <n v="78"/>
        <n v="72.4"/>
        <n v="87.6"/>
        <n v="76.6"/>
        <n v="76.4"/>
        <n v="77"/>
        <n v="93.6"/>
        <n v="69.4"/>
        <n v="84.4"/>
        <n v="87.4"/>
        <n v="77.4"/>
        <n v="82.4"/>
        <n v="85.8"/>
        <n v="73.8"/>
        <n v="72.2"/>
        <n v="78.8"/>
        <n v="84.6"/>
        <n v="54.8"/>
        <n v="68.2"/>
        <n v="83.8"/>
        <n v="80.6"/>
        <n v="75.6"/>
        <n v="90"/>
        <n v="66.2"/>
        <n v="83"/>
        <n v="69.8"/>
        <n v="90.6"/>
        <n v="83.4"/>
        <n v="79.8"/>
        <n v="85.4"/>
        <n v="71"/>
        <n v="81"/>
        <n v="85.6"/>
        <n v="68.4"/>
        <n v="75.2"/>
        <n v="79.4"/>
        <n v="61.8"/>
        <n v="80.2"/>
      </sharedItems>
    </cacheField>
    <cacheField name="评级" numFmtId="0">
      <sharedItems count="4">
        <s v="及格"/>
        <s v="良好"/>
        <s v="不及格"/>
        <s v="优秀"/>
      </sharedItems>
    </cacheField>
    <cacheField name="名次" numFmtId="0">
      <sharedItems containsSemiMixedTypes="0" containsString="0" containsNumber="1" containsInteger="1" minValue="1" maxValue="81" count="41">
        <n v="50"/>
        <n v="25"/>
        <n v="81"/>
        <n v="79"/>
        <n v="60"/>
        <n v="36"/>
        <n v="73"/>
        <n v="69"/>
        <n v="33"/>
        <n v="52"/>
        <n v="53"/>
        <n v="66"/>
        <n v="22"/>
        <n v="28"/>
        <n v="40"/>
        <n v="34"/>
        <n v="63"/>
        <n v="43"/>
        <n v="10"/>
        <n v="49"/>
        <n v="4"/>
        <n v="26"/>
        <n v="15"/>
        <n v="46"/>
        <n v="5"/>
        <n v="30"/>
        <n v="32"/>
        <n v="1"/>
        <n v="19"/>
        <n v="6"/>
        <n v="3"/>
        <n v="9"/>
        <n v="24"/>
        <n v="12"/>
        <n v="21"/>
        <n v="20"/>
        <n v="11"/>
        <n v="16"/>
        <n v="2"/>
        <n v="18"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1"/>
  </r>
  <r>
    <x v="2"/>
    <x v="2"/>
    <x v="1"/>
    <x v="2"/>
    <x v="2"/>
    <x v="2"/>
    <x v="2"/>
    <x v="2"/>
    <x v="2"/>
    <x v="2"/>
    <x v="2"/>
    <x v="2"/>
  </r>
  <r>
    <x v="3"/>
    <x v="3"/>
    <x v="1"/>
    <x v="3"/>
    <x v="3"/>
    <x v="3"/>
    <x v="3"/>
    <x v="3"/>
    <x v="3"/>
    <x v="3"/>
    <x v="2"/>
    <x v="3"/>
  </r>
  <r>
    <x v="4"/>
    <x v="4"/>
    <x v="0"/>
    <x v="4"/>
    <x v="4"/>
    <x v="0"/>
    <x v="4"/>
    <x v="4"/>
    <x v="4"/>
    <x v="4"/>
    <x v="0"/>
    <x v="4"/>
  </r>
  <r>
    <x v="5"/>
    <x v="5"/>
    <x v="0"/>
    <x v="5"/>
    <x v="5"/>
    <x v="4"/>
    <x v="5"/>
    <x v="5"/>
    <x v="5"/>
    <x v="5"/>
    <x v="0"/>
    <x v="5"/>
  </r>
  <r>
    <x v="6"/>
    <x v="6"/>
    <x v="0"/>
    <x v="6"/>
    <x v="6"/>
    <x v="5"/>
    <x v="6"/>
    <x v="6"/>
    <x v="6"/>
    <x v="6"/>
    <x v="0"/>
    <x v="6"/>
  </r>
  <r>
    <x v="7"/>
    <x v="7"/>
    <x v="0"/>
    <x v="7"/>
    <x v="7"/>
    <x v="6"/>
    <x v="7"/>
    <x v="7"/>
    <x v="7"/>
    <x v="7"/>
    <x v="0"/>
    <x v="7"/>
  </r>
  <r>
    <x v="8"/>
    <x v="8"/>
    <x v="0"/>
    <x v="0"/>
    <x v="0"/>
    <x v="7"/>
    <x v="8"/>
    <x v="8"/>
    <x v="8"/>
    <x v="8"/>
    <x v="1"/>
    <x v="8"/>
  </r>
  <r>
    <x v="9"/>
    <x v="9"/>
    <x v="1"/>
    <x v="3"/>
    <x v="8"/>
    <x v="8"/>
    <x v="9"/>
    <x v="9"/>
    <x v="9"/>
    <x v="9"/>
    <x v="0"/>
    <x v="9"/>
  </r>
  <r>
    <x v="10"/>
    <x v="10"/>
    <x v="1"/>
    <x v="8"/>
    <x v="9"/>
    <x v="9"/>
    <x v="10"/>
    <x v="2"/>
    <x v="10"/>
    <x v="10"/>
    <x v="0"/>
    <x v="10"/>
  </r>
  <r>
    <x v="11"/>
    <x v="11"/>
    <x v="0"/>
    <x v="9"/>
    <x v="10"/>
    <x v="10"/>
    <x v="11"/>
    <x v="10"/>
    <x v="11"/>
    <x v="11"/>
    <x v="0"/>
    <x v="11"/>
  </r>
  <r>
    <x v="12"/>
    <x v="12"/>
    <x v="0"/>
    <x v="10"/>
    <x v="11"/>
    <x v="11"/>
    <x v="12"/>
    <x v="11"/>
    <x v="12"/>
    <x v="12"/>
    <x v="1"/>
    <x v="12"/>
  </r>
  <r>
    <x v="13"/>
    <x v="13"/>
    <x v="0"/>
    <x v="11"/>
    <x v="12"/>
    <x v="12"/>
    <x v="13"/>
    <x v="12"/>
    <x v="13"/>
    <x v="13"/>
    <x v="1"/>
    <x v="13"/>
  </r>
  <r>
    <x v="14"/>
    <x v="14"/>
    <x v="0"/>
    <x v="5"/>
    <x v="13"/>
    <x v="13"/>
    <x v="14"/>
    <x v="13"/>
    <x v="14"/>
    <x v="14"/>
    <x v="0"/>
    <x v="0"/>
  </r>
  <r>
    <x v="15"/>
    <x v="15"/>
    <x v="0"/>
    <x v="12"/>
    <x v="14"/>
    <x v="14"/>
    <x v="1"/>
    <x v="14"/>
    <x v="15"/>
    <x v="15"/>
    <x v="0"/>
    <x v="14"/>
  </r>
  <r>
    <x v="16"/>
    <x v="16"/>
    <x v="0"/>
    <x v="13"/>
    <x v="15"/>
    <x v="15"/>
    <x v="15"/>
    <x v="15"/>
    <x v="16"/>
    <x v="16"/>
    <x v="0"/>
    <x v="15"/>
  </r>
  <r>
    <x v="17"/>
    <x v="17"/>
    <x v="0"/>
    <x v="14"/>
    <x v="16"/>
    <x v="2"/>
    <x v="16"/>
    <x v="16"/>
    <x v="17"/>
    <x v="17"/>
    <x v="0"/>
    <x v="16"/>
  </r>
  <r>
    <x v="18"/>
    <x v="18"/>
    <x v="0"/>
    <x v="15"/>
    <x v="17"/>
    <x v="16"/>
    <x v="0"/>
    <x v="17"/>
    <x v="18"/>
    <x v="18"/>
    <x v="0"/>
    <x v="17"/>
  </r>
  <r>
    <x v="19"/>
    <x v="19"/>
    <x v="0"/>
    <x v="16"/>
    <x v="18"/>
    <x v="17"/>
    <x v="17"/>
    <x v="18"/>
    <x v="19"/>
    <x v="19"/>
    <x v="1"/>
    <x v="1"/>
  </r>
  <r>
    <x v="20"/>
    <x v="20"/>
    <x v="0"/>
    <x v="17"/>
    <x v="19"/>
    <x v="18"/>
    <x v="18"/>
    <x v="19"/>
    <x v="20"/>
    <x v="20"/>
    <x v="1"/>
    <x v="18"/>
  </r>
  <r>
    <x v="21"/>
    <x v="21"/>
    <x v="1"/>
    <x v="18"/>
    <x v="20"/>
    <x v="11"/>
    <x v="19"/>
    <x v="20"/>
    <x v="21"/>
    <x v="21"/>
    <x v="0"/>
    <x v="19"/>
  </r>
  <r>
    <x v="22"/>
    <x v="22"/>
    <x v="1"/>
    <x v="1"/>
    <x v="21"/>
    <x v="19"/>
    <x v="20"/>
    <x v="21"/>
    <x v="22"/>
    <x v="22"/>
    <x v="1"/>
    <x v="20"/>
  </r>
  <r>
    <x v="23"/>
    <x v="23"/>
    <x v="1"/>
    <x v="19"/>
    <x v="5"/>
    <x v="7"/>
    <x v="5"/>
    <x v="22"/>
    <x v="23"/>
    <x v="23"/>
    <x v="1"/>
    <x v="21"/>
  </r>
  <r>
    <x v="24"/>
    <x v="24"/>
    <x v="1"/>
    <x v="20"/>
    <x v="6"/>
    <x v="20"/>
    <x v="6"/>
    <x v="6"/>
    <x v="24"/>
    <x v="24"/>
    <x v="1"/>
    <x v="22"/>
  </r>
  <r>
    <x v="25"/>
    <x v="25"/>
    <x v="1"/>
    <x v="21"/>
    <x v="7"/>
    <x v="6"/>
    <x v="7"/>
    <x v="7"/>
    <x v="21"/>
    <x v="21"/>
    <x v="0"/>
    <x v="23"/>
  </r>
  <r>
    <x v="26"/>
    <x v="26"/>
    <x v="1"/>
    <x v="22"/>
    <x v="0"/>
    <x v="21"/>
    <x v="8"/>
    <x v="8"/>
    <x v="25"/>
    <x v="25"/>
    <x v="1"/>
    <x v="24"/>
  </r>
  <r>
    <x v="27"/>
    <x v="27"/>
    <x v="1"/>
    <x v="3"/>
    <x v="8"/>
    <x v="22"/>
    <x v="9"/>
    <x v="9"/>
    <x v="26"/>
    <x v="26"/>
    <x v="0"/>
    <x v="25"/>
  </r>
  <r>
    <x v="28"/>
    <x v="28"/>
    <x v="0"/>
    <x v="8"/>
    <x v="9"/>
    <x v="9"/>
    <x v="10"/>
    <x v="2"/>
    <x v="10"/>
    <x v="10"/>
    <x v="0"/>
    <x v="14"/>
  </r>
  <r>
    <x v="29"/>
    <x v="29"/>
    <x v="1"/>
    <x v="9"/>
    <x v="10"/>
    <x v="23"/>
    <x v="11"/>
    <x v="10"/>
    <x v="27"/>
    <x v="27"/>
    <x v="0"/>
    <x v="14"/>
  </r>
  <r>
    <x v="30"/>
    <x v="30"/>
    <x v="0"/>
    <x v="10"/>
    <x v="11"/>
    <x v="24"/>
    <x v="12"/>
    <x v="11"/>
    <x v="28"/>
    <x v="28"/>
    <x v="1"/>
    <x v="24"/>
  </r>
  <r>
    <x v="31"/>
    <x v="31"/>
    <x v="1"/>
    <x v="11"/>
    <x v="12"/>
    <x v="25"/>
    <x v="13"/>
    <x v="12"/>
    <x v="29"/>
    <x v="29"/>
    <x v="0"/>
    <x v="8"/>
  </r>
  <r>
    <x v="32"/>
    <x v="32"/>
    <x v="1"/>
    <x v="5"/>
    <x v="13"/>
    <x v="26"/>
    <x v="14"/>
    <x v="13"/>
    <x v="30"/>
    <x v="30"/>
    <x v="0"/>
    <x v="8"/>
  </r>
  <r>
    <x v="33"/>
    <x v="33"/>
    <x v="0"/>
    <x v="12"/>
    <x v="14"/>
    <x v="13"/>
    <x v="1"/>
    <x v="14"/>
    <x v="31"/>
    <x v="31"/>
    <x v="0"/>
    <x v="26"/>
  </r>
  <r>
    <x v="34"/>
    <x v="34"/>
    <x v="0"/>
    <x v="13"/>
    <x v="15"/>
    <x v="27"/>
    <x v="15"/>
    <x v="15"/>
    <x v="32"/>
    <x v="32"/>
    <x v="3"/>
    <x v="27"/>
  </r>
  <r>
    <x v="35"/>
    <x v="35"/>
    <x v="1"/>
    <x v="14"/>
    <x v="16"/>
    <x v="28"/>
    <x v="16"/>
    <x v="16"/>
    <x v="33"/>
    <x v="33"/>
    <x v="0"/>
    <x v="14"/>
  </r>
  <r>
    <x v="36"/>
    <x v="36"/>
    <x v="1"/>
    <x v="15"/>
    <x v="17"/>
    <x v="29"/>
    <x v="0"/>
    <x v="17"/>
    <x v="15"/>
    <x v="15"/>
    <x v="0"/>
    <x v="25"/>
  </r>
  <r>
    <x v="37"/>
    <x v="37"/>
    <x v="1"/>
    <x v="16"/>
    <x v="18"/>
    <x v="17"/>
    <x v="17"/>
    <x v="18"/>
    <x v="19"/>
    <x v="19"/>
    <x v="1"/>
    <x v="28"/>
  </r>
  <r>
    <x v="38"/>
    <x v="38"/>
    <x v="0"/>
    <x v="17"/>
    <x v="19"/>
    <x v="18"/>
    <x v="18"/>
    <x v="19"/>
    <x v="20"/>
    <x v="20"/>
    <x v="1"/>
    <x v="29"/>
  </r>
  <r>
    <x v="39"/>
    <x v="39"/>
    <x v="0"/>
    <x v="18"/>
    <x v="20"/>
    <x v="11"/>
    <x v="19"/>
    <x v="20"/>
    <x v="21"/>
    <x v="21"/>
    <x v="0"/>
    <x v="15"/>
  </r>
  <r>
    <x v="40"/>
    <x v="40"/>
    <x v="0"/>
    <x v="1"/>
    <x v="21"/>
    <x v="19"/>
    <x v="20"/>
    <x v="21"/>
    <x v="22"/>
    <x v="22"/>
    <x v="1"/>
    <x v="30"/>
  </r>
  <r>
    <x v="41"/>
    <x v="41"/>
    <x v="0"/>
    <x v="19"/>
    <x v="21"/>
    <x v="7"/>
    <x v="20"/>
    <x v="22"/>
    <x v="34"/>
    <x v="34"/>
    <x v="1"/>
    <x v="31"/>
  </r>
  <r>
    <x v="42"/>
    <x v="42"/>
    <x v="0"/>
    <x v="20"/>
    <x v="5"/>
    <x v="20"/>
    <x v="5"/>
    <x v="22"/>
    <x v="35"/>
    <x v="35"/>
    <x v="1"/>
    <x v="20"/>
  </r>
  <r>
    <x v="43"/>
    <x v="43"/>
    <x v="1"/>
    <x v="21"/>
    <x v="6"/>
    <x v="6"/>
    <x v="6"/>
    <x v="6"/>
    <x v="36"/>
    <x v="36"/>
    <x v="0"/>
    <x v="32"/>
  </r>
  <r>
    <x v="44"/>
    <x v="44"/>
    <x v="0"/>
    <x v="22"/>
    <x v="7"/>
    <x v="21"/>
    <x v="7"/>
    <x v="7"/>
    <x v="37"/>
    <x v="37"/>
    <x v="1"/>
    <x v="33"/>
  </r>
  <r>
    <x v="45"/>
    <x v="45"/>
    <x v="0"/>
    <x v="22"/>
    <x v="0"/>
    <x v="22"/>
    <x v="8"/>
    <x v="8"/>
    <x v="38"/>
    <x v="38"/>
    <x v="1"/>
    <x v="20"/>
  </r>
  <r>
    <x v="46"/>
    <x v="46"/>
    <x v="0"/>
    <x v="3"/>
    <x v="8"/>
    <x v="9"/>
    <x v="9"/>
    <x v="9"/>
    <x v="39"/>
    <x v="39"/>
    <x v="0"/>
    <x v="1"/>
  </r>
  <r>
    <x v="47"/>
    <x v="47"/>
    <x v="0"/>
    <x v="8"/>
    <x v="9"/>
    <x v="23"/>
    <x v="10"/>
    <x v="2"/>
    <x v="26"/>
    <x v="26"/>
    <x v="0"/>
    <x v="34"/>
  </r>
  <r>
    <x v="48"/>
    <x v="48"/>
    <x v="0"/>
    <x v="9"/>
    <x v="10"/>
    <x v="24"/>
    <x v="11"/>
    <x v="10"/>
    <x v="40"/>
    <x v="40"/>
    <x v="0"/>
    <x v="32"/>
  </r>
  <r>
    <x v="49"/>
    <x v="49"/>
    <x v="0"/>
    <x v="10"/>
    <x v="11"/>
    <x v="25"/>
    <x v="12"/>
    <x v="11"/>
    <x v="41"/>
    <x v="41"/>
    <x v="0"/>
    <x v="35"/>
  </r>
  <r>
    <x v="50"/>
    <x v="50"/>
    <x v="0"/>
    <x v="11"/>
    <x v="12"/>
    <x v="26"/>
    <x v="13"/>
    <x v="12"/>
    <x v="42"/>
    <x v="42"/>
    <x v="1"/>
    <x v="29"/>
  </r>
  <r>
    <x v="51"/>
    <x v="51"/>
    <x v="1"/>
    <x v="5"/>
    <x v="2"/>
    <x v="13"/>
    <x v="2"/>
    <x v="13"/>
    <x v="43"/>
    <x v="43"/>
    <x v="2"/>
    <x v="26"/>
  </r>
  <r>
    <x v="52"/>
    <x v="52"/>
    <x v="0"/>
    <x v="12"/>
    <x v="3"/>
    <x v="27"/>
    <x v="3"/>
    <x v="8"/>
    <x v="44"/>
    <x v="44"/>
    <x v="0"/>
    <x v="21"/>
  </r>
  <r>
    <x v="53"/>
    <x v="53"/>
    <x v="0"/>
    <x v="13"/>
    <x v="4"/>
    <x v="28"/>
    <x v="4"/>
    <x v="9"/>
    <x v="28"/>
    <x v="28"/>
    <x v="1"/>
    <x v="30"/>
  </r>
  <r>
    <x v="54"/>
    <x v="54"/>
    <x v="0"/>
    <x v="14"/>
    <x v="5"/>
    <x v="29"/>
    <x v="5"/>
    <x v="2"/>
    <x v="45"/>
    <x v="45"/>
    <x v="1"/>
    <x v="24"/>
  </r>
  <r>
    <x v="55"/>
    <x v="55"/>
    <x v="0"/>
    <x v="15"/>
    <x v="6"/>
    <x v="29"/>
    <x v="6"/>
    <x v="10"/>
    <x v="46"/>
    <x v="46"/>
    <x v="1"/>
    <x v="36"/>
  </r>
  <r>
    <x v="56"/>
    <x v="56"/>
    <x v="0"/>
    <x v="16"/>
    <x v="7"/>
    <x v="17"/>
    <x v="7"/>
    <x v="11"/>
    <x v="47"/>
    <x v="47"/>
    <x v="0"/>
    <x v="37"/>
  </r>
  <r>
    <x v="57"/>
    <x v="57"/>
    <x v="0"/>
    <x v="17"/>
    <x v="0"/>
    <x v="18"/>
    <x v="8"/>
    <x v="12"/>
    <x v="48"/>
    <x v="48"/>
    <x v="3"/>
    <x v="38"/>
  </r>
  <r>
    <x v="58"/>
    <x v="58"/>
    <x v="0"/>
    <x v="18"/>
    <x v="8"/>
    <x v="11"/>
    <x v="9"/>
    <x v="13"/>
    <x v="49"/>
    <x v="49"/>
    <x v="0"/>
    <x v="32"/>
  </r>
  <r>
    <x v="59"/>
    <x v="59"/>
    <x v="0"/>
    <x v="1"/>
    <x v="9"/>
    <x v="19"/>
    <x v="10"/>
    <x v="18"/>
    <x v="50"/>
    <x v="50"/>
    <x v="1"/>
    <x v="29"/>
  </r>
  <r>
    <x v="60"/>
    <x v="60"/>
    <x v="1"/>
    <x v="19"/>
    <x v="10"/>
    <x v="7"/>
    <x v="11"/>
    <x v="9"/>
    <x v="51"/>
    <x v="51"/>
    <x v="0"/>
    <x v="39"/>
  </r>
  <r>
    <x v="61"/>
    <x v="61"/>
    <x v="0"/>
    <x v="20"/>
    <x v="11"/>
    <x v="20"/>
    <x v="12"/>
    <x v="5"/>
    <x v="52"/>
    <x v="52"/>
    <x v="3"/>
    <x v="27"/>
  </r>
  <r>
    <x v="62"/>
    <x v="62"/>
    <x v="1"/>
    <x v="21"/>
    <x v="12"/>
    <x v="6"/>
    <x v="13"/>
    <x v="23"/>
    <x v="8"/>
    <x v="8"/>
    <x v="1"/>
    <x v="31"/>
  </r>
  <r>
    <x v="63"/>
    <x v="63"/>
    <x v="1"/>
    <x v="22"/>
    <x v="13"/>
    <x v="21"/>
    <x v="14"/>
    <x v="16"/>
    <x v="53"/>
    <x v="53"/>
    <x v="1"/>
    <x v="20"/>
  </r>
  <r>
    <x v="64"/>
    <x v="64"/>
    <x v="1"/>
    <x v="23"/>
    <x v="14"/>
    <x v="22"/>
    <x v="1"/>
    <x v="15"/>
    <x v="54"/>
    <x v="54"/>
    <x v="0"/>
    <x v="40"/>
  </r>
  <r>
    <x v="65"/>
    <x v="65"/>
    <x v="0"/>
    <x v="24"/>
    <x v="15"/>
    <x v="11"/>
    <x v="15"/>
    <x v="20"/>
    <x v="55"/>
    <x v="55"/>
    <x v="1"/>
    <x v="38"/>
  </r>
  <r>
    <x v="66"/>
    <x v="66"/>
    <x v="1"/>
    <x v="25"/>
    <x v="16"/>
    <x v="19"/>
    <x v="16"/>
    <x v="24"/>
    <x v="11"/>
    <x v="11"/>
    <x v="0"/>
    <x v="22"/>
  </r>
  <r>
    <x v="67"/>
    <x v="67"/>
    <x v="0"/>
    <x v="4"/>
    <x v="17"/>
    <x v="7"/>
    <x v="0"/>
    <x v="22"/>
    <x v="16"/>
    <x v="16"/>
    <x v="0"/>
    <x v="40"/>
  </r>
  <r>
    <x v="68"/>
    <x v="68"/>
    <x v="0"/>
    <x v="26"/>
    <x v="18"/>
    <x v="20"/>
    <x v="17"/>
    <x v="12"/>
    <x v="56"/>
    <x v="56"/>
    <x v="0"/>
    <x v="18"/>
  </r>
  <r>
    <x v="69"/>
    <x v="69"/>
    <x v="0"/>
    <x v="4"/>
    <x v="19"/>
    <x v="6"/>
    <x v="18"/>
    <x v="8"/>
    <x v="47"/>
    <x v="47"/>
    <x v="0"/>
    <x v="40"/>
  </r>
  <r>
    <x v="70"/>
    <x v="70"/>
    <x v="0"/>
    <x v="27"/>
    <x v="20"/>
    <x v="21"/>
    <x v="19"/>
    <x v="14"/>
    <x v="44"/>
    <x v="44"/>
    <x v="0"/>
    <x v="36"/>
  </r>
  <r>
    <x v="71"/>
    <x v="71"/>
    <x v="0"/>
    <x v="11"/>
    <x v="21"/>
    <x v="22"/>
    <x v="20"/>
    <x v="25"/>
    <x v="1"/>
    <x v="1"/>
    <x v="1"/>
    <x v="20"/>
  </r>
  <r>
    <x v="72"/>
    <x v="72"/>
    <x v="0"/>
    <x v="28"/>
    <x v="5"/>
    <x v="9"/>
    <x v="5"/>
    <x v="8"/>
    <x v="57"/>
    <x v="57"/>
    <x v="1"/>
    <x v="20"/>
  </r>
  <r>
    <x v="73"/>
    <x v="73"/>
    <x v="1"/>
    <x v="29"/>
    <x v="6"/>
    <x v="23"/>
    <x v="6"/>
    <x v="26"/>
    <x v="58"/>
    <x v="58"/>
    <x v="1"/>
    <x v="27"/>
  </r>
  <r>
    <x v="74"/>
    <x v="74"/>
    <x v="1"/>
    <x v="25"/>
    <x v="7"/>
    <x v="24"/>
    <x v="7"/>
    <x v="19"/>
    <x v="21"/>
    <x v="21"/>
    <x v="0"/>
    <x v="29"/>
  </r>
  <r>
    <x v="75"/>
    <x v="75"/>
    <x v="0"/>
    <x v="30"/>
    <x v="0"/>
    <x v="25"/>
    <x v="8"/>
    <x v="27"/>
    <x v="59"/>
    <x v="59"/>
    <x v="0"/>
    <x v="29"/>
  </r>
  <r>
    <x v="76"/>
    <x v="76"/>
    <x v="0"/>
    <x v="1"/>
    <x v="8"/>
    <x v="26"/>
    <x v="9"/>
    <x v="21"/>
    <x v="60"/>
    <x v="60"/>
    <x v="0"/>
    <x v="24"/>
  </r>
  <r>
    <x v="77"/>
    <x v="77"/>
    <x v="0"/>
    <x v="26"/>
    <x v="9"/>
    <x v="13"/>
    <x v="10"/>
    <x v="28"/>
    <x v="11"/>
    <x v="11"/>
    <x v="0"/>
    <x v="24"/>
  </r>
  <r>
    <x v="78"/>
    <x v="78"/>
    <x v="0"/>
    <x v="11"/>
    <x v="15"/>
    <x v="30"/>
    <x v="15"/>
    <x v="10"/>
    <x v="61"/>
    <x v="61"/>
    <x v="0"/>
    <x v="20"/>
  </r>
  <r>
    <x v="79"/>
    <x v="79"/>
    <x v="0"/>
    <x v="5"/>
    <x v="16"/>
    <x v="20"/>
    <x v="16"/>
    <x v="11"/>
    <x v="62"/>
    <x v="62"/>
    <x v="0"/>
    <x v="20"/>
  </r>
  <r>
    <x v="80"/>
    <x v="80"/>
    <x v="0"/>
    <x v="12"/>
    <x v="17"/>
    <x v="31"/>
    <x v="0"/>
    <x v="12"/>
    <x v="37"/>
    <x v="37"/>
    <x v="1"/>
    <x v="38"/>
  </r>
  <r>
    <x v="81"/>
    <x v="81"/>
    <x v="0"/>
    <x v="13"/>
    <x v="18"/>
    <x v="32"/>
    <x v="17"/>
    <x v="13"/>
    <x v="63"/>
    <x v="63"/>
    <x v="1"/>
    <x v="38"/>
  </r>
  <r>
    <x v="82"/>
    <x v="82"/>
    <x v="0"/>
    <x v="14"/>
    <x v="19"/>
    <x v="1"/>
    <x v="18"/>
    <x v="14"/>
    <x v="45"/>
    <x v="45"/>
    <x v="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12"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compact="0" showAll="0"/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numFmtId="176" showAll="0">
      <items count="65">
        <item x="2"/>
        <item x="43"/>
        <item x="3"/>
        <item x="62"/>
        <item x="49"/>
        <item x="17"/>
        <item x="6"/>
        <item x="11"/>
        <item x="7"/>
        <item x="44"/>
        <item x="59"/>
        <item x="33"/>
        <item x="51"/>
        <item x="21"/>
        <item x="56"/>
        <item x="4"/>
        <item x="40"/>
        <item x="27"/>
        <item x="10"/>
        <item x="14"/>
        <item x="9"/>
        <item x="39"/>
        <item x="60"/>
        <item x="47"/>
        <item x="18"/>
        <item x="0"/>
        <item x="30"/>
        <item x="29"/>
        <item x="31"/>
        <item x="15"/>
        <item x="36"/>
        <item x="26"/>
        <item x="41"/>
        <item x="16"/>
        <item x="61"/>
        <item x="5"/>
        <item x="54"/>
        <item x="8"/>
        <item x="63"/>
        <item x="23"/>
        <item x="46"/>
        <item x="13"/>
        <item x="57"/>
        <item x="19"/>
        <item x="1"/>
        <item x="37"/>
        <item x="12"/>
        <item x="50"/>
        <item x="53"/>
        <item x="45"/>
        <item x="24"/>
        <item x="34"/>
        <item x="42"/>
        <item x="55"/>
        <item x="58"/>
        <item x="38"/>
        <item x="20"/>
        <item x="35"/>
        <item x="28"/>
        <item x="25"/>
        <item x="22"/>
        <item x="48"/>
        <item x="52"/>
        <item x="32"/>
        <item t="default"/>
      </items>
    </pivotField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平均值项:平均成绩" fld="9" subtotal="average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9:B12" firstHeaderRow="1" firstDataRow="1" firstDataCol="1"/>
  <pivotFields count="12"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numFmtId="176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compact="0" defaultSubtotal="0" showAll="0">
      <items count="4">
        <item x="2"/>
        <item x="0"/>
        <item x="1"/>
        <item x="3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计数项:评级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4:C23" firstHeaderRow="1" firstDataRow="1" firstDataCol="2"/>
  <pivotFields count="12"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numFmtId="176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Row" dataField="1" compact="0" showAll="0">
      <items count="5">
        <item x="2"/>
        <item x="0"/>
        <item x="1"/>
        <item x="3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2">
    <field x="2"/>
    <field x="10"/>
  </rowFields>
  <rowItems count="9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 t="grand">
      <x/>
    </i>
  </rowItems>
  <colItems count="1">
    <i/>
  </colItems>
  <dataFields count="1">
    <dataField name="计数项:评级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topLeftCell="E1" workbookViewId="0">
      <selection activeCell="L12" sqref="L12"/>
    </sheetView>
  </sheetViews>
  <sheetFormatPr defaultColWidth="11.5" defaultRowHeight="20.25"/>
  <cols>
    <col min="1" max="1" width="11.5" style="8" customWidth="1"/>
    <col min="2" max="2" width="11.5" style="9" customWidth="1"/>
    <col min="3" max="3" width="6.875" style="8" customWidth="1"/>
    <col min="4" max="9" width="11.5" style="9" customWidth="1"/>
    <col min="10" max="10" width="12.375" style="10" customWidth="1"/>
    <col min="11" max="11" width="11.5" style="9" customWidth="1"/>
    <col min="12" max="13" width="11.5" style="8" customWidth="1"/>
    <col min="14" max="16384" width="11.5" style="9" customWidth="1"/>
  </cols>
  <sheetData>
    <row r="1" s="7" customFormat="1" spans="1:1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1" t="s">
        <v>9</v>
      </c>
      <c r="K1" s="7" t="s">
        <v>10</v>
      </c>
      <c r="L1" s="7" t="s">
        <v>11</v>
      </c>
    </row>
    <row r="2" spans="1:16">
      <c r="A2" s="8">
        <v>1</v>
      </c>
      <c r="B2" s="9" t="s">
        <v>12</v>
      </c>
      <c r="C2" s="8" t="s">
        <v>13</v>
      </c>
      <c r="D2" s="9">
        <v>90</v>
      </c>
      <c r="E2" s="9">
        <v>89</v>
      </c>
      <c r="F2" s="9">
        <v>60</v>
      </c>
      <c r="G2" s="9">
        <v>88</v>
      </c>
      <c r="H2" s="9">
        <v>54</v>
      </c>
      <c r="I2" s="9">
        <f>SUM(D2:H2)</f>
        <v>381</v>
      </c>
      <c r="J2" s="10">
        <f>AVERAGE(D2:H2)</f>
        <v>76.2</v>
      </c>
      <c r="K2" s="9" t="str">
        <f>VLOOKUP(J2,$O$2:$P$5,2,1)</f>
        <v>及格</v>
      </c>
      <c r="L2" s="8">
        <f>RANK(I2,$I$2:$I$84,0)</f>
        <v>50</v>
      </c>
      <c r="O2" s="12">
        <v>0</v>
      </c>
      <c r="P2" s="13" t="s">
        <v>14</v>
      </c>
    </row>
    <row r="3" spans="1:16">
      <c r="A3" s="8">
        <v>2</v>
      </c>
      <c r="B3" s="9" t="s">
        <v>15</v>
      </c>
      <c r="C3" s="8" t="s">
        <v>13</v>
      </c>
      <c r="D3" s="9">
        <v>88</v>
      </c>
      <c r="E3" s="9">
        <v>53</v>
      </c>
      <c r="F3" s="9">
        <v>78</v>
      </c>
      <c r="G3" s="9">
        <v>93</v>
      </c>
      <c r="H3" s="9">
        <v>98</v>
      </c>
      <c r="I3" s="9">
        <f t="shared" ref="I3:I34" si="0">SUM(D3:H3)</f>
        <v>410</v>
      </c>
      <c r="J3" s="10">
        <f t="shared" ref="J3:J34" si="1">AVERAGE(D3:H3)</f>
        <v>82</v>
      </c>
      <c r="K3" s="9" t="str">
        <f t="shared" ref="K3:K34" si="2">VLOOKUP(J3,$O$2:$P$5,2,1)</f>
        <v>良好</v>
      </c>
      <c r="L3" s="8">
        <f t="shared" ref="L3:L34" si="3">RANK(I3,$I$2:$I$84,0)</f>
        <v>25</v>
      </c>
      <c r="O3" s="12">
        <v>60</v>
      </c>
      <c r="P3" s="13" t="s">
        <v>16</v>
      </c>
    </row>
    <row r="4" spans="1:16">
      <c r="A4" s="8">
        <v>3</v>
      </c>
      <c r="B4" s="9" t="s">
        <v>17</v>
      </c>
      <c r="C4" s="8" t="s">
        <v>18</v>
      </c>
      <c r="D4" s="9">
        <v>47</v>
      </c>
      <c r="E4" s="9">
        <v>21</v>
      </c>
      <c r="F4" s="9">
        <v>58</v>
      </c>
      <c r="G4" s="9">
        <v>21</v>
      </c>
      <c r="H4" s="9">
        <v>64</v>
      </c>
      <c r="I4" s="9">
        <f t="shared" si="0"/>
        <v>211</v>
      </c>
      <c r="J4" s="10">
        <f t="shared" si="1"/>
        <v>42.2</v>
      </c>
      <c r="K4" s="9" t="str">
        <f t="shared" si="2"/>
        <v>不及格</v>
      </c>
      <c r="L4" s="8">
        <f t="shared" si="3"/>
        <v>83</v>
      </c>
      <c r="O4" s="12">
        <v>80</v>
      </c>
      <c r="P4" s="13" t="s">
        <v>19</v>
      </c>
    </row>
    <row r="5" spans="1:16">
      <c r="A5" s="8">
        <v>4</v>
      </c>
      <c r="B5" s="9" t="s">
        <v>20</v>
      </c>
      <c r="C5" s="8" t="s">
        <v>18</v>
      </c>
      <c r="D5" s="9">
        <v>86</v>
      </c>
      <c r="E5" s="9">
        <v>58</v>
      </c>
      <c r="F5" s="9">
        <v>59</v>
      </c>
      <c r="G5" s="9">
        <v>58</v>
      </c>
      <c r="H5" s="9">
        <v>21</v>
      </c>
      <c r="I5" s="9">
        <f t="shared" si="0"/>
        <v>282</v>
      </c>
      <c r="J5" s="10">
        <f t="shared" si="1"/>
        <v>56.4</v>
      </c>
      <c r="K5" s="9" t="str">
        <f t="shared" si="2"/>
        <v>不及格</v>
      </c>
      <c r="L5" s="8">
        <f t="shared" si="3"/>
        <v>81</v>
      </c>
      <c r="O5" s="12">
        <v>90</v>
      </c>
      <c r="P5" s="13" t="s">
        <v>21</v>
      </c>
    </row>
    <row r="6" spans="1:12">
      <c r="A6" s="8">
        <v>5</v>
      </c>
      <c r="B6" s="9" t="s">
        <v>22</v>
      </c>
      <c r="C6" s="8" t="s">
        <v>13</v>
      </c>
      <c r="D6" s="9">
        <v>59</v>
      </c>
      <c r="E6" s="9">
        <v>90</v>
      </c>
      <c r="F6" s="9">
        <v>60</v>
      </c>
      <c r="G6" s="9">
        <v>90</v>
      </c>
      <c r="H6" s="9">
        <v>58</v>
      </c>
      <c r="I6" s="9">
        <f t="shared" si="0"/>
        <v>357</v>
      </c>
      <c r="J6" s="10">
        <f t="shared" si="1"/>
        <v>71.4</v>
      </c>
      <c r="K6" s="9" t="str">
        <f t="shared" si="2"/>
        <v>及格</v>
      </c>
      <c r="L6" s="8">
        <f t="shared" si="3"/>
        <v>62</v>
      </c>
    </row>
    <row r="7" spans="1:12">
      <c r="A7" s="8">
        <v>6</v>
      </c>
      <c r="B7" s="9" t="s">
        <v>23</v>
      </c>
      <c r="C7" s="8" t="s">
        <v>13</v>
      </c>
      <c r="D7" s="9">
        <v>75</v>
      </c>
      <c r="E7" s="9">
        <v>86</v>
      </c>
      <c r="F7" s="9">
        <v>61</v>
      </c>
      <c r="G7" s="9">
        <v>86</v>
      </c>
      <c r="H7" s="9">
        <v>90</v>
      </c>
      <c r="I7" s="9">
        <f t="shared" si="0"/>
        <v>398</v>
      </c>
      <c r="J7" s="10">
        <f t="shared" si="1"/>
        <v>79.6</v>
      </c>
      <c r="K7" s="9" t="str">
        <f t="shared" si="2"/>
        <v>及格</v>
      </c>
      <c r="L7" s="8">
        <f t="shared" si="3"/>
        <v>37</v>
      </c>
    </row>
    <row r="8" spans="1:12">
      <c r="A8" s="8">
        <v>7</v>
      </c>
      <c r="B8" s="9" t="s">
        <v>24</v>
      </c>
      <c r="C8" s="8" t="s">
        <v>13</v>
      </c>
      <c r="D8" s="9">
        <v>21</v>
      </c>
      <c r="E8" s="9">
        <v>83</v>
      </c>
      <c r="F8" s="9">
        <v>62</v>
      </c>
      <c r="G8" s="9">
        <v>83</v>
      </c>
      <c r="H8" s="9">
        <v>86</v>
      </c>
      <c r="I8" s="9">
        <f t="shared" si="0"/>
        <v>335</v>
      </c>
      <c r="J8" s="10">
        <f t="shared" si="1"/>
        <v>67</v>
      </c>
      <c r="K8" s="9" t="str">
        <f t="shared" si="2"/>
        <v>及格</v>
      </c>
      <c r="L8" s="8">
        <f t="shared" si="3"/>
        <v>77</v>
      </c>
    </row>
    <row r="9" spans="1:12">
      <c r="A9" s="8">
        <v>8</v>
      </c>
      <c r="B9" s="9" t="s">
        <v>25</v>
      </c>
      <c r="C9" s="8" t="s">
        <v>13</v>
      </c>
      <c r="D9" s="9">
        <v>58</v>
      </c>
      <c r="E9" s="9">
        <v>68</v>
      </c>
      <c r="F9" s="9">
        <v>63</v>
      </c>
      <c r="G9" s="9">
        <v>68</v>
      </c>
      <c r="H9" s="9">
        <v>83</v>
      </c>
      <c r="I9" s="9">
        <f t="shared" si="0"/>
        <v>340</v>
      </c>
      <c r="J9" s="10">
        <f t="shared" si="1"/>
        <v>68</v>
      </c>
      <c r="K9" s="9" t="str">
        <f t="shared" si="2"/>
        <v>及格</v>
      </c>
      <c r="L9" s="8">
        <f t="shared" si="3"/>
        <v>73</v>
      </c>
    </row>
    <row r="10" spans="1:12">
      <c r="A10" s="8">
        <v>9</v>
      </c>
      <c r="B10" s="9" t="s">
        <v>26</v>
      </c>
      <c r="C10" s="8" t="s">
        <v>13</v>
      </c>
      <c r="D10" s="9">
        <v>90</v>
      </c>
      <c r="E10" s="9">
        <v>89</v>
      </c>
      <c r="F10" s="9">
        <v>64</v>
      </c>
      <c r="G10" s="9">
        <v>89</v>
      </c>
      <c r="H10" s="9">
        <v>68</v>
      </c>
      <c r="I10" s="9">
        <f t="shared" si="0"/>
        <v>400</v>
      </c>
      <c r="J10" s="10">
        <f t="shared" si="1"/>
        <v>80</v>
      </c>
      <c r="K10" s="9" t="str">
        <f t="shared" si="2"/>
        <v>良好</v>
      </c>
      <c r="L10" s="8">
        <f t="shared" si="3"/>
        <v>34</v>
      </c>
    </row>
    <row r="11" spans="1:12">
      <c r="A11" s="8">
        <v>10</v>
      </c>
      <c r="B11" s="9" t="s">
        <v>27</v>
      </c>
      <c r="C11" s="8" t="s">
        <v>18</v>
      </c>
      <c r="D11" s="9">
        <v>86</v>
      </c>
      <c r="E11" s="9">
        <v>64</v>
      </c>
      <c r="F11" s="9">
        <v>65</v>
      </c>
      <c r="G11" s="9">
        <v>64</v>
      </c>
      <c r="H11" s="9">
        <v>89</v>
      </c>
      <c r="I11" s="9">
        <f t="shared" si="0"/>
        <v>368</v>
      </c>
      <c r="J11" s="10">
        <f t="shared" si="1"/>
        <v>73.6</v>
      </c>
      <c r="K11" s="9" t="str">
        <f t="shared" si="2"/>
        <v>及格</v>
      </c>
      <c r="L11" s="8">
        <f t="shared" si="3"/>
        <v>56</v>
      </c>
    </row>
    <row r="12" spans="1:12">
      <c r="A12" s="8">
        <v>11</v>
      </c>
      <c r="B12" s="9" t="s">
        <v>28</v>
      </c>
      <c r="C12" s="8" t="s">
        <v>18</v>
      </c>
      <c r="D12" s="9">
        <v>83</v>
      </c>
      <c r="E12" s="9">
        <v>75</v>
      </c>
      <c r="F12" s="9">
        <v>66</v>
      </c>
      <c r="G12" s="9">
        <v>75</v>
      </c>
      <c r="H12" s="9">
        <v>64</v>
      </c>
      <c r="I12" s="9">
        <f t="shared" si="0"/>
        <v>363</v>
      </c>
      <c r="J12" s="10">
        <f t="shared" si="1"/>
        <v>72.6</v>
      </c>
      <c r="K12" s="9" t="str">
        <f t="shared" si="2"/>
        <v>及格</v>
      </c>
      <c r="L12" s="8">
        <f t="shared" si="3"/>
        <v>58</v>
      </c>
    </row>
    <row r="13" spans="1:12">
      <c r="A13" s="8">
        <v>12</v>
      </c>
      <c r="B13" s="9" t="s">
        <v>29</v>
      </c>
      <c r="C13" s="8" t="s">
        <v>13</v>
      </c>
      <c r="D13" s="9">
        <v>68</v>
      </c>
      <c r="E13" s="9">
        <v>63</v>
      </c>
      <c r="F13" s="9">
        <v>67</v>
      </c>
      <c r="G13" s="9">
        <v>63</v>
      </c>
      <c r="H13" s="9">
        <v>75</v>
      </c>
      <c r="I13" s="9">
        <f t="shared" si="0"/>
        <v>336</v>
      </c>
      <c r="J13" s="10">
        <f t="shared" si="1"/>
        <v>67.2</v>
      </c>
      <c r="K13" s="9" t="str">
        <f t="shared" si="2"/>
        <v>及格</v>
      </c>
      <c r="L13" s="8">
        <f t="shared" si="3"/>
        <v>74</v>
      </c>
    </row>
    <row r="14" spans="1:12">
      <c r="A14" s="8">
        <v>13</v>
      </c>
      <c r="B14" s="9" t="s">
        <v>30</v>
      </c>
      <c r="C14" s="8" t="s">
        <v>13</v>
      </c>
      <c r="D14" s="9">
        <v>89</v>
      </c>
      <c r="E14" s="9">
        <v>97</v>
      </c>
      <c r="F14" s="9">
        <v>68</v>
      </c>
      <c r="G14" s="9">
        <v>97</v>
      </c>
      <c r="H14" s="9">
        <v>63</v>
      </c>
      <c r="I14" s="9">
        <f t="shared" si="0"/>
        <v>414</v>
      </c>
      <c r="J14" s="10">
        <f t="shared" si="1"/>
        <v>82.8</v>
      </c>
      <c r="K14" s="9" t="str">
        <f t="shared" si="2"/>
        <v>良好</v>
      </c>
      <c r="L14" s="8">
        <f t="shared" si="3"/>
        <v>22</v>
      </c>
    </row>
    <row r="15" spans="1:12">
      <c r="A15" s="8">
        <v>14</v>
      </c>
      <c r="B15" s="9" t="s">
        <v>31</v>
      </c>
      <c r="C15" s="8" t="s">
        <v>13</v>
      </c>
      <c r="D15" s="9">
        <v>64</v>
      </c>
      <c r="E15" s="9">
        <v>87</v>
      </c>
      <c r="F15" s="9">
        <v>69</v>
      </c>
      <c r="G15" s="9">
        <v>87</v>
      </c>
      <c r="H15" s="9">
        <v>97</v>
      </c>
      <c r="I15" s="9">
        <f t="shared" si="0"/>
        <v>404</v>
      </c>
      <c r="J15" s="10">
        <f t="shared" si="1"/>
        <v>80.8</v>
      </c>
      <c r="K15" s="9" t="str">
        <f t="shared" si="2"/>
        <v>良好</v>
      </c>
      <c r="L15" s="8">
        <f t="shared" si="3"/>
        <v>30</v>
      </c>
    </row>
    <row r="16" spans="1:12">
      <c r="A16" s="8">
        <v>15</v>
      </c>
      <c r="B16" s="9" t="s">
        <v>32</v>
      </c>
      <c r="C16" s="8" t="s">
        <v>13</v>
      </c>
      <c r="D16" s="9">
        <v>75</v>
      </c>
      <c r="E16" s="9">
        <v>66</v>
      </c>
      <c r="F16" s="9">
        <v>70</v>
      </c>
      <c r="G16" s="9">
        <v>66</v>
      </c>
      <c r="H16" s="9">
        <v>87</v>
      </c>
      <c r="I16" s="9">
        <f t="shared" si="0"/>
        <v>364</v>
      </c>
      <c r="J16" s="10">
        <f t="shared" si="1"/>
        <v>72.8</v>
      </c>
      <c r="K16" s="9" t="str">
        <f t="shared" si="2"/>
        <v>及格</v>
      </c>
      <c r="L16" s="8">
        <f t="shared" si="3"/>
        <v>57</v>
      </c>
    </row>
    <row r="17" spans="1:12">
      <c r="A17" s="8">
        <v>16</v>
      </c>
      <c r="B17" s="9" t="s">
        <v>33</v>
      </c>
      <c r="C17" s="8" t="s">
        <v>13</v>
      </c>
      <c r="D17" s="9">
        <v>63</v>
      </c>
      <c r="E17" s="9">
        <v>93</v>
      </c>
      <c r="F17" s="9">
        <v>71</v>
      </c>
      <c r="G17" s="9">
        <v>93</v>
      </c>
      <c r="H17" s="9">
        <v>66</v>
      </c>
      <c r="I17" s="9">
        <f t="shared" si="0"/>
        <v>386</v>
      </c>
      <c r="J17" s="10">
        <f t="shared" si="1"/>
        <v>77.2</v>
      </c>
      <c r="K17" s="9" t="str">
        <f t="shared" si="2"/>
        <v>及格</v>
      </c>
      <c r="L17" s="8">
        <f t="shared" si="3"/>
        <v>45</v>
      </c>
    </row>
    <row r="18" spans="1:12">
      <c r="A18" s="8">
        <v>17</v>
      </c>
      <c r="B18" s="9" t="s">
        <v>34</v>
      </c>
      <c r="C18" s="8" t="s">
        <v>13</v>
      </c>
      <c r="D18" s="9">
        <v>97</v>
      </c>
      <c r="E18" s="9">
        <v>92</v>
      </c>
      <c r="F18" s="9">
        <v>21</v>
      </c>
      <c r="G18" s="9">
        <v>92</v>
      </c>
      <c r="H18" s="9">
        <v>93</v>
      </c>
      <c r="I18" s="9">
        <f t="shared" si="0"/>
        <v>395</v>
      </c>
      <c r="J18" s="10">
        <f t="shared" si="1"/>
        <v>79</v>
      </c>
      <c r="K18" s="9" t="str">
        <f t="shared" si="2"/>
        <v>及格</v>
      </c>
      <c r="L18" s="8">
        <f t="shared" si="3"/>
        <v>39</v>
      </c>
    </row>
    <row r="19" spans="1:12">
      <c r="A19" s="8">
        <v>18</v>
      </c>
      <c r="B19" s="9" t="s">
        <v>35</v>
      </c>
      <c r="C19" s="8" t="s">
        <v>13</v>
      </c>
      <c r="D19" s="9">
        <v>87</v>
      </c>
      <c r="E19" s="9">
        <v>48</v>
      </c>
      <c r="F19" s="9">
        <v>58</v>
      </c>
      <c r="G19" s="9">
        <v>48</v>
      </c>
      <c r="H19" s="9">
        <v>92</v>
      </c>
      <c r="I19" s="9">
        <f t="shared" si="0"/>
        <v>333</v>
      </c>
      <c r="J19" s="10">
        <f t="shared" si="1"/>
        <v>66.6</v>
      </c>
      <c r="K19" s="9" t="str">
        <f t="shared" si="2"/>
        <v>及格</v>
      </c>
      <c r="L19" s="8">
        <f t="shared" si="3"/>
        <v>78</v>
      </c>
    </row>
    <row r="20" spans="1:12">
      <c r="A20" s="8">
        <v>19</v>
      </c>
      <c r="B20" s="9" t="s">
        <v>36</v>
      </c>
      <c r="C20" s="8" t="s">
        <v>13</v>
      </c>
      <c r="D20" s="9">
        <v>66</v>
      </c>
      <c r="E20" s="9">
        <v>88</v>
      </c>
      <c r="F20" s="9">
        <v>90</v>
      </c>
      <c r="G20" s="9">
        <v>88</v>
      </c>
      <c r="H20" s="9">
        <v>48</v>
      </c>
      <c r="I20" s="9">
        <f t="shared" si="0"/>
        <v>380</v>
      </c>
      <c r="J20" s="10">
        <f t="shared" si="1"/>
        <v>76</v>
      </c>
      <c r="K20" s="9" t="str">
        <f t="shared" si="2"/>
        <v>及格</v>
      </c>
      <c r="L20" s="8">
        <f t="shared" si="3"/>
        <v>51</v>
      </c>
    </row>
    <row r="21" spans="1:12">
      <c r="A21" s="8">
        <v>20</v>
      </c>
      <c r="B21" s="9" t="s">
        <v>37</v>
      </c>
      <c r="C21" s="8" t="s">
        <v>13</v>
      </c>
      <c r="D21" s="9">
        <v>93</v>
      </c>
      <c r="E21" s="9">
        <v>70</v>
      </c>
      <c r="F21" s="9">
        <v>86</v>
      </c>
      <c r="G21" s="9">
        <v>70</v>
      </c>
      <c r="H21" s="9">
        <v>88</v>
      </c>
      <c r="I21" s="9">
        <f t="shared" si="0"/>
        <v>407</v>
      </c>
      <c r="J21" s="10">
        <f t="shared" si="1"/>
        <v>81.4</v>
      </c>
      <c r="K21" s="9" t="str">
        <f t="shared" si="2"/>
        <v>良好</v>
      </c>
      <c r="L21" s="8">
        <f t="shared" si="3"/>
        <v>27</v>
      </c>
    </row>
    <row r="22" spans="1:12">
      <c r="A22" s="8">
        <v>21</v>
      </c>
      <c r="B22" s="9" t="s">
        <v>38</v>
      </c>
      <c r="C22" s="8" t="s">
        <v>13</v>
      </c>
      <c r="D22" s="9">
        <v>92</v>
      </c>
      <c r="E22" s="9">
        <v>94</v>
      </c>
      <c r="F22" s="9">
        <v>83</v>
      </c>
      <c r="G22" s="9">
        <v>94</v>
      </c>
      <c r="H22" s="9">
        <v>70</v>
      </c>
      <c r="I22" s="9">
        <f t="shared" si="0"/>
        <v>433</v>
      </c>
      <c r="J22" s="10">
        <f t="shared" si="1"/>
        <v>86.6</v>
      </c>
      <c r="K22" s="9" t="str">
        <f t="shared" si="2"/>
        <v>良好</v>
      </c>
      <c r="L22" s="8">
        <f t="shared" si="3"/>
        <v>10</v>
      </c>
    </row>
    <row r="23" spans="1:12">
      <c r="A23" s="8">
        <v>22</v>
      </c>
      <c r="B23" s="9" t="s">
        <v>39</v>
      </c>
      <c r="C23" s="8" t="s">
        <v>18</v>
      </c>
      <c r="D23" s="9">
        <v>48</v>
      </c>
      <c r="E23" s="9">
        <v>72</v>
      </c>
      <c r="F23" s="9">
        <v>68</v>
      </c>
      <c r="G23" s="9">
        <v>72</v>
      </c>
      <c r="H23" s="9">
        <v>94</v>
      </c>
      <c r="I23" s="9">
        <f t="shared" si="0"/>
        <v>354</v>
      </c>
      <c r="J23" s="10">
        <f t="shared" si="1"/>
        <v>70.8</v>
      </c>
      <c r="K23" s="9" t="str">
        <f t="shared" si="2"/>
        <v>及格</v>
      </c>
      <c r="L23" s="8">
        <f t="shared" si="3"/>
        <v>64</v>
      </c>
    </row>
    <row r="24" spans="1:12">
      <c r="A24" s="8">
        <v>23</v>
      </c>
      <c r="B24" s="9" t="s">
        <v>40</v>
      </c>
      <c r="C24" s="8" t="s">
        <v>18</v>
      </c>
      <c r="D24" s="9">
        <v>88</v>
      </c>
      <c r="E24" s="9">
        <v>96</v>
      </c>
      <c r="F24" s="9">
        <v>89</v>
      </c>
      <c r="G24" s="9">
        <v>96</v>
      </c>
      <c r="H24" s="9">
        <v>72</v>
      </c>
      <c r="I24" s="9">
        <f t="shared" si="0"/>
        <v>441</v>
      </c>
      <c r="J24" s="10">
        <f t="shared" si="1"/>
        <v>88.2</v>
      </c>
      <c r="K24" s="9" t="str">
        <f t="shared" si="2"/>
        <v>良好</v>
      </c>
      <c r="L24" s="8">
        <f t="shared" si="3"/>
        <v>4</v>
      </c>
    </row>
    <row r="25" spans="1:12">
      <c r="A25" s="8">
        <v>24</v>
      </c>
      <c r="B25" s="9" t="s">
        <v>41</v>
      </c>
      <c r="C25" s="8" t="s">
        <v>18</v>
      </c>
      <c r="D25" s="9">
        <v>70</v>
      </c>
      <c r="E25" s="9">
        <v>86</v>
      </c>
      <c r="F25" s="9">
        <v>64</v>
      </c>
      <c r="G25" s="9">
        <v>86</v>
      </c>
      <c r="H25" s="9">
        <v>96</v>
      </c>
      <c r="I25" s="9">
        <f t="shared" si="0"/>
        <v>402</v>
      </c>
      <c r="J25" s="10">
        <f t="shared" si="1"/>
        <v>80.4</v>
      </c>
      <c r="K25" s="9" t="str">
        <f t="shared" si="2"/>
        <v>良好</v>
      </c>
      <c r="L25" s="8">
        <f t="shared" si="3"/>
        <v>32</v>
      </c>
    </row>
    <row r="26" spans="1:12">
      <c r="A26" s="8">
        <v>25</v>
      </c>
      <c r="B26" s="9" t="s">
        <v>42</v>
      </c>
      <c r="C26" s="8" t="s">
        <v>18</v>
      </c>
      <c r="D26" s="9">
        <v>94</v>
      </c>
      <c r="E26" s="9">
        <v>83</v>
      </c>
      <c r="F26" s="9">
        <v>75</v>
      </c>
      <c r="G26" s="9">
        <v>83</v>
      </c>
      <c r="H26" s="9">
        <v>86</v>
      </c>
      <c r="I26" s="9">
        <f t="shared" si="0"/>
        <v>421</v>
      </c>
      <c r="J26" s="10">
        <f t="shared" si="1"/>
        <v>84.2</v>
      </c>
      <c r="K26" s="9" t="str">
        <f t="shared" si="2"/>
        <v>良好</v>
      </c>
      <c r="L26" s="8">
        <f t="shared" si="3"/>
        <v>17</v>
      </c>
    </row>
    <row r="27" spans="1:12">
      <c r="A27" s="8">
        <v>26</v>
      </c>
      <c r="B27" s="9" t="s">
        <v>43</v>
      </c>
      <c r="C27" s="8" t="s">
        <v>18</v>
      </c>
      <c r="D27" s="9">
        <v>72</v>
      </c>
      <c r="E27" s="9">
        <v>68</v>
      </c>
      <c r="F27" s="9">
        <v>63</v>
      </c>
      <c r="G27" s="9">
        <v>68</v>
      </c>
      <c r="H27" s="9">
        <v>83</v>
      </c>
      <c r="I27" s="9">
        <f t="shared" si="0"/>
        <v>354</v>
      </c>
      <c r="J27" s="10">
        <f t="shared" si="1"/>
        <v>70.8</v>
      </c>
      <c r="K27" s="9" t="str">
        <f t="shared" si="2"/>
        <v>及格</v>
      </c>
      <c r="L27" s="8">
        <f t="shared" si="3"/>
        <v>64</v>
      </c>
    </row>
    <row r="28" spans="1:12">
      <c r="A28" s="8">
        <v>27</v>
      </c>
      <c r="B28" s="9" t="s">
        <v>44</v>
      </c>
      <c r="C28" s="8" t="s">
        <v>18</v>
      </c>
      <c r="D28" s="9">
        <v>96</v>
      </c>
      <c r="E28" s="9">
        <v>89</v>
      </c>
      <c r="F28" s="9">
        <v>97</v>
      </c>
      <c r="G28" s="9">
        <v>89</v>
      </c>
      <c r="H28" s="9">
        <v>68</v>
      </c>
      <c r="I28" s="9">
        <f t="shared" si="0"/>
        <v>439</v>
      </c>
      <c r="J28" s="10">
        <f t="shared" si="1"/>
        <v>87.8</v>
      </c>
      <c r="K28" s="9" t="str">
        <f t="shared" si="2"/>
        <v>良好</v>
      </c>
      <c r="L28" s="8">
        <f t="shared" si="3"/>
        <v>6</v>
      </c>
    </row>
    <row r="29" spans="1:12">
      <c r="A29" s="8">
        <v>28</v>
      </c>
      <c r="B29" s="9" t="s">
        <v>45</v>
      </c>
      <c r="C29" s="8" t="s">
        <v>18</v>
      </c>
      <c r="D29" s="9">
        <v>86</v>
      </c>
      <c r="E29" s="9">
        <v>64</v>
      </c>
      <c r="F29" s="9">
        <v>87</v>
      </c>
      <c r="G29" s="9">
        <v>64</v>
      </c>
      <c r="H29" s="9">
        <v>89</v>
      </c>
      <c r="I29" s="9">
        <f t="shared" si="0"/>
        <v>390</v>
      </c>
      <c r="J29" s="10">
        <f t="shared" si="1"/>
        <v>78</v>
      </c>
      <c r="K29" s="9" t="str">
        <f t="shared" si="2"/>
        <v>及格</v>
      </c>
      <c r="L29" s="8">
        <f t="shared" si="3"/>
        <v>42</v>
      </c>
    </row>
    <row r="30" spans="1:12">
      <c r="A30" s="8">
        <v>29</v>
      </c>
      <c r="B30" s="9" t="s">
        <v>46</v>
      </c>
      <c r="C30" s="8" t="s">
        <v>13</v>
      </c>
      <c r="D30" s="9">
        <v>83</v>
      </c>
      <c r="E30" s="9">
        <v>75</v>
      </c>
      <c r="F30" s="9">
        <v>66</v>
      </c>
      <c r="G30" s="9">
        <v>75</v>
      </c>
      <c r="H30" s="9">
        <v>64</v>
      </c>
      <c r="I30" s="9">
        <f t="shared" si="0"/>
        <v>363</v>
      </c>
      <c r="J30" s="10">
        <f t="shared" si="1"/>
        <v>72.6</v>
      </c>
      <c r="K30" s="9" t="str">
        <f t="shared" si="2"/>
        <v>及格</v>
      </c>
      <c r="L30" s="8">
        <f t="shared" si="3"/>
        <v>58</v>
      </c>
    </row>
    <row r="31" spans="1:12">
      <c r="A31" s="8">
        <v>30</v>
      </c>
      <c r="B31" s="9" t="s">
        <v>47</v>
      </c>
      <c r="C31" s="8" t="s">
        <v>18</v>
      </c>
      <c r="D31" s="9">
        <v>68</v>
      </c>
      <c r="E31" s="9">
        <v>63</v>
      </c>
      <c r="F31" s="9">
        <v>93</v>
      </c>
      <c r="G31" s="9">
        <v>63</v>
      </c>
      <c r="H31" s="9">
        <v>75</v>
      </c>
      <c r="I31" s="9">
        <f t="shared" si="0"/>
        <v>362</v>
      </c>
      <c r="J31" s="10">
        <f t="shared" si="1"/>
        <v>72.4</v>
      </c>
      <c r="K31" s="9" t="str">
        <f t="shared" si="2"/>
        <v>及格</v>
      </c>
      <c r="L31" s="8">
        <f t="shared" si="3"/>
        <v>60</v>
      </c>
    </row>
    <row r="32" spans="1:12">
      <c r="A32" s="8">
        <v>31</v>
      </c>
      <c r="B32" s="9" t="s">
        <v>48</v>
      </c>
      <c r="C32" s="8" t="s">
        <v>13</v>
      </c>
      <c r="D32" s="9">
        <v>89</v>
      </c>
      <c r="E32" s="9">
        <v>97</v>
      </c>
      <c r="F32" s="9">
        <v>92</v>
      </c>
      <c r="G32" s="9">
        <v>97</v>
      </c>
      <c r="H32" s="9">
        <v>63</v>
      </c>
      <c r="I32" s="9">
        <f t="shared" si="0"/>
        <v>438</v>
      </c>
      <c r="J32" s="10">
        <f t="shared" si="1"/>
        <v>87.6</v>
      </c>
      <c r="K32" s="9" t="str">
        <f t="shared" si="2"/>
        <v>良好</v>
      </c>
      <c r="L32" s="8">
        <f t="shared" si="3"/>
        <v>7</v>
      </c>
    </row>
    <row r="33" spans="1:12">
      <c r="A33" s="8">
        <v>32</v>
      </c>
      <c r="B33" s="9" t="s">
        <v>49</v>
      </c>
      <c r="C33" s="8" t="s">
        <v>18</v>
      </c>
      <c r="D33" s="9">
        <v>64</v>
      </c>
      <c r="E33" s="9">
        <v>87</v>
      </c>
      <c r="F33" s="9">
        <v>48</v>
      </c>
      <c r="G33" s="9">
        <v>87</v>
      </c>
      <c r="H33" s="9">
        <v>97</v>
      </c>
      <c r="I33" s="9">
        <f t="shared" si="0"/>
        <v>383</v>
      </c>
      <c r="J33" s="10">
        <f t="shared" si="1"/>
        <v>76.6</v>
      </c>
      <c r="K33" s="9" t="str">
        <f t="shared" si="2"/>
        <v>及格</v>
      </c>
      <c r="L33" s="8">
        <f t="shared" si="3"/>
        <v>48</v>
      </c>
    </row>
    <row r="34" spans="1:12">
      <c r="A34" s="8">
        <v>33</v>
      </c>
      <c r="B34" s="9" t="s">
        <v>50</v>
      </c>
      <c r="C34" s="8" t="s">
        <v>18</v>
      </c>
      <c r="D34" s="9">
        <v>75</v>
      </c>
      <c r="E34" s="9">
        <v>66</v>
      </c>
      <c r="F34" s="9">
        <v>88</v>
      </c>
      <c r="G34" s="9">
        <v>66</v>
      </c>
      <c r="H34" s="9">
        <v>87</v>
      </c>
      <c r="I34" s="9">
        <f t="shared" si="0"/>
        <v>382</v>
      </c>
      <c r="J34" s="10">
        <f t="shared" si="1"/>
        <v>76.4</v>
      </c>
      <c r="K34" s="9" t="str">
        <f t="shared" si="2"/>
        <v>及格</v>
      </c>
      <c r="L34" s="8">
        <f t="shared" si="3"/>
        <v>49</v>
      </c>
    </row>
    <row r="35" spans="1:12">
      <c r="A35" s="8">
        <v>34</v>
      </c>
      <c r="B35" s="9" t="s">
        <v>51</v>
      </c>
      <c r="C35" s="8" t="s">
        <v>13</v>
      </c>
      <c r="D35" s="9">
        <v>63</v>
      </c>
      <c r="E35" s="9">
        <v>93</v>
      </c>
      <c r="F35" s="9">
        <v>70</v>
      </c>
      <c r="G35" s="9">
        <v>93</v>
      </c>
      <c r="H35" s="9">
        <v>66</v>
      </c>
      <c r="I35" s="9">
        <f t="shared" ref="I35:I84" si="4">SUM(D35:H35)</f>
        <v>385</v>
      </c>
      <c r="J35" s="10">
        <f t="shared" ref="J35:J66" si="5">AVERAGE(D35:H35)</f>
        <v>77</v>
      </c>
      <c r="K35" s="9" t="str">
        <f t="shared" ref="K35:K66" si="6">VLOOKUP(J35,$O$2:$P$5,2,1)</f>
        <v>及格</v>
      </c>
      <c r="L35" s="8">
        <f t="shared" ref="L35:L66" si="7">RANK(I35,$I$2:$I$84,0)</f>
        <v>47</v>
      </c>
    </row>
    <row r="36" spans="1:12">
      <c r="A36" s="8">
        <v>35</v>
      </c>
      <c r="B36" s="9" t="s">
        <v>52</v>
      </c>
      <c r="C36" s="8" t="s">
        <v>13</v>
      </c>
      <c r="D36" s="9">
        <v>97</v>
      </c>
      <c r="E36" s="9">
        <v>92</v>
      </c>
      <c r="F36" s="9">
        <v>94</v>
      </c>
      <c r="G36" s="9">
        <v>92</v>
      </c>
      <c r="H36" s="9">
        <v>93</v>
      </c>
      <c r="I36" s="9">
        <f t="shared" si="4"/>
        <v>468</v>
      </c>
      <c r="J36" s="10">
        <f t="shared" si="5"/>
        <v>93.6</v>
      </c>
      <c r="K36" s="9" t="str">
        <f t="shared" si="6"/>
        <v>优秀</v>
      </c>
      <c r="L36" s="8">
        <f t="shared" si="7"/>
        <v>1</v>
      </c>
    </row>
    <row r="37" spans="1:12">
      <c r="A37" s="8">
        <v>36</v>
      </c>
      <c r="B37" s="9" t="s">
        <v>53</v>
      </c>
      <c r="C37" s="8" t="s">
        <v>18</v>
      </c>
      <c r="D37" s="9">
        <v>87</v>
      </c>
      <c r="E37" s="9">
        <v>48</v>
      </c>
      <c r="F37" s="9">
        <v>72</v>
      </c>
      <c r="G37" s="9">
        <v>48</v>
      </c>
      <c r="H37" s="9">
        <v>92</v>
      </c>
      <c r="I37" s="9">
        <f t="shared" si="4"/>
        <v>347</v>
      </c>
      <c r="J37" s="10">
        <f t="shared" si="5"/>
        <v>69.4</v>
      </c>
      <c r="K37" s="9" t="str">
        <f t="shared" si="6"/>
        <v>及格</v>
      </c>
      <c r="L37" s="8">
        <f t="shared" si="7"/>
        <v>69</v>
      </c>
    </row>
    <row r="38" spans="1:12">
      <c r="A38" s="8">
        <v>37</v>
      </c>
      <c r="B38" s="9" t="s">
        <v>54</v>
      </c>
      <c r="C38" s="8" t="s">
        <v>18</v>
      </c>
      <c r="D38" s="9">
        <v>66</v>
      </c>
      <c r="E38" s="9">
        <v>88</v>
      </c>
      <c r="F38" s="9">
        <v>96</v>
      </c>
      <c r="G38" s="9">
        <v>88</v>
      </c>
      <c r="H38" s="9">
        <v>48</v>
      </c>
      <c r="I38" s="9">
        <f t="shared" si="4"/>
        <v>386</v>
      </c>
      <c r="J38" s="10">
        <f t="shared" si="5"/>
        <v>77.2</v>
      </c>
      <c r="K38" s="9" t="str">
        <f t="shared" si="6"/>
        <v>及格</v>
      </c>
      <c r="L38" s="8">
        <f t="shared" si="7"/>
        <v>45</v>
      </c>
    </row>
    <row r="39" spans="1:12">
      <c r="A39" s="8">
        <v>38</v>
      </c>
      <c r="B39" s="9" t="s">
        <v>55</v>
      </c>
      <c r="C39" s="8" t="s">
        <v>18</v>
      </c>
      <c r="D39" s="9">
        <v>93</v>
      </c>
      <c r="E39" s="9">
        <v>70</v>
      </c>
      <c r="F39" s="9">
        <v>86</v>
      </c>
      <c r="G39" s="9">
        <v>70</v>
      </c>
      <c r="H39" s="9">
        <v>88</v>
      </c>
      <c r="I39" s="9">
        <f t="shared" si="4"/>
        <v>407</v>
      </c>
      <c r="J39" s="10">
        <f t="shared" si="5"/>
        <v>81.4</v>
      </c>
      <c r="K39" s="9" t="str">
        <f t="shared" si="6"/>
        <v>良好</v>
      </c>
      <c r="L39" s="8">
        <f t="shared" si="7"/>
        <v>27</v>
      </c>
    </row>
    <row r="40" spans="1:12">
      <c r="A40" s="8">
        <v>39</v>
      </c>
      <c r="B40" s="9" t="s">
        <v>56</v>
      </c>
      <c r="C40" s="8" t="s">
        <v>13</v>
      </c>
      <c r="D40" s="9">
        <v>92</v>
      </c>
      <c r="E40" s="9">
        <v>94</v>
      </c>
      <c r="F40" s="9">
        <v>83</v>
      </c>
      <c r="G40" s="9">
        <v>94</v>
      </c>
      <c r="H40" s="9">
        <v>70</v>
      </c>
      <c r="I40" s="9">
        <f t="shared" si="4"/>
        <v>433</v>
      </c>
      <c r="J40" s="10">
        <f t="shared" si="5"/>
        <v>86.6</v>
      </c>
      <c r="K40" s="9" t="str">
        <f t="shared" si="6"/>
        <v>良好</v>
      </c>
      <c r="L40" s="8">
        <f t="shared" si="7"/>
        <v>10</v>
      </c>
    </row>
    <row r="41" spans="1:12">
      <c r="A41" s="8">
        <v>40</v>
      </c>
      <c r="B41" s="9" t="s">
        <v>57</v>
      </c>
      <c r="C41" s="8" t="s">
        <v>13</v>
      </c>
      <c r="D41" s="9">
        <v>48</v>
      </c>
      <c r="E41" s="9">
        <v>72</v>
      </c>
      <c r="F41" s="9">
        <v>68</v>
      </c>
      <c r="G41" s="9">
        <v>72</v>
      </c>
      <c r="H41" s="9">
        <v>94</v>
      </c>
      <c r="I41" s="9">
        <f t="shared" si="4"/>
        <v>354</v>
      </c>
      <c r="J41" s="10">
        <f t="shared" si="5"/>
        <v>70.8</v>
      </c>
      <c r="K41" s="9" t="str">
        <f t="shared" si="6"/>
        <v>及格</v>
      </c>
      <c r="L41" s="8">
        <f t="shared" si="7"/>
        <v>64</v>
      </c>
    </row>
    <row r="42" spans="1:12">
      <c r="A42" s="8">
        <v>41</v>
      </c>
      <c r="B42" s="9" t="s">
        <v>58</v>
      </c>
      <c r="C42" s="8" t="s">
        <v>13</v>
      </c>
      <c r="D42" s="9">
        <v>88</v>
      </c>
      <c r="E42" s="9">
        <v>96</v>
      </c>
      <c r="F42" s="9">
        <v>89</v>
      </c>
      <c r="G42" s="9">
        <v>96</v>
      </c>
      <c r="H42" s="9">
        <v>72</v>
      </c>
      <c r="I42" s="9">
        <f t="shared" si="4"/>
        <v>441</v>
      </c>
      <c r="J42" s="10">
        <f t="shared" si="5"/>
        <v>88.2</v>
      </c>
      <c r="K42" s="9" t="str">
        <f t="shared" si="6"/>
        <v>良好</v>
      </c>
      <c r="L42" s="8">
        <f t="shared" si="7"/>
        <v>4</v>
      </c>
    </row>
    <row r="43" spans="1:12">
      <c r="A43" s="8">
        <v>42</v>
      </c>
      <c r="B43" s="9" t="s">
        <v>59</v>
      </c>
      <c r="C43" s="8" t="s">
        <v>13</v>
      </c>
      <c r="D43" s="9">
        <v>70</v>
      </c>
      <c r="E43" s="9">
        <v>96</v>
      </c>
      <c r="F43" s="9">
        <v>64</v>
      </c>
      <c r="G43" s="9">
        <v>96</v>
      </c>
      <c r="H43" s="9">
        <v>96</v>
      </c>
      <c r="I43" s="9">
        <f t="shared" si="4"/>
        <v>422</v>
      </c>
      <c r="J43" s="10">
        <f t="shared" si="5"/>
        <v>84.4</v>
      </c>
      <c r="K43" s="9" t="str">
        <f t="shared" si="6"/>
        <v>良好</v>
      </c>
      <c r="L43" s="8">
        <f t="shared" si="7"/>
        <v>16</v>
      </c>
    </row>
    <row r="44" spans="1:12">
      <c r="A44" s="8">
        <v>43</v>
      </c>
      <c r="B44" s="9" t="s">
        <v>60</v>
      </c>
      <c r="C44" s="8" t="s">
        <v>13</v>
      </c>
      <c r="D44" s="9">
        <v>94</v>
      </c>
      <c r="E44" s="9">
        <v>86</v>
      </c>
      <c r="F44" s="9">
        <v>75</v>
      </c>
      <c r="G44" s="9">
        <v>86</v>
      </c>
      <c r="H44" s="9">
        <v>96</v>
      </c>
      <c r="I44" s="9">
        <f t="shared" si="4"/>
        <v>437</v>
      </c>
      <c r="J44" s="10">
        <f t="shared" si="5"/>
        <v>87.4</v>
      </c>
      <c r="K44" s="9" t="str">
        <f t="shared" si="6"/>
        <v>良好</v>
      </c>
      <c r="L44" s="8">
        <f t="shared" si="7"/>
        <v>9</v>
      </c>
    </row>
    <row r="45" spans="1:12">
      <c r="A45" s="8">
        <v>44</v>
      </c>
      <c r="B45" s="9" t="s">
        <v>61</v>
      </c>
      <c r="C45" s="8" t="s">
        <v>18</v>
      </c>
      <c r="D45" s="9">
        <v>72</v>
      </c>
      <c r="E45" s="9">
        <v>83</v>
      </c>
      <c r="F45" s="9">
        <v>63</v>
      </c>
      <c r="G45" s="9">
        <v>83</v>
      </c>
      <c r="H45" s="9">
        <v>86</v>
      </c>
      <c r="I45" s="9">
        <f t="shared" si="4"/>
        <v>387</v>
      </c>
      <c r="J45" s="10">
        <f t="shared" si="5"/>
        <v>77.4</v>
      </c>
      <c r="K45" s="9" t="str">
        <f t="shared" si="6"/>
        <v>及格</v>
      </c>
      <c r="L45" s="8">
        <f t="shared" si="7"/>
        <v>44</v>
      </c>
    </row>
    <row r="46" spans="1:12">
      <c r="A46" s="8">
        <v>45</v>
      </c>
      <c r="B46" s="9" t="s">
        <v>62</v>
      </c>
      <c r="C46" s="8" t="s">
        <v>13</v>
      </c>
      <c r="D46" s="9">
        <v>96</v>
      </c>
      <c r="E46" s="9">
        <v>68</v>
      </c>
      <c r="F46" s="9">
        <v>97</v>
      </c>
      <c r="G46" s="9">
        <v>68</v>
      </c>
      <c r="H46" s="9">
        <v>83</v>
      </c>
      <c r="I46" s="9">
        <f t="shared" si="4"/>
        <v>412</v>
      </c>
      <c r="J46" s="10">
        <f t="shared" si="5"/>
        <v>82.4</v>
      </c>
      <c r="K46" s="9" t="str">
        <f t="shared" si="6"/>
        <v>良好</v>
      </c>
      <c r="L46" s="8">
        <f t="shared" si="7"/>
        <v>23</v>
      </c>
    </row>
    <row r="47" spans="1:12">
      <c r="A47" s="8">
        <v>46</v>
      </c>
      <c r="B47" s="9" t="s">
        <v>63</v>
      </c>
      <c r="C47" s="8" t="s">
        <v>13</v>
      </c>
      <c r="D47" s="9">
        <v>96</v>
      </c>
      <c r="E47" s="9">
        <v>89</v>
      </c>
      <c r="F47" s="9">
        <v>87</v>
      </c>
      <c r="G47" s="9">
        <v>89</v>
      </c>
      <c r="H47" s="9">
        <v>68</v>
      </c>
      <c r="I47" s="9">
        <f t="shared" si="4"/>
        <v>429</v>
      </c>
      <c r="J47" s="10">
        <f t="shared" si="5"/>
        <v>85.8</v>
      </c>
      <c r="K47" s="9" t="str">
        <f t="shared" si="6"/>
        <v>良好</v>
      </c>
      <c r="L47" s="8">
        <f t="shared" si="7"/>
        <v>12</v>
      </c>
    </row>
    <row r="48" spans="1:12">
      <c r="A48" s="8">
        <v>47</v>
      </c>
      <c r="B48" s="9" t="s">
        <v>64</v>
      </c>
      <c r="C48" s="8" t="s">
        <v>13</v>
      </c>
      <c r="D48" s="9">
        <v>86</v>
      </c>
      <c r="E48" s="9">
        <v>64</v>
      </c>
      <c r="F48" s="9">
        <v>66</v>
      </c>
      <c r="G48" s="9">
        <v>64</v>
      </c>
      <c r="H48" s="9">
        <v>89</v>
      </c>
      <c r="I48" s="9">
        <f t="shared" si="4"/>
        <v>369</v>
      </c>
      <c r="J48" s="10">
        <f t="shared" si="5"/>
        <v>73.8</v>
      </c>
      <c r="K48" s="9" t="str">
        <f t="shared" si="6"/>
        <v>及格</v>
      </c>
      <c r="L48" s="8">
        <f t="shared" si="7"/>
        <v>55</v>
      </c>
    </row>
    <row r="49" spans="1:12">
      <c r="A49" s="8">
        <v>48</v>
      </c>
      <c r="B49" s="9" t="s">
        <v>65</v>
      </c>
      <c r="C49" s="8" t="s">
        <v>13</v>
      </c>
      <c r="D49" s="9">
        <v>83</v>
      </c>
      <c r="E49" s="9">
        <v>75</v>
      </c>
      <c r="F49" s="9">
        <v>93</v>
      </c>
      <c r="G49" s="9">
        <v>75</v>
      </c>
      <c r="H49" s="9">
        <v>64</v>
      </c>
      <c r="I49" s="9">
        <f t="shared" si="4"/>
        <v>390</v>
      </c>
      <c r="J49" s="10">
        <f t="shared" si="5"/>
        <v>78</v>
      </c>
      <c r="K49" s="9" t="str">
        <f t="shared" si="6"/>
        <v>及格</v>
      </c>
      <c r="L49" s="8">
        <f t="shared" si="7"/>
        <v>42</v>
      </c>
    </row>
    <row r="50" spans="1:12">
      <c r="A50" s="8">
        <v>49</v>
      </c>
      <c r="B50" s="9" t="s">
        <v>66</v>
      </c>
      <c r="C50" s="8" t="s">
        <v>13</v>
      </c>
      <c r="D50" s="9">
        <v>68</v>
      </c>
      <c r="E50" s="9">
        <v>63</v>
      </c>
      <c r="F50" s="9">
        <v>92</v>
      </c>
      <c r="G50" s="9">
        <v>63</v>
      </c>
      <c r="H50" s="9">
        <v>75</v>
      </c>
      <c r="I50" s="9">
        <f t="shared" si="4"/>
        <v>361</v>
      </c>
      <c r="J50" s="10">
        <f t="shared" si="5"/>
        <v>72.2</v>
      </c>
      <c r="K50" s="9" t="str">
        <f t="shared" si="6"/>
        <v>及格</v>
      </c>
      <c r="L50" s="8">
        <f t="shared" si="7"/>
        <v>61</v>
      </c>
    </row>
    <row r="51" spans="1:12">
      <c r="A51" s="8">
        <v>50</v>
      </c>
      <c r="B51" s="9" t="s">
        <v>67</v>
      </c>
      <c r="C51" s="8" t="s">
        <v>13</v>
      </c>
      <c r="D51" s="9">
        <v>89</v>
      </c>
      <c r="E51" s="9">
        <v>97</v>
      </c>
      <c r="F51" s="9">
        <v>48</v>
      </c>
      <c r="G51" s="9">
        <v>97</v>
      </c>
      <c r="H51" s="9">
        <v>63</v>
      </c>
      <c r="I51" s="9">
        <f t="shared" si="4"/>
        <v>394</v>
      </c>
      <c r="J51" s="10">
        <f t="shared" si="5"/>
        <v>78.8</v>
      </c>
      <c r="K51" s="9" t="str">
        <f t="shared" si="6"/>
        <v>及格</v>
      </c>
      <c r="L51" s="8">
        <f t="shared" si="7"/>
        <v>41</v>
      </c>
    </row>
    <row r="52" spans="1:12">
      <c r="A52" s="8">
        <v>51</v>
      </c>
      <c r="B52" s="9" t="s">
        <v>68</v>
      </c>
      <c r="C52" s="8" t="s">
        <v>13</v>
      </c>
      <c r="D52" s="9">
        <v>64</v>
      </c>
      <c r="E52" s="9">
        <v>87</v>
      </c>
      <c r="F52" s="9">
        <v>88</v>
      </c>
      <c r="G52" s="9">
        <v>87</v>
      </c>
      <c r="H52" s="9">
        <v>97</v>
      </c>
      <c r="I52" s="9">
        <f t="shared" si="4"/>
        <v>423</v>
      </c>
      <c r="J52" s="10">
        <f t="shared" si="5"/>
        <v>84.6</v>
      </c>
      <c r="K52" s="9" t="str">
        <f t="shared" si="6"/>
        <v>良好</v>
      </c>
      <c r="L52" s="8">
        <f t="shared" si="7"/>
        <v>15</v>
      </c>
    </row>
    <row r="53" spans="1:12">
      <c r="A53" s="8">
        <v>52</v>
      </c>
      <c r="B53" s="9" t="s">
        <v>69</v>
      </c>
      <c r="C53" s="8" t="s">
        <v>18</v>
      </c>
      <c r="D53" s="9">
        <v>75</v>
      </c>
      <c r="E53" s="9">
        <v>21</v>
      </c>
      <c r="F53" s="9">
        <v>70</v>
      </c>
      <c r="G53" s="9">
        <v>21</v>
      </c>
      <c r="H53" s="9">
        <v>87</v>
      </c>
      <c r="I53" s="9">
        <f t="shared" si="4"/>
        <v>274</v>
      </c>
      <c r="J53" s="10">
        <f t="shared" si="5"/>
        <v>54.8</v>
      </c>
      <c r="K53" s="9" t="str">
        <f t="shared" si="6"/>
        <v>不及格</v>
      </c>
      <c r="L53" s="8">
        <f t="shared" si="7"/>
        <v>82</v>
      </c>
    </row>
    <row r="54" spans="1:12">
      <c r="A54" s="8">
        <v>53</v>
      </c>
      <c r="B54" s="9" t="s">
        <v>70</v>
      </c>
      <c r="C54" s="8" t="s">
        <v>13</v>
      </c>
      <c r="D54" s="9">
        <v>63</v>
      </c>
      <c r="E54" s="9">
        <v>58</v>
      </c>
      <c r="F54" s="9">
        <v>94</v>
      </c>
      <c r="G54" s="9">
        <v>58</v>
      </c>
      <c r="H54" s="9">
        <v>68</v>
      </c>
      <c r="I54" s="9">
        <f t="shared" si="4"/>
        <v>341</v>
      </c>
      <c r="J54" s="10">
        <f t="shared" si="5"/>
        <v>68.2</v>
      </c>
      <c r="K54" s="9" t="str">
        <f t="shared" si="6"/>
        <v>及格</v>
      </c>
      <c r="L54" s="8">
        <f t="shared" si="7"/>
        <v>71</v>
      </c>
    </row>
    <row r="55" spans="1:12">
      <c r="A55" s="8">
        <v>54</v>
      </c>
      <c r="B55" s="9" t="s">
        <v>71</v>
      </c>
      <c r="C55" s="8" t="s">
        <v>13</v>
      </c>
      <c r="D55" s="9">
        <v>97</v>
      </c>
      <c r="E55" s="9">
        <v>90</v>
      </c>
      <c r="F55" s="9">
        <v>72</v>
      </c>
      <c r="G55" s="9">
        <v>90</v>
      </c>
      <c r="H55" s="9">
        <v>89</v>
      </c>
      <c r="I55" s="9">
        <f t="shared" si="4"/>
        <v>438</v>
      </c>
      <c r="J55" s="10">
        <f t="shared" si="5"/>
        <v>87.6</v>
      </c>
      <c r="K55" s="9" t="str">
        <f t="shared" si="6"/>
        <v>良好</v>
      </c>
      <c r="L55" s="8">
        <f t="shared" si="7"/>
        <v>7</v>
      </c>
    </row>
    <row r="56" spans="1:12">
      <c r="A56" s="8">
        <v>55</v>
      </c>
      <c r="B56" s="9" t="s">
        <v>72</v>
      </c>
      <c r="C56" s="8" t="s">
        <v>13</v>
      </c>
      <c r="D56" s="9">
        <v>87</v>
      </c>
      <c r="E56" s="9">
        <v>86</v>
      </c>
      <c r="F56" s="9">
        <v>96</v>
      </c>
      <c r="G56" s="9">
        <v>86</v>
      </c>
      <c r="H56" s="9">
        <v>64</v>
      </c>
      <c r="I56" s="9">
        <f t="shared" si="4"/>
        <v>419</v>
      </c>
      <c r="J56" s="10">
        <f t="shared" si="5"/>
        <v>83.8</v>
      </c>
      <c r="K56" s="9" t="str">
        <f t="shared" si="6"/>
        <v>良好</v>
      </c>
      <c r="L56" s="8">
        <f t="shared" si="7"/>
        <v>18</v>
      </c>
    </row>
    <row r="57" spans="1:12">
      <c r="A57" s="8">
        <v>56</v>
      </c>
      <c r="B57" s="9" t="s">
        <v>73</v>
      </c>
      <c r="C57" s="8" t="s">
        <v>13</v>
      </c>
      <c r="D57" s="9">
        <v>66</v>
      </c>
      <c r="E57" s="9">
        <v>83</v>
      </c>
      <c r="F57" s="9">
        <v>96</v>
      </c>
      <c r="G57" s="9">
        <v>83</v>
      </c>
      <c r="H57" s="9">
        <v>75</v>
      </c>
      <c r="I57" s="9">
        <f t="shared" si="4"/>
        <v>403</v>
      </c>
      <c r="J57" s="10">
        <f t="shared" si="5"/>
        <v>80.6</v>
      </c>
      <c r="K57" s="9" t="str">
        <f t="shared" si="6"/>
        <v>良好</v>
      </c>
      <c r="L57" s="8">
        <f t="shared" si="7"/>
        <v>31</v>
      </c>
    </row>
    <row r="58" spans="1:12">
      <c r="A58" s="8">
        <v>57</v>
      </c>
      <c r="B58" s="9" t="s">
        <v>74</v>
      </c>
      <c r="C58" s="8" t="s">
        <v>13</v>
      </c>
      <c r="D58" s="9">
        <v>93</v>
      </c>
      <c r="E58" s="9">
        <v>68</v>
      </c>
      <c r="F58" s="9">
        <v>86</v>
      </c>
      <c r="G58" s="9">
        <v>68</v>
      </c>
      <c r="H58" s="9">
        <v>63</v>
      </c>
      <c r="I58" s="9">
        <f t="shared" si="4"/>
        <v>378</v>
      </c>
      <c r="J58" s="10">
        <f t="shared" si="5"/>
        <v>75.6</v>
      </c>
      <c r="K58" s="9" t="str">
        <f t="shared" si="6"/>
        <v>及格</v>
      </c>
      <c r="L58" s="8">
        <f t="shared" si="7"/>
        <v>52</v>
      </c>
    </row>
    <row r="59" spans="1:12">
      <c r="A59" s="8">
        <v>58</v>
      </c>
      <c r="B59" s="9" t="s">
        <v>75</v>
      </c>
      <c r="C59" s="8" t="s">
        <v>13</v>
      </c>
      <c r="D59" s="9">
        <v>92</v>
      </c>
      <c r="E59" s="9">
        <v>89</v>
      </c>
      <c r="F59" s="9">
        <v>83</v>
      </c>
      <c r="G59" s="9">
        <v>89</v>
      </c>
      <c r="H59" s="9">
        <v>97</v>
      </c>
      <c r="I59" s="9">
        <f t="shared" si="4"/>
        <v>450</v>
      </c>
      <c r="J59" s="10">
        <f t="shared" si="5"/>
        <v>90</v>
      </c>
      <c r="K59" s="9" t="str">
        <f t="shared" si="6"/>
        <v>优秀</v>
      </c>
      <c r="L59" s="8">
        <f t="shared" si="7"/>
        <v>3</v>
      </c>
    </row>
    <row r="60" spans="1:12">
      <c r="A60" s="8">
        <v>59</v>
      </c>
      <c r="B60" s="9" t="s">
        <v>76</v>
      </c>
      <c r="C60" s="8" t="s">
        <v>13</v>
      </c>
      <c r="D60" s="9">
        <v>48</v>
      </c>
      <c r="E60" s="9">
        <v>64</v>
      </c>
      <c r="F60" s="9">
        <v>68</v>
      </c>
      <c r="G60" s="9">
        <v>64</v>
      </c>
      <c r="H60" s="9">
        <v>87</v>
      </c>
      <c r="I60" s="9">
        <f t="shared" si="4"/>
        <v>331</v>
      </c>
      <c r="J60" s="10">
        <f t="shared" si="5"/>
        <v>66.2</v>
      </c>
      <c r="K60" s="9" t="str">
        <f t="shared" si="6"/>
        <v>及格</v>
      </c>
      <c r="L60" s="8">
        <f t="shared" si="7"/>
        <v>79</v>
      </c>
    </row>
    <row r="61" spans="1:12">
      <c r="A61" s="8">
        <v>60</v>
      </c>
      <c r="B61" s="9" t="s">
        <v>77</v>
      </c>
      <c r="C61" s="8" t="s">
        <v>13</v>
      </c>
      <c r="D61" s="9">
        <v>88</v>
      </c>
      <c r="E61" s="9">
        <v>75</v>
      </c>
      <c r="F61" s="9">
        <v>89</v>
      </c>
      <c r="G61" s="9">
        <v>75</v>
      </c>
      <c r="H61" s="9">
        <v>88</v>
      </c>
      <c r="I61" s="9">
        <f t="shared" si="4"/>
        <v>415</v>
      </c>
      <c r="J61" s="10">
        <f t="shared" si="5"/>
        <v>83</v>
      </c>
      <c r="K61" s="9" t="str">
        <f t="shared" si="6"/>
        <v>良好</v>
      </c>
      <c r="L61" s="8">
        <f t="shared" si="7"/>
        <v>21</v>
      </c>
    </row>
    <row r="62" spans="1:12">
      <c r="A62" s="8">
        <v>61</v>
      </c>
      <c r="B62" s="9" t="s">
        <v>78</v>
      </c>
      <c r="C62" s="8" t="s">
        <v>18</v>
      </c>
      <c r="D62" s="9">
        <v>70</v>
      </c>
      <c r="E62" s="9">
        <v>63</v>
      </c>
      <c r="F62" s="9">
        <v>64</v>
      </c>
      <c r="G62" s="9">
        <v>63</v>
      </c>
      <c r="H62" s="9">
        <v>89</v>
      </c>
      <c r="I62" s="9">
        <f t="shared" si="4"/>
        <v>349</v>
      </c>
      <c r="J62" s="10">
        <f t="shared" si="5"/>
        <v>69.8</v>
      </c>
      <c r="K62" s="9" t="str">
        <f t="shared" si="6"/>
        <v>及格</v>
      </c>
      <c r="L62" s="8">
        <f t="shared" si="7"/>
        <v>68</v>
      </c>
    </row>
    <row r="63" spans="1:12">
      <c r="A63" s="8">
        <v>62</v>
      </c>
      <c r="B63" s="9" t="s">
        <v>79</v>
      </c>
      <c r="C63" s="8" t="s">
        <v>13</v>
      </c>
      <c r="D63" s="9">
        <v>94</v>
      </c>
      <c r="E63" s="9">
        <v>97</v>
      </c>
      <c r="F63" s="9">
        <v>75</v>
      </c>
      <c r="G63" s="9">
        <v>97</v>
      </c>
      <c r="H63" s="9">
        <v>90</v>
      </c>
      <c r="I63" s="9">
        <f t="shared" si="4"/>
        <v>453</v>
      </c>
      <c r="J63" s="10">
        <f t="shared" si="5"/>
        <v>90.6</v>
      </c>
      <c r="K63" s="9" t="str">
        <f t="shared" si="6"/>
        <v>优秀</v>
      </c>
      <c r="L63" s="8">
        <f t="shared" si="7"/>
        <v>2</v>
      </c>
    </row>
    <row r="64" spans="1:12">
      <c r="A64" s="8">
        <v>63</v>
      </c>
      <c r="B64" s="9" t="s">
        <v>80</v>
      </c>
      <c r="C64" s="8" t="s">
        <v>18</v>
      </c>
      <c r="D64" s="9">
        <v>72</v>
      </c>
      <c r="E64" s="9">
        <v>87</v>
      </c>
      <c r="F64" s="9">
        <v>63</v>
      </c>
      <c r="G64" s="9">
        <v>87</v>
      </c>
      <c r="H64" s="9">
        <v>91</v>
      </c>
      <c r="I64" s="9">
        <f t="shared" si="4"/>
        <v>400</v>
      </c>
      <c r="J64" s="10">
        <f t="shared" si="5"/>
        <v>80</v>
      </c>
      <c r="K64" s="9" t="str">
        <f t="shared" si="6"/>
        <v>良好</v>
      </c>
      <c r="L64" s="8">
        <f t="shared" si="7"/>
        <v>34</v>
      </c>
    </row>
    <row r="65" spans="1:12">
      <c r="A65" s="8">
        <v>64</v>
      </c>
      <c r="B65" s="9" t="s">
        <v>81</v>
      </c>
      <c r="C65" s="8" t="s">
        <v>18</v>
      </c>
      <c r="D65" s="9">
        <v>96</v>
      </c>
      <c r="E65" s="9">
        <v>66</v>
      </c>
      <c r="F65" s="9">
        <v>97</v>
      </c>
      <c r="G65" s="9">
        <v>66</v>
      </c>
      <c r="H65" s="9">
        <v>92</v>
      </c>
      <c r="I65" s="9">
        <f t="shared" si="4"/>
        <v>417</v>
      </c>
      <c r="J65" s="10">
        <f t="shared" si="5"/>
        <v>83.4</v>
      </c>
      <c r="K65" s="9" t="str">
        <f t="shared" si="6"/>
        <v>良好</v>
      </c>
      <c r="L65" s="8">
        <f t="shared" si="7"/>
        <v>20</v>
      </c>
    </row>
    <row r="66" spans="1:12">
      <c r="A66" s="8">
        <v>65</v>
      </c>
      <c r="B66" s="9" t="s">
        <v>82</v>
      </c>
      <c r="C66" s="8" t="s">
        <v>18</v>
      </c>
      <c r="D66" s="9">
        <v>33</v>
      </c>
      <c r="E66" s="9">
        <v>93</v>
      </c>
      <c r="F66" s="9">
        <v>87</v>
      </c>
      <c r="G66" s="9">
        <v>93</v>
      </c>
      <c r="H66" s="9">
        <v>93</v>
      </c>
      <c r="I66" s="9">
        <f t="shared" si="4"/>
        <v>399</v>
      </c>
      <c r="J66" s="10">
        <f t="shared" si="5"/>
        <v>79.8</v>
      </c>
      <c r="K66" s="9" t="str">
        <f t="shared" si="6"/>
        <v>及格</v>
      </c>
      <c r="L66" s="8">
        <f t="shared" si="7"/>
        <v>36</v>
      </c>
    </row>
    <row r="67" spans="1:12">
      <c r="A67" s="8">
        <v>66</v>
      </c>
      <c r="B67" s="9" t="s">
        <v>83</v>
      </c>
      <c r="C67" s="8" t="s">
        <v>13</v>
      </c>
      <c r="D67" s="9">
        <v>81</v>
      </c>
      <c r="E67" s="9">
        <v>92</v>
      </c>
      <c r="F67" s="9">
        <v>68</v>
      </c>
      <c r="G67" s="9">
        <v>92</v>
      </c>
      <c r="H67" s="9">
        <v>94</v>
      </c>
      <c r="I67" s="9">
        <f t="shared" si="4"/>
        <v>427</v>
      </c>
      <c r="J67" s="10">
        <f t="shared" ref="J67:J84" si="8">AVERAGE(D67:H67)</f>
        <v>85.4</v>
      </c>
      <c r="K67" s="9" t="str">
        <f t="shared" ref="K67:K84" si="9">VLOOKUP(J67,$O$2:$P$5,2,1)</f>
        <v>良好</v>
      </c>
      <c r="L67" s="8">
        <f t="shared" ref="L67:L84" si="10">RANK(I67,$I$2:$I$84,0)</f>
        <v>14</v>
      </c>
    </row>
    <row r="68" spans="1:12">
      <c r="A68" s="8">
        <v>67</v>
      </c>
      <c r="B68" s="9" t="s">
        <v>84</v>
      </c>
      <c r="C68" s="8" t="s">
        <v>18</v>
      </c>
      <c r="D68" s="9">
        <v>56</v>
      </c>
      <c r="E68" s="9">
        <v>48</v>
      </c>
      <c r="F68" s="9">
        <v>89</v>
      </c>
      <c r="G68" s="9">
        <v>48</v>
      </c>
      <c r="H68" s="9">
        <v>95</v>
      </c>
      <c r="I68" s="9">
        <f t="shared" si="4"/>
        <v>336</v>
      </c>
      <c r="J68" s="10">
        <f t="shared" si="8"/>
        <v>67.2</v>
      </c>
      <c r="K68" s="9" t="str">
        <f t="shared" si="9"/>
        <v>及格</v>
      </c>
      <c r="L68" s="8">
        <f t="shared" si="10"/>
        <v>74</v>
      </c>
    </row>
    <row r="69" spans="1:12">
      <c r="A69" s="8">
        <v>68</v>
      </c>
      <c r="B69" s="9" t="s">
        <v>85</v>
      </c>
      <c r="C69" s="8" t="s">
        <v>13</v>
      </c>
      <c r="D69" s="9">
        <v>59</v>
      </c>
      <c r="E69" s="9">
        <v>88</v>
      </c>
      <c r="F69" s="9">
        <v>64</v>
      </c>
      <c r="G69" s="9">
        <v>88</v>
      </c>
      <c r="H69" s="9">
        <v>96</v>
      </c>
      <c r="I69" s="9">
        <f t="shared" si="4"/>
        <v>395</v>
      </c>
      <c r="J69" s="10">
        <f t="shared" si="8"/>
        <v>79</v>
      </c>
      <c r="K69" s="9" t="str">
        <f t="shared" si="9"/>
        <v>及格</v>
      </c>
      <c r="L69" s="8">
        <f t="shared" si="10"/>
        <v>39</v>
      </c>
    </row>
    <row r="70" spans="1:12">
      <c r="A70" s="8">
        <v>69</v>
      </c>
      <c r="B70" s="9" t="s">
        <v>86</v>
      </c>
      <c r="C70" s="8" t="s">
        <v>13</v>
      </c>
      <c r="D70" s="9">
        <v>43</v>
      </c>
      <c r="E70" s="9">
        <v>70</v>
      </c>
      <c r="F70" s="9">
        <v>75</v>
      </c>
      <c r="G70" s="9">
        <v>70</v>
      </c>
      <c r="H70" s="9">
        <v>97</v>
      </c>
      <c r="I70" s="9">
        <f t="shared" si="4"/>
        <v>355</v>
      </c>
      <c r="J70" s="10">
        <f t="shared" si="8"/>
        <v>71</v>
      </c>
      <c r="K70" s="9" t="str">
        <f t="shared" si="9"/>
        <v>及格</v>
      </c>
      <c r="L70" s="8">
        <f t="shared" si="10"/>
        <v>63</v>
      </c>
    </row>
    <row r="71" spans="1:12">
      <c r="A71" s="8">
        <v>70</v>
      </c>
      <c r="B71" s="9" t="s">
        <v>87</v>
      </c>
      <c r="C71" s="8" t="s">
        <v>13</v>
      </c>
      <c r="D71" s="9">
        <v>59</v>
      </c>
      <c r="E71" s="9">
        <v>94</v>
      </c>
      <c r="F71" s="9">
        <v>63</v>
      </c>
      <c r="G71" s="9">
        <v>94</v>
      </c>
      <c r="H71" s="9">
        <v>68</v>
      </c>
      <c r="I71" s="9">
        <f t="shared" si="4"/>
        <v>378</v>
      </c>
      <c r="J71" s="10">
        <f t="shared" si="8"/>
        <v>75.6</v>
      </c>
      <c r="K71" s="9" t="str">
        <f t="shared" si="9"/>
        <v>及格</v>
      </c>
      <c r="L71" s="8">
        <f t="shared" si="10"/>
        <v>52</v>
      </c>
    </row>
    <row r="72" spans="1:12">
      <c r="A72" s="8">
        <v>71</v>
      </c>
      <c r="B72" s="9" t="s">
        <v>88</v>
      </c>
      <c r="C72" s="8" t="s">
        <v>13</v>
      </c>
      <c r="D72" s="9">
        <v>34</v>
      </c>
      <c r="E72" s="9">
        <v>72</v>
      </c>
      <c r="F72" s="9">
        <v>97</v>
      </c>
      <c r="G72" s="9">
        <v>72</v>
      </c>
      <c r="H72" s="9">
        <v>66</v>
      </c>
      <c r="I72" s="9">
        <f t="shared" si="4"/>
        <v>341</v>
      </c>
      <c r="J72" s="10">
        <f t="shared" si="8"/>
        <v>68.2</v>
      </c>
      <c r="K72" s="9" t="str">
        <f t="shared" si="9"/>
        <v>及格</v>
      </c>
      <c r="L72" s="8">
        <f t="shared" si="10"/>
        <v>71</v>
      </c>
    </row>
    <row r="73" spans="1:12">
      <c r="A73" s="8">
        <v>72</v>
      </c>
      <c r="B73" s="9" t="s">
        <v>89</v>
      </c>
      <c r="C73" s="8" t="s">
        <v>13</v>
      </c>
      <c r="D73" s="9">
        <v>64</v>
      </c>
      <c r="E73" s="9">
        <v>96</v>
      </c>
      <c r="F73" s="9">
        <v>87</v>
      </c>
      <c r="G73" s="9">
        <v>96</v>
      </c>
      <c r="H73" s="9">
        <v>67</v>
      </c>
      <c r="I73" s="9">
        <f t="shared" si="4"/>
        <v>410</v>
      </c>
      <c r="J73" s="10">
        <f t="shared" si="8"/>
        <v>82</v>
      </c>
      <c r="K73" s="9" t="str">
        <f t="shared" si="9"/>
        <v>良好</v>
      </c>
      <c r="L73" s="8">
        <f t="shared" si="10"/>
        <v>25</v>
      </c>
    </row>
    <row r="74" spans="1:12">
      <c r="A74" s="8">
        <v>73</v>
      </c>
      <c r="B74" s="9" t="s">
        <v>90</v>
      </c>
      <c r="C74" s="8" t="s">
        <v>13</v>
      </c>
      <c r="D74" s="9">
        <v>99</v>
      </c>
      <c r="E74" s="9">
        <v>86</v>
      </c>
      <c r="F74" s="9">
        <v>66</v>
      </c>
      <c r="G74" s="9">
        <v>86</v>
      </c>
      <c r="H74" s="9">
        <v>68</v>
      </c>
      <c r="I74" s="9">
        <f t="shared" si="4"/>
        <v>405</v>
      </c>
      <c r="J74" s="10">
        <f t="shared" si="8"/>
        <v>81</v>
      </c>
      <c r="K74" s="9" t="str">
        <f t="shared" si="9"/>
        <v>良好</v>
      </c>
      <c r="L74" s="8">
        <f t="shared" si="10"/>
        <v>29</v>
      </c>
    </row>
    <row r="75" spans="1:12">
      <c r="A75" s="8">
        <v>74</v>
      </c>
      <c r="B75" s="9" t="s">
        <v>91</v>
      </c>
      <c r="C75" s="8" t="s">
        <v>18</v>
      </c>
      <c r="D75" s="9">
        <v>100</v>
      </c>
      <c r="E75" s="9">
        <v>83</v>
      </c>
      <c r="F75" s="9">
        <v>93</v>
      </c>
      <c r="G75" s="9">
        <v>83</v>
      </c>
      <c r="H75" s="9">
        <v>69</v>
      </c>
      <c r="I75" s="9">
        <f t="shared" si="4"/>
        <v>428</v>
      </c>
      <c r="J75" s="10">
        <f t="shared" si="8"/>
        <v>85.6</v>
      </c>
      <c r="K75" s="9" t="str">
        <f t="shared" si="9"/>
        <v>良好</v>
      </c>
      <c r="L75" s="8">
        <f t="shared" si="10"/>
        <v>13</v>
      </c>
    </row>
    <row r="76" spans="1:12">
      <c r="A76" s="8">
        <v>75</v>
      </c>
      <c r="B76" s="9" t="s">
        <v>92</v>
      </c>
      <c r="C76" s="8" t="s">
        <v>18</v>
      </c>
      <c r="D76" s="9">
        <v>56</v>
      </c>
      <c r="E76" s="9">
        <v>68</v>
      </c>
      <c r="F76" s="9">
        <v>92</v>
      </c>
      <c r="G76" s="9">
        <v>68</v>
      </c>
      <c r="H76" s="9">
        <v>70</v>
      </c>
      <c r="I76" s="9">
        <f t="shared" si="4"/>
        <v>354</v>
      </c>
      <c r="J76" s="10">
        <f t="shared" si="8"/>
        <v>70.8</v>
      </c>
      <c r="K76" s="9" t="str">
        <f t="shared" si="9"/>
        <v>及格</v>
      </c>
      <c r="L76" s="8">
        <f t="shared" si="10"/>
        <v>64</v>
      </c>
    </row>
    <row r="77" spans="1:12">
      <c r="A77" s="8">
        <v>76</v>
      </c>
      <c r="B77" s="9" t="s">
        <v>93</v>
      </c>
      <c r="C77" s="8" t="s">
        <v>13</v>
      </c>
      <c r="D77" s="9">
        <v>45</v>
      </c>
      <c r="E77" s="9">
        <v>89</v>
      </c>
      <c r="F77" s="9">
        <v>48</v>
      </c>
      <c r="G77" s="9">
        <v>89</v>
      </c>
      <c r="H77" s="9">
        <v>71</v>
      </c>
      <c r="I77" s="9">
        <f t="shared" si="4"/>
        <v>342</v>
      </c>
      <c r="J77" s="10">
        <f t="shared" si="8"/>
        <v>68.4</v>
      </c>
      <c r="K77" s="9" t="str">
        <f t="shared" si="9"/>
        <v>及格</v>
      </c>
      <c r="L77" s="8">
        <f t="shared" si="10"/>
        <v>70</v>
      </c>
    </row>
    <row r="78" spans="1:12">
      <c r="A78" s="8">
        <v>77</v>
      </c>
      <c r="B78" s="9" t="s">
        <v>94</v>
      </c>
      <c r="C78" s="8" t="s">
        <v>13</v>
      </c>
      <c r="D78" s="9">
        <v>88</v>
      </c>
      <c r="E78" s="9">
        <v>64</v>
      </c>
      <c r="F78" s="9">
        <v>88</v>
      </c>
      <c r="G78" s="9">
        <v>64</v>
      </c>
      <c r="H78" s="9">
        <v>72</v>
      </c>
      <c r="I78" s="9">
        <f t="shared" si="4"/>
        <v>376</v>
      </c>
      <c r="J78" s="10">
        <f t="shared" si="8"/>
        <v>75.2</v>
      </c>
      <c r="K78" s="9" t="str">
        <f t="shared" si="9"/>
        <v>及格</v>
      </c>
      <c r="L78" s="8">
        <f t="shared" si="10"/>
        <v>54</v>
      </c>
    </row>
    <row r="79" spans="1:12">
      <c r="A79" s="8">
        <v>78</v>
      </c>
      <c r="B79" s="9" t="s">
        <v>95</v>
      </c>
      <c r="C79" s="8" t="s">
        <v>13</v>
      </c>
      <c r="D79" s="9">
        <v>43</v>
      </c>
      <c r="E79" s="9">
        <v>75</v>
      </c>
      <c r="F79" s="9">
        <v>70</v>
      </c>
      <c r="G79" s="9">
        <v>75</v>
      </c>
      <c r="H79" s="9">
        <v>73</v>
      </c>
      <c r="I79" s="9">
        <f t="shared" si="4"/>
        <v>336</v>
      </c>
      <c r="J79" s="10">
        <f t="shared" si="8"/>
        <v>67.2</v>
      </c>
      <c r="K79" s="9" t="str">
        <f t="shared" si="9"/>
        <v>及格</v>
      </c>
      <c r="L79" s="8">
        <f t="shared" si="10"/>
        <v>74</v>
      </c>
    </row>
    <row r="80" spans="1:12">
      <c r="A80" s="8">
        <v>84</v>
      </c>
      <c r="B80" s="9" t="s">
        <v>96</v>
      </c>
      <c r="C80" s="8" t="s">
        <v>13</v>
      </c>
      <c r="D80" s="9">
        <v>64</v>
      </c>
      <c r="E80" s="9">
        <v>92</v>
      </c>
      <c r="F80" s="9">
        <v>74</v>
      </c>
      <c r="G80" s="9">
        <v>92</v>
      </c>
      <c r="H80" s="9">
        <v>75</v>
      </c>
      <c r="I80" s="9">
        <f t="shared" si="4"/>
        <v>397</v>
      </c>
      <c r="J80" s="10">
        <f t="shared" si="8"/>
        <v>79.4</v>
      </c>
      <c r="K80" s="9" t="str">
        <f t="shared" si="9"/>
        <v>及格</v>
      </c>
      <c r="L80" s="8">
        <f t="shared" si="10"/>
        <v>38</v>
      </c>
    </row>
    <row r="81" spans="1:12">
      <c r="A81" s="8">
        <v>85</v>
      </c>
      <c r="B81" s="9" t="s">
        <v>97</v>
      </c>
      <c r="C81" s="8" t="s">
        <v>13</v>
      </c>
      <c r="D81" s="9">
        <v>75</v>
      </c>
      <c r="E81" s="9">
        <v>48</v>
      </c>
      <c r="F81" s="9">
        <v>75</v>
      </c>
      <c r="G81" s="9">
        <v>48</v>
      </c>
      <c r="H81" s="9">
        <v>63</v>
      </c>
      <c r="I81" s="9">
        <f t="shared" si="4"/>
        <v>309</v>
      </c>
      <c r="J81" s="10">
        <f t="shared" si="8"/>
        <v>61.8</v>
      </c>
      <c r="K81" s="9" t="str">
        <f t="shared" si="9"/>
        <v>及格</v>
      </c>
      <c r="L81" s="8">
        <f t="shared" si="10"/>
        <v>80</v>
      </c>
    </row>
    <row r="82" spans="1:12">
      <c r="A82" s="8">
        <v>86</v>
      </c>
      <c r="B82" s="9" t="s">
        <v>98</v>
      </c>
      <c r="C82" s="8" t="s">
        <v>13</v>
      </c>
      <c r="D82" s="9">
        <v>63</v>
      </c>
      <c r="E82" s="9">
        <v>88</v>
      </c>
      <c r="F82" s="9">
        <v>76</v>
      </c>
      <c r="G82" s="9">
        <v>88</v>
      </c>
      <c r="H82" s="9">
        <v>97</v>
      </c>
      <c r="I82" s="9">
        <f t="shared" si="4"/>
        <v>412</v>
      </c>
      <c r="J82" s="10">
        <f t="shared" si="8"/>
        <v>82.4</v>
      </c>
      <c r="K82" s="9" t="str">
        <f t="shared" si="9"/>
        <v>良好</v>
      </c>
      <c r="L82" s="8">
        <f t="shared" si="10"/>
        <v>23</v>
      </c>
    </row>
    <row r="83" spans="1:12">
      <c r="A83" s="8">
        <v>87</v>
      </c>
      <c r="B83" s="9" t="s">
        <v>99</v>
      </c>
      <c r="C83" s="8" t="s">
        <v>13</v>
      </c>
      <c r="D83" s="9">
        <v>97</v>
      </c>
      <c r="E83" s="9">
        <v>70</v>
      </c>
      <c r="F83" s="9">
        <v>77</v>
      </c>
      <c r="G83" s="9">
        <v>70</v>
      </c>
      <c r="H83" s="9">
        <v>87</v>
      </c>
      <c r="I83" s="9">
        <f t="shared" si="4"/>
        <v>401</v>
      </c>
      <c r="J83" s="10">
        <f t="shared" si="8"/>
        <v>80.2</v>
      </c>
      <c r="K83" s="9" t="str">
        <f t="shared" si="9"/>
        <v>良好</v>
      </c>
      <c r="L83" s="8">
        <f t="shared" si="10"/>
        <v>33</v>
      </c>
    </row>
    <row r="84" spans="1:12">
      <c r="A84" s="8">
        <v>88</v>
      </c>
      <c r="B84" s="9" t="s">
        <v>100</v>
      </c>
      <c r="C84" s="8" t="s">
        <v>13</v>
      </c>
      <c r="D84" s="9">
        <v>87</v>
      </c>
      <c r="E84" s="9">
        <v>94</v>
      </c>
      <c r="F84" s="9">
        <v>78</v>
      </c>
      <c r="G84" s="9">
        <v>94</v>
      </c>
      <c r="H84" s="9">
        <v>66</v>
      </c>
      <c r="I84" s="9">
        <f t="shared" si="4"/>
        <v>419</v>
      </c>
      <c r="J84" s="10">
        <f t="shared" si="8"/>
        <v>83.8</v>
      </c>
      <c r="K84" s="9" t="str">
        <f t="shared" si="9"/>
        <v>良好</v>
      </c>
      <c r="L84" s="8">
        <f t="shared" si="10"/>
        <v>18</v>
      </c>
    </row>
    <row r="85" spans="1:12">
      <c r="A85"/>
      <c r="B85"/>
      <c r="C85"/>
      <c r="D85"/>
      <c r="E85"/>
      <c r="F85"/>
      <c r="G85"/>
      <c r="H85"/>
      <c r="I85"/>
      <c r="J85"/>
      <c r="K85"/>
      <c r="L85"/>
    </row>
    <row r="86" ht="13.5" spans="1:12">
      <c r="A86"/>
      <c r="B86"/>
      <c r="C86"/>
      <c r="D86"/>
      <c r="E86"/>
      <c r="F86"/>
      <c r="G86"/>
      <c r="H86"/>
      <c r="I86"/>
      <c r="J86"/>
      <c r="K86"/>
      <c r="L86"/>
    </row>
    <row r="87" ht="13.5" spans="1:12">
      <c r="A87"/>
      <c r="B87"/>
      <c r="C87"/>
      <c r="D87"/>
      <c r="E87"/>
      <c r="F87"/>
      <c r="G87"/>
      <c r="H87"/>
      <c r="I87"/>
      <c r="J87"/>
      <c r="K87"/>
      <c r="L87"/>
    </row>
    <row r="88" ht="13.5" spans="1:12">
      <c r="A88"/>
      <c r="B88"/>
      <c r="C88"/>
      <c r="D88"/>
      <c r="E88"/>
      <c r="F88"/>
      <c r="G88"/>
      <c r="H88"/>
      <c r="I88"/>
      <c r="J88"/>
      <c r="K88"/>
      <c r="L88"/>
    </row>
    <row r="89" ht="13.5" spans="1:12">
      <c r="A89"/>
      <c r="B89"/>
      <c r="C89"/>
      <c r="D89"/>
      <c r="E89"/>
      <c r="F89"/>
      <c r="G89"/>
      <c r="H89"/>
      <c r="I89"/>
      <c r="J89"/>
      <c r="K89"/>
      <c r="L89"/>
    </row>
    <row r="90" ht="13.5" spans="1:12">
      <c r="A90"/>
      <c r="B90"/>
      <c r="C90"/>
      <c r="D90"/>
      <c r="E90"/>
      <c r="F90"/>
      <c r="G90"/>
      <c r="H90"/>
      <c r="I90"/>
      <c r="J90"/>
      <c r="K90"/>
      <c r="L90"/>
    </row>
    <row r="91" ht="13.5" spans="1:12">
      <c r="A91"/>
      <c r="B91"/>
      <c r="C91"/>
      <c r="D91"/>
      <c r="E91"/>
      <c r="F91"/>
      <c r="G91"/>
      <c r="H91"/>
      <c r="I91"/>
      <c r="J91"/>
      <c r="K91"/>
      <c r="L91"/>
    </row>
    <row r="92" ht="13.5" spans="1:12">
      <c r="A92"/>
      <c r="B92"/>
      <c r="C92"/>
      <c r="D92"/>
      <c r="E92"/>
      <c r="F92"/>
      <c r="G92"/>
      <c r="H92"/>
      <c r="I92"/>
      <c r="J92"/>
      <c r="K92"/>
      <c r="L92"/>
    </row>
    <row r="93" ht="13.5" spans="1:12">
      <c r="A93"/>
      <c r="B93"/>
      <c r="C93"/>
      <c r="D93"/>
      <c r="E93"/>
      <c r="F93"/>
      <c r="G93"/>
      <c r="H93"/>
      <c r="I93"/>
      <c r="J93"/>
      <c r="K93"/>
      <c r="L93"/>
    </row>
    <row r="94" ht="13.5" spans="1:12">
      <c r="A94"/>
      <c r="B94"/>
      <c r="C94"/>
      <c r="D94"/>
      <c r="E94"/>
      <c r="F94"/>
      <c r="G94"/>
      <c r="H94"/>
      <c r="I94"/>
      <c r="J94"/>
      <c r="K94"/>
      <c r="L94"/>
    </row>
    <row r="95" ht="13.5" spans="1:12">
      <c r="A95"/>
      <c r="B95"/>
      <c r="C95"/>
      <c r="D95"/>
      <c r="E95"/>
      <c r="F95"/>
      <c r="G95"/>
      <c r="H95"/>
      <c r="I95"/>
      <c r="J95"/>
      <c r="K95"/>
      <c r="L95"/>
    </row>
    <row r="96" ht="13.5" spans="1:12">
      <c r="A96"/>
      <c r="B96"/>
      <c r="C96"/>
      <c r="D96"/>
      <c r="E96"/>
      <c r="F96"/>
      <c r="G96"/>
      <c r="H96"/>
      <c r="I96"/>
      <c r="J96"/>
      <c r="K96"/>
      <c r="L96"/>
    </row>
    <row r="97" ht="13.5" spans="1:12">
      <c r="A97"/>
      <c r="B97"/>
      <c r="C97"/>
      <c r="D97"/>
      <c r="E97"/>
      <c r="F97"/>
      <c r="G97"/>
      <c r="H97"/>
      <c r="I97"/>
      <c r="J97"/>
      <c r="K97"/>
      <c r="L97"/>
    </row>
    <row r="98" ht="13.5" spans="1:12">
      <c r="A98"/>
      <c r="B98"/>
      <c r="C98"/>
      <c r="D98"/>
      <c r="E98"/>
      <c r="F98"/>
      <c r="G98"/>
      <c r="H98"/>
      <c r="I98"/>
      <c r="J98"/>
      <c r="K98"/>
      <c r="L98"/>
    </row>
    <row r="99" ht="13.5" spans="1:12">
      <c r="A99"/>
      <c r="B99"/>
      <c r="C99"/>
      <c r="D99"/>
      <c r="E99"/>
      <c r="F99"/>
      <c r="G99"/>
      <c r="H99"/>
      <c r="I99"/>
      <c r="J99"/>
      <c r="K99"/>
      <c r="L99"/>
    </row>
    <row r="100" ht="13.5" spans="1:12">
      <c r="A100"/>
      <c r="B100"/>
      <c r="C100"/>
      <c r="D100"/>
      <c r="E100"/>
      <c r="F100"/>
      <c r="G100"/>
      <c r="H100"/>
      <c r="I100"/>
      <c r="J100"/>
      <c r="K100"/>
      <c r="L100"/>
    </row>
    <row r="101" ht="13.5" spans="1:12">
      <c r="A101"/>
      <c r="B101"/>
      <c r="C101"/>
      <c r="D101"/>
      <c r="E101"/>
      <c r="F101"/>
      <c r="G101"/>
      <c r="H101"/>
      <c r="I101"/>
      <c r="J101"/>
      <c r="K101"/>
      <c r="L101"/>
    </row>
  </sheetData>
  <autoFilter ref="A1:N101"/>
  <conditionalFormatting sqref="B1:B84 B102:B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3"/>
  <sheetViews>
    <sheetView workbookViewId="0">
      <selection activeCell="D24" sqref="D24"/>
    </sheetView>
  </sheetViews>
  <sheetFormatPr defaultColWidth="9" defaultRowHeight="13.5" outlineLevelCol="2"/>
  <cols>
    <col min="1" max="1" width="7.375"/>
    <col min="2" max="2" width="19.5"/>
    <col min="3" max="3" width="17.25"/>
  </cols>
  <sheetData>
    <row r="3" spans="1:2">
      <c r="A3" t="s">
        <v>2</v>
      </c>
      <c r="B3" t="s">
        <v>101</v>
      </c>
    </row>
    <row r="4" spans="1:2">
      <c r="A4" t="s">
        <v>18</v>
      </c>
      <c r="B4" s="6">
        <v>74.1230769230769</v>
      </c>
    </row>
    <row r="5" spans="1:2">
      <c r="A5" t="s">
        <v>13</v>
      </c>
      <c r="B5" s="6">
        <v>78.3263157894737</v>
      </c>
    </row>
    <row r="6" spans="1:2">
      <c r="A6" t="s">
        <v>102</v>
      </c>
      <c r="B6" s="6">
        <v>77.0096385542169</v>
      </c>
    </row>
    <row r="9" spans="1:2">
      <c r="A9" t="s">
        <v>2</v>
      </c>
      <c r="B9" t="s">
        <v>103</v>
      </c>
    </row>
    <row r="10" spans="1:2">
      <c r="A10" t="s">
        <v>18</v>
      </c>
      <c r="B10">
        <v>26</v>
      </c>
    </row>
    <row r="11" spans="1:2">
      <c r="A11" t="s">
        <v>13</v>
      </c>
      <c r="B11">
        <v>57</v>
      </c>
    </row>
    <row r="12" spans="1:2">
      <c r="A12" t="s">
        <v>102</v>
      </c>
      <c r="B12">
        <v>83</v>
      </c>
    </row>
    <row r="14" spans="1:3">
      <c r="A14" t="s">
        <v>2</v>
      </c>
      <c r="B14" t="s">
        <v>10</v>
      </c>
      <c r="C14" t="s">
        <v>103</v>
      </c>
    </row>
    <row r="15" spans="1:3">
      <c r="A15" t="s">
        <v>18</v>
      </c>
      <c r="C15">
        <v>26</v>
      </c>
    </row>
    <row r="16" spans="2:3">
      <c r="B16" t="s">
        <v>14</v>
      </c>
      <c r="C16">
        <v>3</v>
      </c>
    </row>
    <row r="17" spans="2:3">
      <c r="B17" t="s">
        <v>16</v>
      </c>
      <c r="C17">
        <v>15</v>
      </c>
    </row>
    <row r="18" spans="2:3">
      <c r="B18" t="s">
        <v>19</v>
      </c>
      <c r="C18">
        <v>8</v>
      </c>
    </row>
    <row r="19" spans="1:3">
      <c r="A19" t="s">
        <v>13</v>
      </c>
      <c r="C19">
        <v>57</v>
      </c>
    </row>
    <row r="20" spans="2:3">
      <c r="B20" t="s">
        <v>16</v>
      </c>
      <c r="C20">
        <v>30</v>
      </c>
    </row>
    <row r="21" spans="2:3">
      <c r="B21" t="s">
        <v>19</v>
      </c>
      <c r="C21">
        <v>24</v>
      </c>
    </row>
    <row r="22" spans="2:3">
      <c r="B22" t="s">
        <v>21</v>
      </c>
      <c r="C22">
        <v>3</v>
      </c>
    </row>
    <row r="23" spans="1:3">
      <c r="A23" t="s">
        <v>102</v>
      </c>
      <c r="C23">
        <v>83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7" sqref="C7"/>
    </sheetView>
  </sheetViews>
  <sheetFormatPr defaultColWidth="9" defaultRowHeight="18.75" outlineLevelRow="6" outlineLevelCol="7"/>
  <cols>
    <col min="1" max="1" width="9.125" style="1" customWidth="1"/>
    <col min="2" max="2" width="10.25" style="1" customWidth="1"/>
    <col min="3" max="16384" width="9" style="1"/>
  </cols>
  <sheetData>
    <row r="1" customFormat="1" spans="1:8">
      <c r="A1" s="2" t="s">
        <v>104</v>
      </c>
      <c r="B1" s="3" t="s">
        <v>105</v>
      </c>
      <c r="C1" s="3"/>
      <c r="D1" s="3"/>
      <c r="E1" s="3"/>
      <c r="F1" s="3"/>
      <c r="G1" s="3"/>
      <c r="H1" s="3"/>
    </row>
    <row r="2" customFormat="1" spans="1:8">
      <c r="A2" s="2" t="s">
        <v>106</v>
      </c>
      <c r="B2" s="3" t="s">
        <v>107</v>
      </c>
      <c r="C2" s="3"/>
      <c r="D2" s="3"/>
      <c r="E2" s="3"/>
      <c r="F2" s="3"/>
      <c r="G2" s="3"/>
      <c r="H2" s="3"/>
    </row>
    <row r="3" customFormat="1" spans="1:8">
      <c r="A3" s="2" t="s">
        <v>108</v>
      </c>
      <c r="B3" s="3" t="s">
        <v>109</v>
      </c>
      <c r="C3" s="3"/>
      <c r="D3" s="3"/>
      <c r="E3" s="3"/>
      <c r="F3" s="3"/>
      <c r="G3" s="3"/>
      <c r="H3" s="3"/>
    </row>
    <row r="4" customFormat="1" spans="1:8">
      <c r="A4" s="2" t="s">
        <v>110</v>
      </c>
      <c r="B4" s="3" t="s">
        <v>111</v>
      </c>
      <c r="C4" s="3"/>
      <c r="D4" s="3"/>
      <c r="E4" s="3"/>
      <c r="F4" s="3"/>
      <c r="G4" s="3"/>
      <c r="H4" s="3"/>
    </row>
    <row r="5" customFormat="1" spans="1:8">
      <c r="A5" s="2" t="s">
        <v>112</v>
      </c>
      <c r="B5" s="3" t="s">
        <v>113</v>
      </c>
      <c r="C5" s="3"/>
      <c r="D5" s="3"/>
      <c r="E5" s="3"/>
      <c r="F5" s="3"/>
      <c r="G5" s="3"/>
      <c r="H5" s="3"/>
    </row>
    <row r="6" spans="2:7">
      <c r="B6" s="4"/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</row>
    <row r="7" spans="2:7">
      <c r="B7" s="5" t="s">
        <v>31</v>
      </c>
      <c r="C7" s="4">
        <f>VLOOKUP(B7,成绩表!B2:H84,3,0)</f>
        <v>64</v>
      </c>
      <c r="D7" s="4">
        <f>VLOOKUP(B7,成绩表!B2:H84,4,0)</f>
        <v>87</v>
      </c>
      <c r="E7" s="4">
        <f>VLOOKUP(B7,成绩表!B2:H84,5,0)</f>
        <v>69</v>
      </c>
      <c r="F7" s="4">
        <f>VLOOKUP(B7,成绩表!B2:H84,6,0)</f>
        <v>87</v>
      </c>
      <c r="G7" s="4">
        <f>VLOOKUP(B7,成绩表!B2:H84,7,0)</f>
        <v>97</v>
      </c>
    </row>
  </sheetData>
  <mergeCells count="5">
    <mergeCell ref="B1:H1"/>
    <mergeCell ref="B2:H2"/>
    <mergeCell ref="B3:H3"/>
    <mergeCell ref="B4:H4"/>
    <mergeCell ref="B5:H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数据透视表</vt:lpstr>
      <vt:lpstr>课后作业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2018-01-18T12:32:00Z</dcterms:created>
  <dcterms:modified xsi:type="dcterms:W3CDTF">2018-01-25T07:56:07Z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