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ang Phu\Strategic Planning\Martket Research\Price Rationale\"/>
    </mc:Choice>
  </mc:AlternateContent>
  <xr:revisionPtr revIDLastSave="0" documentId="13_ncr:1_{F5826BF1-DF1E-4C3F-A644-7591ADD8E00A}" xr6:coauthVersionLast="36" xr6:coauthVersionMax="36" xr10:uidLastSave="{00000000-0000-0000-0000-000000000000}"/>
  <bookViews>
    <workbookView xWindow="0" yWindow="0" windowWidth="20490" windowHeight="6945" xr2:uid="{4D9032F7-A10D-4FA5-A654-73CA87E9D195}"/>
  </bookViews>
  <sheets>
    <sheet name="Data" sheetId="1" r:id="rId1"/>
    <sheet name="K = floor = no use" sheetId="2" r:id="rId2"/>
  </sheets>
  <definedNames>
    <definedName name="_xlnm._FilterDatabase" localSheetId="0" hidden="1">Data!$A$1:$O$181</definedName>
  </definedNames>
  <calcPr calcId="179021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O57" i="2" l="1"/>
  <c r="AP57" i="2"/>
  <c r="AQ57" i="2"/>
  <c r="AR57" i="2"/>
  <c r="AS57" i="2"/>
  <c r="AT57" i="2"/>
  <c r="AU57" i="2"/>
  <c r="AV57" i="2"/>
  <c r="AW57" i="2"/>
  <c r="AX57" i="2"/>
  <c r="AY57" i="2"/>
  <c r="AO56" i="2"/>
  <c r="AP56" i="2"/>
  <c r="AQ56" i="2"/>
  <c r="AR56" i="2"/>
  <c r="AS56" i="2"/>
  <c r="AT56" i="2"/>
  <c r="AU56" i="2"/>
  <c r="AV56" i="2"/>
  <c r="AW56" i="2"/>
  <c r="AX56" i="2"/>
  <c r="AY56" i="2"/>
  <c r="AO55" i="2"/>
  <c r="AP55" i="2"/>
  <c r="AQ55" i="2"/>
  <c r="AR55" i="2"/>
  <c r="AS55" i="2"/>
  <c r="AT55" i="2"/>
  <c r="AU55" i="2"/>
  <c r="AV55" i="2"/>
  <c r="AW55" i="2"/>
  <c r="AX55" i="2"/>
  <c r="AY55" i="2"/>
  <c r="BB4" i="2" l="1"/>
  <c r="BC4" i="2"/>
  <c r="BD4" i="2"/>
  <c r="BE4" i="2"/>
  <c r="BF4" i="2"/>
  <c r="BG4" i="2"/>
  <c r="BH4" i="2"/>
  <c r="BI4" i="2"/>
  <c r="BJ4" i="2"/>
  <c r="BK4" i="2"/>
  <c r="BL4" i="2"/>
  <c r="BM4" i="2"/>
  <c r="BB5" i="2"/>
  <c r="BC5" i="2"/>
  <c r="BD5" i="2"/>
  <c r="BE5" i="2"/>
  <c r="BF5" i="2"/>
  <c r="BG5" i="2"/>
  <c r="BH5" i="2"/>
  <c r="BI5" i="2"/>
  <c r="BJ5" i="2"/>
  <c r="BK5" i="2"/>
  <c r="BL5" i="2"/>
  <c r="BM5" i="2"/>
  <c r="BB6" i="2"/>
  <c r="BC6" i="2"/>
  <c r="BD6" i="2"/>
  <c r="BE6" i="2"/>
  <c r="BF6" i="2"/>
  <c r="BG6" i="2"/>
  <c r="BH6" i="2"/>
  <c r="BI6" i="2"/>
  <c r="BJ6" i="2"/>
  <c r="BK6" i="2"/>
  <c r="BL6" i="2"/>
  <c r="BM6" i="2"/>
  <c r="BB7" i="2"/>
  <c r="BC7" i="2"/>
  <c r="BD7" i="2"/>
  <c r="BE7" i="2"/>
  <c r="BF7" i="2"/>
  <c r="BG7" i="2"/>
  <c r="BH7" i="2"/>
  <c r="BI7" i="2"/>
  <c r="BJ7" i="2"/>
  <c r="BK7" i="2"/>
  <c r="BL7" i="2"/>
  <c r="BM7" i="2"/>
  <c r="BB8" i="2"/>
  <c r="BC8" i="2"/>
  <c r="BD8" i="2"/>
  <c r="BE8" i="2"/>
  <c r="BF8" i="2"/>
  <c r="BG8" i="2"/>
  <c r="BH8" i="2"/>
  <c r="BI8" i="2"/>
  <c r="BJ8" i="2"/>
  <c r="BK8" i="2"/>
  <c r="BL8" i="2"/>
  <c r="BM8" i="2"/>
  <c r="BB9" i="2"/>
  <c r="BC9" i="2"/>
  <c r="BD9" i="2"/>
  <c r="BE9" i="2"/>
  <c r="BF9" i="2"/>
  <c r="BG9" i="2"/>
  <c r="BH9" i="2"/>
  <c r="BI9" i="2"/>
  <c r="BJ9" i="2"/>
  <c r="BK9" i="2"/>
  <c r="BL9" i="2"/>
  <c r="BM9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C3" i="2"/>
  <c r="BD3" i="2"/>
  <c r="BE3" i="2"/>
  <c r="BF3" i="2"/>
  <c r="BG3" i="2"/>
  <c r="BH3" i="2"/>
  <c r="BI3" i="2"/>
  <c r="BJ3" i="2"/>
  <c r="BK3" i="2"/>
  <c r="BL3" i="2"/>
  <c r="BM3" i="2"/>
  <c r="BB3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Z4" i="2"/>
  <c r="Y4" i="2"/>
  <c r="X4" i="2"/>
  <c r="W4" i="2"/>
  <c r="V4" i="2"/>
  <c r="U4" i="2"/>
  <c r="T4" i="2"/>
  <c r="S4" i="2"/>
  <c r="R4" i="2"/>
  <c r="Q4" i="2"/>
  <c r="P4" i="2"/>
  <c r="O4" i="2"/>
  <c r="AB4" i="2"/>
  <c r="AC4" i="2"/>
  <c r="AD4" i="2"/>
  <c r="AE4" i="2"/>
  <c r="AF4" i="2"/>
  <c r="AG4" i="2"/>
  <c r="AH4" i="2"/>
  <c r="AI4" i="2"/>
  <c r="AJ4" i="2"/>
  <c r="AK4" i="2"/>
  <c r="AL4" i="2"/>
  <c r="AM4" i="2"/>
  <c r="AB5" i="2"/>
  <c r="AC5" i="2"/>
  <c r="AD5" i="2"/>
  <c r="AE5" i="2"/>
  <c r="AF5" i="2"/>
  <c r="AG5" i="2"/>
  <c r="AH5" i="2"/>
  <c r="AI5" i="2"/>
  <c r="AJ5" i="2"/>
  <c r="AK5" i="2"/>
  <c r="AL5" i="2"/>
  <c r="AM5" i="2"/>
  <c r="AB6" i="2"/>
  <c r="AC6" i="2"/>
  <c r="AD6" i="2"/>
  <c r="AE6" i="2"/>
  <c r="AF6" i="2"/>
  <c r="AG6" i="2"/>
  <c r="AH6" i="2"/>
  <c r="AI6" i="2"/>
  <c r="AJ6" i="2"/>
  <c r="AK6" i="2"/>
  <c r="AL6" i="2"/>
  <c r="AM6" i="2"/>
  <c r="AB7" i="2"/>
  <c r="AC7" i="2"/>
  <c r="AD7" i="2"/>
  <c r="AE7" i="2"/>
  <c r="AF7" i="2"/>
  <c r="AG7" i="2"/>
  <c r="AH7" i="2"/>
  <c r="AI7" i="2"/>
  <c r="AJ7" i="2"/>
  <c r="AK7" i="2"/>
  <c r="AL7" i="2"/>
  <c r="AM7" i="2"/>
  <c r="AB8" i="2"/>
  <c r="AC8" i="2"/>
  <c r="AD8" i="2"/>
  <c r="AE8" i="2"/>
  <c r="AF8" i="2"/>
  <c r="AG8" i="2"/>
  <c r="AH8" i="2"/>
  <c r="AI8" i="2"/>
  <c r="AJ8" i="2"/>
  <c r="AK8" i="2"/>
  <c r="AL8" i="2"/>
  <c r="AM8" i="2"/>
  <c r="AB9" i="2"/>
  <c r="AC9" i="2"/>
  <c r="AD9" i="2"/>
  <c r="AE9" i="2"/>
  <c r="AF9" i="2"/>
  <c r="AG9" i="2"/>
  <c r="AH9" i="2"/>
  <c r="AI9" i="2"/>
  <c r="AJ9" i="2"/>
  <c r="AK9" i="2"/>
  <c r="AL9" i="2"/>
  <c r="AM9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C3" i="2"/>
  <c r="AD3" i="2"/>
  <c r="AE3" i="2"/>
  <c r="AF3" i="2"/>
  <c r="AG3" i="2"/>
  <c r="AH3" i="2"/>
  <c r="AI3" i="2"/>
  <c r="AJ3" i="2"/>
  <c r="AK3" i="2"/>
  <c r="AL3" i="2"/>
  <c r="AM3" i="2"/>
  <c r="AB3" i="2"/>
  <c r="N170" i="1"/>
  <c r="N169" i="1"/>
  <c r="N9" i="1" l="1"/>
  <c r="O146" i="1" l="1"/>
  <c r="N146" i="1"/>
  <c r="O96" i="1"/>
  <c r="N96" i="1"/>
  <c r="O131" i="1"/>
  <c r="N131" i="1"/>
  <c r="O111" i="1"/>
  <c r="N111" i="1"/>
  <c r="O170" i="1"/>
  <c r="O155" i="1"/>
  <c r="N155" i="1"/>
  <c r="O21" i="1"/>
  <c r="O80" i="1"/>
  <c r="N80" i="1"/>
  <c r="O56" i="1"/>
  <c r="N56" i="1"/>
  <c r="O41" i="1"/>
  <c r="N41" i="1"/>
  <c r="O6" i="1"/>
  <c r="N6" i="1"/>
  <c r="N21" i="1"/>
  <c r="N138" i="1"/>
  <c r="O2" i="1" l="1"/>
  <c r="O92" i="1"/>
  <c r="O17" i="1"/>
  <c r="O107" i="1"/>
  <c r="O122" i="1"/>
  <c r="O32" i="1"/>
  <c r="O47" i="1"/>
  <c r="O63" i="1"/>
  <c r="O137" i="1"/>
  <c r="O152" i="1"/>
  <c r="O77" i="1"/>
  <c r="O167" i="1"/>
  <c r="O3" i="1"/>
  <c r="O93" i="1"/>
  <c r="O18" i="1"/>
  <c r="O108" i="1"/>
  <c r="O123" i="1"/>
  <c r="O33" i="1"/>
  <c r="O48" i="1"/>
  <c r="O64" i="1"/>
  <c r="O138" i="1"/>
  <c r="O153" i="1"/>
  <c r="O78" i="1"/>
  <c r="O168" i="1"/>
  <c r="O4" i="1"/>
  <c r="O94" i="1"/>
  <c r="O19" i="1"/>
  <c r="O109" i="1"/>
  <c r="O124" i="1"/>
  <c r="O34" i="1"/>
  <c r="O49" i="1"/>
  <c r="O65" i="1"/>
  <c r="O139" i="1"/>
  <c r="O154" i="1"/>
  <c r="O79" i="1"/>
  <c r="O169" i="1"/>
  <c r="O5" i="1"/>
  <c r="O95" i="1"/>
  <c r="O20" i="1"/>
  <c r="O110" i="1"/>
  <c r="O125" i="1"/>
  <c r="O35" i="1"/>
  <c r="O50" i="1"/>
  <c r="O66" i="1"/>
  <c r="O140" i="1"/>
  <c r="O126" i="1"/>
  <c r="O36" i="1"/>
  <c r="O51" i="1"/>
  <c r="O67" i="1"/>
  <c r="O141" i="1"/>
  <c r="O156" i="1"/>
  <c r="O81" i="1"/>
  <c r="O171" i="1"/>
  <c r="O7" i="1"/>
  <c r="O97" i="1"/>
  <c r="O22" i="1"/>
  <c r="O112" i="1"/>
  <c r="O127" i="1"/>
  <c r="O37" i="1"/>
  <c r="O52" i="1"/>
  <c r="O68" i="1"/>
  <c r="O142" i="1"/>
  <c r="O157" i="1"/>
  <c r="O82" i="1"/>
  <c r="O172" i="1"/>
  <c r="O8" i="1"/>
  <c r="O98" i="1"/>
  <c r="O23" i="1"/>
  <c r="O113" i="1"/>
  <c r="O128" i="1"/>
  <c r="O38" i="1"/>
  <c r="O53" i="1"/>
  <c r="O69" i="1"/>
  <c r="O143" i="1"/>
  <c r="O158" i="1"/>
  <c r="O83" i="1"/>
  <c r="O173" i="1"/>
  <c r="O9" i="1"/>
  <c r="O99" i="1"/>
  <c r="O24" i="1"/>
  <c r="O114" i="1"/>
  <c r="O129" i="1"/>
  <c r="O39" i="1"/>
  <c r="O54" i="1"/>
  <c r="O70" i="1"/>
  <c r="O144" i="1"/>
  <c r="O159" i="1"/>
  <c r="O84" i="1"/>
  <c r="O174" i="1"/>
  <c r="O10" i="1"/>
  <c r="O100" i="1"/>
  <c r="O25" i="1"/>
  <c r="O115" i="1"/>
  <c r="O130" i="1"/>
  <c r="O40" i="1"/>
  <c r="O55" i="1"/>
  <c r="O71" i="1"/>
  <c r="O145" i="1"/>
  <c r="O160" i="1"/>
  <c r="O85" i="1"/>
  <c r="O175" i="1"/>
  <c r="O11" i="1"/>
  <c r="O101" i="1"/>
  <c r="O26" i="1"/>
  <c r="O116" i="1"/>
  <c r="O72" i="1"/>
  <c r="O161" i="1"/>
  <c r="O86" i="1"/>
  <c r="O176" i="1"/>
  <c r="O12" i="1"/>
  <c r="O102" i="1"/>
  <c r="O27" i="1"/>
  <c r="O117" i="1"/>
  <c r="O132" i="1"/>
  <c r="O42" i="1"/>
  <c r="O57" i="1"/>
  <c r="O62" i="1"/>
  <c r="O147" i="1"/>
  <c r="O162" i="1"/>
  <c r="O87" i="1"/>
  <c r="O177" i="1"/>
  <c r="O13" i="1"/>
  <c r="O103" i="1"/>
  <c r="O28" i="1"/>
  <c r="O118" i="1"/>
  <c r="O133" i="1"/>
  <c r="O43" i="1"/>
  <c r="O58" i="1"/>
  <c r="O73" i="1"/>
  <c r="O148" i="1"/>
  <c r="O163" i="1"/>
  <c r="O88" i="1"/>
  <c r="O178" i="1"/>
  <c r="O14" i="1"/>
  <c r="O104" i="1"/>
  <c r="O29" i="1"/>
  <c r="O119" i="1"/>
  <c r="O134" i="1"/>
  <c r="O44" i="1"/>
  <c r="O59" i="1"/>
  <c r="O74" i="1"/>
  <c r="O149" i="1"/>
  <c r="O164" i="1"/>
  <c r="O89" i="1"/>
  <c r="O179" i="1"/>
  <c r="O15" i="1"/>
  <c r="O105" i="1"/>
  <c r="O30" i="1"/>
  <c r="O120" i="1"/>
  <c r="O135" i="1"/>
  <c r="O45" i="1"/>
  <c r="O60" i="1"/>
  <c r="O75" i="1"/>
  <c r="O150" i="1"/>
  <c r="O165" i="1"/>
  <c r="O90" i="1"/>
  <c r="O180" i="1"/>
  <c r="O16" i="1"/>
  <c r="O106" i="1"/>
  <c r="O31" i="1"/>
  <c r="O121" i="1"/>
  <c r="O136" i="1"/>
  <c r="O46" i="1"/>
  <c r="O61" i="1"/>
  <c r="O76" i="1"/>
  <c r="O151" i="1"/>
  <c r="O166" i="1"/>
  <c r="O91" i="1"/>
  <c r="O181" i="1"/>
  <c r="N2" i="1"/>
  <c r="N92" i="1"/>
  <c r="N17" i="1"/>
  <c r="N107" i="1"/>
  <c r="N122" i="1"/>
  <c r="N32" i="1"/>
  <c r="N47" i="1"/>
  <c r="N63" i="1"/>
  <c r="N137" i="1"/>
  <c r="N152" i="1"/>
  <c r="N77" i="1"/>
  <c r="N167" i="1"/>
  <c r="N3" i="1"/>
  <c r="N93" i="1"/>
  <c r="N18" i="1"/>
  <c r="N108" i="1"/>
  <c r="N123" i="1"/>
  <c r="N33" i="1"/>
  <c r="N48" i="1"/>
  <c r="N64" i="1"/>
  <c r="N153" i="1"/>
  <c r="N78" i="1"/>
  <c r="N168" i="1"/>
  <c r="N4" i="1"/>
  <c r="N94" i="1"/>
  <c r="N19" i="1"/>
  <c r="N109" i="1"/>
  <c r="N124" i="1"/>
  <c r="N34" i="1"/>
  <c r="N49" i="1"/>
  <c r="N65" i="1"/>
  <c r="N139" i="1"/>
  <c r="N154" i="1"/>
  <c r="N79" i="1"/>
  <c r="N5" i="1"/>
  <c r="N95" i="1"/>
  <c r="N20" i="1"/>
  <c r="N110" i="1"/>
  <c r="N125" i="1"/>
  <c r="N35" i="1"/>
  <c r="N50" i="1"/>
  <c r="N66" i="1"/>
  <c r="N140" i="1"/>
  <c r="N126" i="1"/>
  <c r="N36" i="1"/>
  <c r="N51" i="1"/>
  <c r="N67" i="1"/>
  <c r="N141" i="1"/>
  <c r="N156" i="1"/>
  <c r="N81" i="1"/>
  <c r="N171" i="1"/>
  <c r="N7" i="1"/>
  <c r="N97" i="1"/>
  <c r="N22" i="1"/>
  <c r="N112" i="1"/>
  <c r="N127" i="1"/>
  <c r="N37" i="1"/>
  <c r="N52" i="1"/>
  <c r="N68" i="1"/>
  <c r="N142" i="1"/>
  <c r="N157" i="1"/>
  <c r="N82" i="1"/>
  <c r="N172" i="1"/>
  <c r="N8" i="1"/>
  <c r="N98" i="1"/>
  <c r="N23" i="1"/>
  <c r="N113" i="1"/>
  <c r="N128" i="1"/>
  <c r="N38" i="1"/>
  <c r="N53" i="1"/>
  <c r="N69" i="1"/>
  <c r="N143" i="1"/>
  <c r="N158" i="1"/>
  <c r="N83" i="1"/>
  <c r="N173" i="1"/>
  <c r="N99" i="1"/>
  <c r="N24" i="1"/>
  <c r="N114" i="1"/>
  <c r="N129" i="1"/>
  <c r="N39" i="1"/>
  <c r="N54" i="1"/>
  <c r="N70" i="1"/>
  <c r="N144" i="1"/>
  <c r="N159" i="1"/>
  <c r="N84" i="1"/>
  <c r="N174" i="1"/>
  <c r="N10" i="1"/>
  <c r="N100" i="1"/>
  <c r="N25" i="1"/>
  <c r="N115" i="1"/>
  <c r="N130" i="1"/>
  <c r="N40" i="1"/>
  <c r="N55" i="1"/>
  <c r="N71" i="1"/>
  <c r="N145" i="1"/>
  <c r="N160" i="1"/>
  <c r="N85" i="1"/>
  <c r="N175" i="1"/>
  <c r="N11" i="1"/>
  <c r="N101" i="1"/>
  <c r="N26" i="1"/>
  <c r="N116" i="1"/>
  <c r="N72" i="1"/>
  <c r="N161" i="1"/>
  <c r="N86" i="1"/>
  <c r="N176" i="1"/>
  <c r="N12" i="1"/>
  <c r="N102" i="1"/>
  <c r="N27" i="1"/>
  <c r="N117" i="1"/>
  <c r="N132" i="1"/>
  <c r="N42" i="1"/>
  <c r="N57" i="1"/>
  <c r="N62" i="1"/>
  <c r="N147" i="1"/>
  <c r="N162" i="1"/>
  <c r="N87" i="1"/>
  <c r="N177" i="1"/>
  <c r="N13" i="1"/>
  <c r="N103" i="1"/>
  <c r="N28" i="1"/>
  <c r="N118" i="1"/>
  <c r="N133" i="1"/>
  <c r="N43" i="1"/>
  <c r="N58" i="1"/>
  <c r="N73" i="1"/>
  <c r="N148" i="1"/>
  <c r="N163" i="1"/>
  <c r="N88" i="1"/>
  <c r="N178" i="1"/>
  <c r="N14" i="1"/>
  <c r="N104" i="1"/>
  <c r="N29" i="1"/>
  <c r="N119" i="1"/>
  <c r="N134" i="1"/>
  <c r="N44" i="1"/>
  <c r="N59" i="1"/>
  <c r="N74" i="1"/>
  <c r="N149" i="1"/>
  <c r="N164" i="1"/>
  <c r="N89" i="1"/>
  <c r="N179" i="1"/>
  <c r="N15" i="1"/>
  <c r="N105" i="1"/>
  <c r="N30" i="1"/>
  <c r="N120" i="1"/>
  <c r="N135" i="1"/>
  <c r="N45" i="1"/>
  <c r="N60" i="1"/>
  <c r="N75" i="1"/>
  <c r="N150" i="1"/>
  <c r="N165" i="1"/>
  <c r="N90" i="1"/>
  <c r="N180" i="1"/>
  <c r="N16" i="1"/>
  <c r="N106" i="1"/>
  <c r="N31" i="1"/>
  <c r="N121" i="1"/>
  <c r="N136" i="1"/>
  <c r="N46" i="1"/>
  <c r="N61" i="1"/>
  <c r="N76" i="1"/>
  <c r="N151" i="1"/>
  <c r="N166" i="1"/>
  <c r="N91" i="1"/>
  <c r="N181" i="1"/>
  <c r="N184" i="1" l="1"/>
  <c r="O184" i="1"/>
  <c r="P3" i="1" l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4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64" i="1"/>
  <c r="P68" i="1"/>
  <c r="P72" i="1"/>
  <c r="P76" i="1"/>
  <c r="P80" i="1"/>
  <c r="P84" i="1"/>
  <c r="P88" i="1"/>
  <c r="P92" i="1"/>
  <c r="P96" i="1"/>
  <c r="P100" i="1"/>
  <c r="P104" i="1"/>
  <c r="P108" i="1"/>
  <c r="P112" i="1"/>
  <c r="P116" i="1"/>
  <c r="P120" i="1"/>
  <c r="P124" i="1"/>
  <c r="P128" i="1"/>
  <c r="P132" i="1"/>
  <c r="P136" i="1"/>
  <c r="P140" i="1"/>
  <c r="P144" i="1"/>
  <c r="P148" i="1"/>
  <c r="P152" i="1"/>
  <c r="P156" i="1"/>
  <c r="P160" i="1"/>
  <c r="P5" i="1"/>
  <c r="P13" i="1"/>
  <c r="P21" i="1"/>
  <c r="P29" i="1"/>
  <c r="P37" i="1"/>
  <c r="P45" i="1"/>
  <c r="P53" i="1"/>
  <c r="P61" i="1"/>
  <c r="P69" i="1"/>
  <c r="P77" i="1"/>
  <c r="P85" i="1"/>
  <c r="P93" i="1"/>
  <c r="P101" i="1"/>
  <c r="P109" i="1"/>
  <c r="P117" i="1"/>
  <c r="P125" i="1"/>
  <c r="P133" i="1"/>
  <c r="P141" i="1"/>
  <c r="P149" i="1"/>
  <c r="P157" i="1"/>
  <c r="P164" i="1"/>
  <c r="P169" i="1"/>
  <c r="P174" i="1"/>
  <c r="P180" i="1"/>
  <c r="P6" i="1"/>
  <c r="P14" i="1"/>
  <c r="P22" i="1"/>
  <c r="P30" i="1"/>
  <c r="P38" i="1"/>
  <c r="P46" i="1"/>
  <c r="P54" i="1"/>
  <c r="P62" i="1"/>
  <c r="P70" i="1"/>
  <c r="P78" i="1"/>
  <c r="P86" i="1"/>
  <c r="P94" i="1"/>
  <c r="P102" i="1"/>
  <c r="P110" i="1"/>
  <c r="P118" i="1"/>
  <c r="P126" i="1"/>
  <c r="P134" i="1"/>
  <c r="P142" i="1"/>
  <c r="P150" i="1"/>
  <c r="P158" i="1"/>
  <c r="P165" i="1"/>
  <c r="P170" i="1"/>
  <c r="P176" i="1"/>
  <c r="P181" i="1"/>
  <c r="P9" i="1"/>
  <c r="P17" i="1"/>
  <c r="P25" i="1"/>
  <c r="P33" i="1"/>
  <c r="P41" i="1"/>
  <c r="P49" i="1"/>
  <c r="P57" i="1"/>
  <c r="P65" i="1"/>
  <c r="P73" i="1"/>
  <c r="P81" i="1"/>
  <c r="P89" i="1"/>
  <c r="P97" i="1"/>
  <c r="P105" i="1"/>
  <c r="P113" i="1"/>
  <c r="P121" i="1"/>
  <c r="P129" i="1"/>
  <c r="P137" i="1"/>
  <c r="P145" i="1"/>
  <c r="P153" i="1"/>
  <c r="P161" i="1"/>
  <c r="P166" i="1"/>
  <c r="P172" i="1"/>
  <c r="P177" i="1"/>
  <c r="P2" i="1"/>
  <c r="P10" i="1"/>
  <c r="P18" i="1"/>
  <c r="P26" i="1"/>
  <c r="P34" i="1"/>
  <c r="P42" i="1"/>
  <c r="P50" i="1"/>
  <c r="P58" i="1"/>
  <c r="P66" i="1"/>
  <c r="P74" i="1"/>
  <c r="P82" i="1"/>
  <c r="P90" i="1"/>
  <c r="P98" i="1"/>
  <c r="P106" i="1"/>
  <c r="P114" i="1"/>
  <c r="P122" i="1"/>
  <c r="P130" i="1"/>
  <c r="P138" i="1"/>
  <c r="P146" i="1"/>
  <c r="P154" i="1"/>
  <c r="P162" i="1"/>
  <c r="P168" i="1"/>
  <c r="P173" i="1"/>
  <c r="P178" i="1"/>
</calcChain>
</file>

<file path=xl/sharedStrings.xml><?xml version="1.0" encoding="utf-8"?>
<sst xmlns="http://schemas.openxmlformats.org/spreadsheetml/2006/main" count="1355" uniqueCount="294">
  <si>
    <t>No.</t>
  </si>
  <si>
    <t>Level</t>
  </si>
  <si>
    <t>Unit No.</t>
  </si>
  <si>
    <t>Unit Code</t>
  </si>
  <si>
    <t>View</t>
  </si>
  <si>
    <t>12A</t>
  </si>
  <si>
    <t>1BR</t>
  </si>
  <si>
    <t>garden</t>
  </si>
  <si>
    <t>GOT river</t>
  </si>
  <si>
    <t>SG river</t>
  </si>
  <si>
    <t>SW</t>
  </si>
  <si>
    <t>2BR</t>
  </si>
  <si>
    <t>2E</t>
  </si>
  <si>
    <t>N</t>
  </si>
  <si>
    <t>2F</t>
  </si>
  <si>
    <t>2A</t>
  </si>
  <si>
    <t>E</t>
  </si>
  <si>
    <t>NE</t>
  </si>
  <si>
    <t>2C</t>
  </si>
  <si>
    <t>SE</t>
  </si>
  <si>
    <t>1C</t>
  </si>
  <si>
    <t>1D</t>
  </si>
  <si>
    <t>1E</t>
  </si>
  <si>
    <t>2D</t>
  </si>
  <si>
    <t>1F</t>
  </si>
  <si>
    <t>1A</t>
  </si>
  <si>
    <t>1B</t>
  </si>
  <si>
    <t>2B</t>
  </si>
  <si>
    <t xml:space="preserve">CA-12A.06 </t>
  </si>
  <si>
    <t xml:space="preserve">CA-12A.07 </t>
  </si>
  <si>
    <t xml:space="preserve">CA-12A.08 </t>
  </si>
  <si>
    <t xml:space="preserve">CA-12A.09 </t>
  </si>
  <si>
    <t xml:space="preserve">CA-12A.10 </t>
  </si>
  <si>
    <t xml:space="preserve">CA-12A.11 </t>
  </si>
  <si>
    <t xml:space="preserve">CA-12A.12 </t>
  </si>
  <si>
    <t xml:space="preserve">CA-14.01 </t>
  </si>
  <si>
    <t xml:space="preserve">CA-14.02 </t>
  </si>
  <si>
    <t xml:space="preserve">CA-14.03 </t>
  </si>
  <si>
    <t xml:space="preserve">CA-14.04 </t>
  </si>
  <si>
    <t xml:space="preserve">CA-14.05 </t>
  </si>
  <si>
    <t xml:space="preserve">CA-14.06 </t>
  </si>
  <si>
    <t xml:space="preserve">CA-14.07 </t>
  </si>
  <si>
    <t xml:space="preserve">CA-14.08 </t>
  </si>
  <si>
    <t xml:space="preserve">CA-14.09 </t>
  </si>
  <si>
    <t xml:space="preserve">CA-14.10 </t>
  </si>
  <si>
    <t xml:space="preserve">CA-14.11 </t>
  </si>
  <si>
    <t xml:space="preserve">CA-14.12 </t>
  </si>
  <si>
    <t xml:space="preserve">CA-15.01 </t>
  </si>
  <si>
    <t xml:space="preserve">CA-15.02 </t>
  </si>
  <si>
    <t xml:space="preserve">CA-15.03 </t>
  </si>
  <si>
    <t xml:space="preserve">CA-15.04 </t>
  </si>
  <si>
    <t>SG river &amp; garden</t>
  </si>
  <si>
    <t>Double GOT river</t>
  </si>
  <si>
    <t>CA-05.10</t>
  </si>
  <si>
    <t>CA-05.11</t>
  </si>
  <si>
    <t>CA-05.12</t>
  </si>
  <si>
    <t>CA-06.01</t>
  </si>
  <si>
    <t>CA-06.02</t>
  </si>
  <si>
    <t>CA-06.03</t>
  </si>
  <si>
    <t>CA-06.04</t>
  </si>
  <si>
    <t>CA-06.05</t>
  </si>
  <si>
    <t>CA-06.06</t>
  </si>
  <si>
    <t>CA-06.07</t>
  </si>
  <si>
    <t>CA-06.08</t>
  </si>
  <si>
    <t>CA-06.09</t>
  </si>
  <si>
    <t>CA-06.10</t>
  </si>
  <si>
    <t>CA-06.11</t>
  </si>
  <si>
    <t>CA-06.12</t>
  </si>
  <si>
    <t>CA-07.01</t>
  </si>
  <si>
    <t>CA-07.02</t>
  </si>
  <si>
    <t>CA-07.03</t>
  </si>
  <si>
    <t>CA-07.04</t>
  </si>
  <si>
    <t>CA-07.05</t>
  </si>
  <si>
    <t>CA-07.06</t>
  </si>
  <si>
    <t>CA-07.07</t>
  </si>
  <si>
    <t>CA-07.08</t>
  </si>
  <si>
    <t>S</t>
  </si>
  <si>
    <t>W</t>
  </si>
  <si>
    <t>CA-08.10</t>
  </si>
  <si>
    <t>CA-08.11</t>
  </si>
  <si>
    <t>CA-08.12</t>
  </si>
  <si>
    <t>CA-09.01</t>
  </si>
  <si>
    <t>CA-09.02</t>
  </si>
  <si>
    <t>CA-09.03</t>
  </si>
  <si>
    <t>CA-09.04</t>
  </si>
  <si>
    <t>CA-09.05</t>
  </si>
  <si>
    <t>CA-09.06</t>
  </si>
  <si>
    <t>CA-09.07</t>
  </si>
  <si>
    <t>CA-07.09</t>
  </si>
  <si>
    <t>CA-07.10</t>
  </si>
  <si>
    <t>CA-07.11</t>
  </si>
  <si>
    <t>CA-07.12</t>
  </si>
  <si>
    <t>CA-08.01</t>
  </si>
  <si>
    <t>CA-08.02</t>
  </si>
  <si>
    <t>CA-08.03</t>
  </si>
  <si>
    <t>CA-08.04</t>
  </si>
  <si>
    <t>CA-08.05</t>
  </si>
  <si>
    <t>CA-08.06</t>
  </si>
  <si>
    <t>CA-08.07</t>
  </si>
  <si>
    <t>CA-08.08</t>
  </si>
  <si>
    <t>CA-08.09</t>
  </si>
  <si>
    <t>3BR</t>
  </si>
  <si>
    <t>2H</t>
  </si>
  <si>
    <t>3A</t>
  </si>
  <si>
    <t>3B</t>
  </si>
  <si>
    <t>3C</t>
  </si>
  <si>
    <t>2G</t>
  </si>
  <si>
    <t>3D</t>
  </si>
  <si>
    <t>CA-15.06</t>
  </si>
  <si>
    <t>CA-15.07</t>
  </si>
  <si>
    <t>CA-15.08</t>
  </si>
  <si>
    <t>CA-15.09</t>
  </si>
  <si>
    <t>CA-15.10</t>
  </si>
  <si>
    <t>CA-15.11</t>
  </si>
  <si>
    <t>CA-15.12</t>
  </si>
  <si>
    <t>CA-16.01</t>
  </si>
  <si>
    <t>CA-16.02</t>
  </si>
  <si>
    <t>CA-16.03</t>
  </si>
  <si>
    <t>CA-16.04</t>
  </si>
  <si>
    <t>CA-16.05</t>
  </si>
  <si>
    <t>CA-16.06</t>
  </si>
  <si>
    <t>CA-16.07</t>
  </si>
  <si>
    <t>CA-16.08</t>
  </si>
  <si>
    <t>CA-16.09</t>
  </si>
  <si>
    <t>CA-16.10</t>
  </si>
  <si>
    <t>CA-16.11</t>
  </si>
  <si>
    <t>CA-16.12</t>
  </si>
  <si>
    <t>CA-17.01</t>
  </si>
  <si>
    <t>CA-17.02</t>
  </si>
  <si>
    <t>CA-15.05</t>
  </si>
  <si>
    <t>CA-03.12</t>
  </si>
  <si>
    <t>CA-3A.01</t>
  </si>
  <si>
    <t>CA-3A.02</t>
  </si>
  <si>
    <t>CA-3A.03</t>
  </si>
  <si>
    <t>CA-3A.04</t>
  </si>
  <si>
    <t>CA-3A.05</t>
  </si>
  <si>
    <t>CA-3A.06</t>
  </si>
  <si>
    <t>CA-3A.07</t>
  </si>
  <si>
    <t>CA-3A.08</t>
  </si>
  <si>
    <t>CA-3A.09</t>
  </si>
  <si>
    <t>CA-3A.10</t>
  </si>
  <si>
    <t>CA-3A.11</t>
  </si>
  <si>
    <t>CA-3A-12</t>
  </si>
  <si>
    <t>CA-05.01</t>
  </si>
  <si>
    <t>CA-05.02</t>
  </si>
  <si>
    <t>CA-05.03</t>
  </si>
  <si>
    <t>CA-05.04</t>
  </si>
  <si>
    <t>CA-05.05</t>
  </si>
  <si>
    <t>CA-05.06</t>
  </si>
  <si>
    <t>CA-05.07</t>
  </si>
  <si>
    <t>CA-05.08</t>
  </si>
  <si>
    <t>CA-05.09</t>
  </si>
  <si>
    <t>CA-17.09</t>
  </si>
  <si>
    <t>CA-17.10</t>
  </si>
  <si>
    <t>CA-17.11</t>
  </si>
  <si>
    <t>CA-17.12</t>
  </si>
  <si>
    <t>CA-17.03</t>
  </si>
  <si>
    <t>CA-17.04</t>
  </si>
  <si>
    <t>CA-17.05</t>
  </si>
  <si>
    <t>CA-17.06</t>
  </si>
  <si>
    <t>CA-17.07</t>
  </si>
  <si>
    <t>CA-17.08</t>
  </si>
  <si>
    <t>CA-02.01</t>
  </si>
  <si>
    <t>CA-02.02</t>
  </si>
  <si>
    <t>CA-02.03</t>
  </si>
  <si>
    <t>CA-02.04</t>
  </si>
  <si>
    <t>CA-02.05</t>
  </si>
  <si>
    <t>CA-02.06</t>
  </si>
  <si>
    <t>CA-02.07</t>
  </si>
  <si>
    <t>CA-03.01</t>
  </si>
  <si>
    <t>CA-03.02</t>
  </si>
  <si>
    <t>CA-03.03</t>
  </si>
  <si>
    <t>CA-03.04</t>
  </si>
  <si>
    <t>CA-03.05</t>
  </si>
  <si>
    <t>CA-03.06</t>
  </si>
  <si>
    <t>CA-03.07</t>
  </si>
  <si>
    <t>CA-03.08</t>
  </si>
  <si>
    <t>CA-03.09</t>
  </si>
  <si>
    <t>CA-03.10</t>
  </si>
  <si>
    <t>CA-03.11</t>
  </si>
  <si>
    <t>CA-12.01</t>
  </si>
  <si>
    <t>CA-12.02</t>
  </si>
  <si>
    <t>CA-12.03</t>
  </si>
  <si>
    <t>CA-12.04</t>
  </si>
  <si>
    <t>CA-12.0S</t>
  </si>
  <si>
    <t>CA-12.06</t>
  </si>
  <si>
    <t>CA-12.07</t>
  </si>
  <si>
    <t>CA-12.08</t>
  </si>
  <si>
    <t>CA-12.09</t>
  </si>
  <si>
    <t>CA-12.10</t>
  </si>
  <si>
    <t>CA-12.11</t>
  </si>
  <si>
    <t>CA-12.12</t>
  </si>
  <si>
    <t>CA-12A.01</t>
  </si>
  <si>
    <t>CA-12A.02</t>
  </si>
  <si>
    <t>CA-12A.03</t>
  </si>
  <si>
    <t>CA-12A.04</t>
  </si>
  <si>
    <t>CA-12A.05</t>
  </si>
  <si>
    <t xml:space="preserve">2BR </t>
  </si>
  <si>
    <t>CA-11.07</t>
  </si>
  <si>
    <t>CA-11.08</t>
  </si>
  <si>
    <t>CA-11.09</t>
  </si>
  <si>
    <t>CA-11.10</t>
  </si>
  <si>
    <t>CA-11.11</t>
  </si>
  <si>
    <t>CA-11.12</t>
  </si>
  <si>
    <t>CA-09.08</t>
  </si>
  <si>
    <t>CA-09.09</t>
  </si>
  <si>
    <t>CA-09.10</t>
  </si>
  <si>
    <t>CA-09.11</t>
  </si>
  <si>
    <t>CA-09.12</t>
  </si>
  <si>
    <t>CA-10.01</t>
  </si>
  <si>
    <t>CA-10.02</t>
  </si>
  <si>
    <t>CA-10.03</t>
  </si>
  <si>
    <t>CA-10.04</t>
  </si>
  <si>
    <t>CA-10.05</t>
  </si>
  <si>
    <t>CA-10.06</t>
  </si>
  <si>
    <t>CA-10.07</t>
  </si>
  <si>
    <t>CA-10.08</t>
  </si>
  <si>
    <t>CA-10.09</t>
  </si>
  <si>
    <t>CA-10.10</t>
  </si>
  <si>
    <t>CA-10.11</t>
  </si>
  <si>
    <t>CA-10.12</t>
  </si>
  <si>
    <t>CA-11.01</t>
  </si>
  <si>
    <t>CA-11.02</t>
  </si>
  <si>
    <t>CA-11.03</t>
  </si>
  <si>
    <t>CA-11.04</t>
  </si>
  <si>
    <t>CA-11.05</t>
  </si>
  <si>
    <t>CA-11.06</t>
  </si>
  <si>
    <t>Price in USD
(Excl. VAT)</t>
  </si>
  <si>
    <t>Price in USD
(Incl. VAT)</t>
  </si>
  <si>
    <t>Balcony
orientation</t>
  </si>
  <si>
    <t>Price psm
(excl. VAT)</t>
  </si>
  <si>
    <t>Price psm
(incl. VAT)</t>
  </si>
  <si>
    <t>Outdoor
area</t>
  </si>
  <si>
    <t>GFA
(m2)</t>
  </si>
  <si>
    <t>NSA
(m2)</t>
  </si>
  <si>
    <t>Type of 
design</t>
  </si>
  <si>
    <t>Type
of BR</t>
  </si>
  <si>
    <t>Base price reference</t>
  </si>
  <si>
    <t>Garden</t>
  </si>
  <si>
    <t>Row Labels</t>
  </si>
  <si>
    <t>Grand Total</t>
  </si>
  <si>
    <t>Column Labels</t>
  </si>
  <si>
    <t>Làm tròn</t>
  </si>
  <si>
    <t>K</t>
  </si>
  <si>
    <t>Tăng giảm quanh mức 0.25*N</t>
  </si>
  <si>
    <t>Tầng thấp nhất làm giá nền</t>
  </si>
  <si>
    <t>Giá trung bình dự án 2482</t>
  </si>
  <si>
    <t>Tìm hệ số K = lấy giá/giá trb</t>
  </si>
  <si>
    <t>K number</t>
  </si>
  <si>
    <t>Average of K number</t>
  </si>
  <si>
    <t>Tìm hệ số K = lấy giá/giá trb + giả thuyết làm tròn do sai số</t>
  </si>
  <si>
    <t>Tier 1</t>
  </si>
  <si>
    <t>Tier 3</t>
  </si>
  <si>
    <t>Tier 2</t>
  </si>
  <si>
    <t>Orient</t>
  </si>
  <si>
    <t>Size</t>
  </si>
  <si>
    <t>Kết luận sơ bộ</t>
  </si>
  <si>
    <t>Các tầng cao/đặc biệt/ sẽ có giá cố định cho từng tầng, nằm ngoài biến động hệ số.</t>
  </si>
  <si>
    <t>Giả thuyết: giá được tính có yếu tố phong thủy, liên quan đến 6,8, 16 giá tăng, 7, 17 giá giảm</t>
  </si>
  <si>
    <t>Hướng căn hộ theo tầm nhìn (view with vision): từ tầng 5 trở lên sẽ tăng (sau khi áp dụng giả thuyết phong thủy)</t>
  </si>
  <si>
    <t>Hướng căn hộ theo cảnh quan (view with orient - River/garden): chịu sự điều chỉnh từ tầng 5 trở xuống</t>
  </si>
  <si>
    <t>Công thức tính giá: N/A</t>
  </si>
  <si>
    <t xml:space="preserve">Giả thuyết công thức: </t>
  </si>
  <si>
    <t>P = S x K</t>
  </si>
  <si>
    <t>Floor 3-5</t>
  </si>
  <si>
    <t>Floor 6,8, 16</t>
  </si>
  <si>
    <t>Floor 9-15</t>
  </si>
  <si>
    <t>Floor 7,10,17</t>
  </si>
  <si>
    <t>N/A</t>
  </si>
  <si>
    <t>Unit</t>
  </si>
  <si>
    <t>2B, 1B, 1F, 1A, 2A, 2F, 2E</t>
  </si>
  <si>
    <t>2C, 2D, 1D, 1E, 1C</t>
  </si>
  <si>
    <t>Code</t>
  </si>
  <si>
    <t>Novice</t>
  </si>
  <si>
    <t>Proficient</t>
  </si>
  <si>
    <t>Upper-intermediate</t>
  </si>
  <si>
    <t>Intermediate</t>
  </si>
  <si>
    <t>Basic</t>
  </si>
  <si>
    <t>Can Gio</t>
  </si>
  <si>
    <t>T2</t>
  </si>
  <si>
    <t>Cu Chi</t>
  </si>
  <si>
    <t>S3</t>
  </si>
  <si>
    <t>Hoc Mon</t>
  </si>
  <si>
    <t>T1</t>
  </si>
  <si>
    <t>Binh Chanh</t>
  </si>
  <si>
    <t>C2</t>
  </si>
  <si>
    <t>Thu Duc</t>
  </si>
  <si>
    <t>C1</t>
  </si>
  <si>
    <t>Phu Nhuan</t>
  </si>
  <si>
    <t>S2</t>
  </si>
  <si>
    <t>Binh Thanh</t>
  </si>
  <si>
    <t>S1</t>
  </si>
  <si>
    <t>FM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</si>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</sst>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0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0" borderId="0" xfId="0" applyFill="1"/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2" xfId="0" applyNumberFormat="1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0" fontId="0" fillId="3" borderId="2" xfId="0" applyFont="1" applyFill="1" applyBorder="1"/>
    <xf numFmtId="2" fontId="0" fillId="3" borderId="2" xfId="0" applyNumberFormat="1" applyFont="1" applyFill="1" applyBorder="1"/>
    <xf numFmtId="165" fontId="0" fillId="3" borderId="2" xfId="1" applyNumberFormat="1" applyFont="1" applyFill="1" applyBorder="1"/>
    <xf numFmtId="165" fontId="0" fillId="3" borderId="2" xfId="0" applyNumberFormat="1" applyFont="1" applyFill="1" applyBorder="1"/>
    <xf numFmtId="0" fontId="0" fillId="0" borderId="3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/>
    <xf numFmtId="2" fontId="0" fillId="0" borderId="2" xfId="0" applyNumberFormat="1" applyFont="1" applyFill="1" applyBorder="1"/>
    <xf numFmtId="165" fontId="0" fillId="0" borderId="2" xfId="1" applyNumberFormat="1" applyFont="1" applyFill="1" applyBorder="1"/>
    <xf numFmtId="165" fontId="0" fillId="0" borderId="2" xfId="0" applyNumberFormat="1" applyFont="1" applyFill="1" applyBorder="1"/>
    <xf numFmtId="164" fontId="0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wrapText="1"/>
    </xf>
    <xf numFmtId="0" fontId="0" fillId="4" borderId="3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/>
    </xf>
    <xf numFmtId="0" fontId="0" fillId="4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4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3" borderId="2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3" fillId="5" borderId="1" xfId="0" applyFont="1" applyFill="1" applyBorder="1" applyAlignment="1">
      <alignment horizontal="center"/>
    </xf>
    <xf numFmtId="10" fontId="0" fillId="0" borderId="0" xfId="2" applyNumberFormat="1" applyFont="1"/>
    <xf numFmtId="10" fontId="0" fillId="0" borderId="0" xfId="0" applyNumberFormat="1"/>
    <xf numFmtId="2" fontId="0" fillId="0" borderId="0" xfId="2" applyNumberFormat="1" applyFont="1"/>
    <xf numFmtId="1" fontId="0" fillId="0" borderId="0" xfId="2" applyNumberFormat="1" applyFont="1"/>
    <xf numFmtId="0" fontId="3" fillId="5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/>
    <xf numFmtId="0" fontId="0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164" fontId="0" fillId="3" borderId="0" xfId="0" applyNumberFormat="1" applyFont="1" applyFill="1" applyBorder="1" applyAlignment="1">
      <alignment horizontal="center"/>
    </xf>
    <xf numFmtId="0" fontId="0" fillId="3" borderId="0" xfId="0" applyFont="1" applyFill="1" applyBorder="1"/>
    <xf numFmtId="2" fontId="0" fillId="3" borderId="0" xfId="0" applyNumberFormat="1" applyFont="1" applyFill="1" applyBorder="1"/>
    <xf numFmtId="165" fontId="0" fillId="3" borderId="0" xfId="1" applyNumberFormat="1" applyFont="1" applyFill="1" applyBorder="1"/>
    <xf numFmtId="165" fontId="0" fillId="3" borderId="0" xfId="0" applyNumberFormat="1" applyFont="1" applyFill="1" applyBorder="1"/>
    <xf numFmtId="165" fontId="0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10" fontId="3" fillId="5" borderId="1" xfId="0" applyNumberFormat="1" applyFont="1" applyFill="1" applyBorder="1"/>
    <xf numFmtId="2" fontId="0" fillId="3" borderId="0" xfId="0" applyNumberFormat="1" applyFill="1"/>
    <xf numFmtId="0" fontId="6" fillId="0" borderId="0" xfId="0" applyFont="1" applyAlignment="1">
      <alignment horizontal="right" vertical="center"/>
    </xf>
    <xf numFmtId="0" fontId="6" fillId="6" borderId="0" xfId="0" applyFont="1" applyFill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2" fontId="6" fillId="0" borderId="0" xfId="0" applyNumberFormat="1" applyFont="1" applyFill="1" applyAlignment="1">
      <alignment horizontal="right" vertical="center"/>
    </xf>
    <xf numFmtId="0" fontId="0" fillId="7" borderId="0" xfId="0" applyFill="1" applyAlignment="1"/>
    <xf numFmtId="2" fontId="6" fillId="0" borderId="0" xfId="0" applyNumberFormat="1" applyFont="1" applyFill="1" applyAlignment="1">
      <alignment horizontal="center" vertical="center"/>
    </xf>
    <xf numFmtId="2" fontId="6" fillId="12" borderId="0" xfId="0" applyNumberFormat="1" applyFont="1" applyFill="1" applyAlignment="1">
      <alignment horizontal="center" vertical="center"/>
    </xf>
    <xf numFmtId="2" fontId="6" fillId="10" borderId="0" xfId="0" applyNumberFormat="1" applyFont="1" applyFill="1" applyAlignment="1">
      <alignment horizontal="center" vertical="center"/>
    </xf>
    <xf numFmtId="2" fontId="6" fillId="9" borderId="0" xfId="0" applyNumberFormat="1" applyFont="1" applyFill="1" applyAlignment="1">
      <alignment horizontal="center" vertical="center"/>
    </xf>
    <xf numFmtId="2" fontId="6" fillId="11" borderId="0" xfId="0" applyNumberFormat="1" applyFont="1" applyFill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8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13" borderId="0" xfId="0" applyFill="1" applyAlignment="1">
      <alignment horizontal="center"/>
    </xf>
    <xf numFmtId="10" fontId="3" fillId="4" borderId="1" xfId="0" applyNumberFormat="1" applyFont="1" applyFill="1" applyBorder="1"/>
    <xf numFmtId="10" fontId="3" fillId="14" borderId="1" xfId="0" applyNumberFormat="1" applyFont="1" applyFill="1" applyBorder="1"/>
    <xf numFmtId="16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5" borderId="0" xfId="0" applyFill="1"/>
  </cellXfs>
  <cellStyles count="3">
    <cellStyle name="Currency" xfId="1" builtinId="4"/>
    <cellStyle name="Normal" xfId="0" builtinId="0"/>
    <cellStyle name="Percent" xfId="2" builtinId="5"/>
  </cellStyles>
  <dxfs count="22">
    <dxf>
      <fill>
        <patternFill patternType="solid">
          <bgColor theme="8" tint="0.79998168889431442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208</xdr:row>
      <xdr:rowOff>-1</xdr:rowOff>
    </xdr:from>
    <xdr:to>
      <xdr:col>6</xdr:col>
      <xdr:colOff>727321</xdr:colOff>
      <xdr:row>226</xdr:row>
      <xdr:rowOff>145676</xdr:rowOff>
    </xdr:to>
    <xdr:pic>
      <xdr:nvPicPr>
        <xdr:cNvPr id="3" name="Picture 2" descr="[âIMG]">
          <a:extLst>
            <a:ext uri="{FF2B5EF4-FFF2-40B4-BE49-F238E27FC236}">
              <a16:creationId xmlns:a16="http://schemas.microsoft.com/office/drawing/2014/main" id="{A23CC945-9E91-4FFB-A53E-4DF25FE09A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165" b="28670"/>
        <a:stretch/>
      </xdr:blipFill>
      <xdr:spPr bwMode="auto">
        <a:xfrm>
          <a:off x="0" y="47759470"/>
          <a:ext cx="4548527" cy="3955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358588</xdr:colOff>
      <xdr:row>208</xdr:row>
      <xdr:rowOff>166049</xdr:rowOff>
    </xdr:from>
    <xdr:to>
      <xdr:col>6</xdr:col>
      <xdr:colOff>683560</xdr:colOff>
      <xdr:row>212</xdr:row>
      <xdr:rowOff>53990</xdr:rowOff>
    </xdr:to>
    <xdr:pic>
      <xdr:nvPicPr>
        <xdr:cNvPr id="5" name="Picture 4" descr="[âIMG]">
          <a:extLst>
            <a:ext uri="{FF2B5EF4-FFF2-40B4-BE49-F238E27FC236}">
              <a16:creationId xmlns:a16="http://schemas.microsoft.com/office/drawing/2014/main" id="{1CE1FB67-50B7-4F56-ACA4-82386C1CE2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604" t="88926" r="3093" b="4130"/>
        <a:stretch/>
      </xdr:blipFill>
      <xdr:spPr bwMode="auto">
        <a:xfrm>
          <a:off x="3429000" y="47925520"/>
          <a:ext cx="1075766" cy="1030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711276</xdr:colOff>
      <xdr:row>207</xdr:row>
      <xdr:rowOff>156883</xdr:rowOff>
    </xdr:from>
    <xdr:to>
      <xdr:col>13</xdr:col>
      <xdr:colOff>165848</xdr:colOff>
      <xdr:row>226</xdr:row>
      <xdr:rowOff>156883</xdr:rowOff>
    </xdr:to>
    <xdr:pic>
      <xdr:nvPicPr>
        <xdr:cNvPr id="6" name="Picture 5" descr="https://www.otosaigon.com/proxy.php?image=https%3A%2F%2Fstatic123.com%2Fuploads%2Fimages%2F2018%2F08%2F13%2Fcanary-typical-layout-final-01_1534144935.png&amp;hash=baddf63642877963207c5b17c79964cd">
          <a:extLst>
            <a:ext uri="{FF2B5EF4-FFF2-40B4-BE49-F238E27FC236}">
              <a16:creationId xmlns:a16="http://schemas.microsoft.com/office/drawing/2014/main" id="{97206E11-20F2-4EC1-945C-3E681E6757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872" b="32049"/>
        <a:stretch/>
      </xdr:blipFill>
      <xdr:spPr bwMode="auto">
        <a:xfrm>
          <a:off x="4532482" y="47725854"/>
          <a:ext cx="4945454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angphu" refreshedDate="43368.489784837962" createdVersion="6" refreshedVersion="6" minRefreshableVersion="3" recordCount="180" xr:uid="{2ED984D6-B937-4AFD-974B-8A525A3D6FE7}">
  <cacheSource type="worksheet">
    <worksheetSource name="master"/>
  </cacheSource>
  <cacheFields count="16">
    <cacheField name="No." numFmtId="0">
      <sharedItems containsSemiMixedTypes="0" containsString="0" containsNumber="1" containsInteger="1" minValue="15" maxValue="194"/>
    </cacheField>
    <cacheField name="Level" numFmtId="0">
      <sharedItems containsMixedTypes="1" containsNumber="1" containsInteger="1" minValue="3" maxValue="17" count="15">
        <n v="3"/>
        <s v="3A"/>
        <n v="5"/>
        <n v="6"/>
        <n v="7"/>
        <n v="8"/>
        <n v="9"/>
        <n v="10"/>
        <n v="11"/>
        <n v="12"/>
        <s v="12A"/>
        <n v="14"/>
        <n v="15"/>
        <n v="16"/>
        <n v="17"/>
      </sharedItems>
    </cacheField>
    <cacheField name="Type_x000a_of BR" numFmtId="0">
      <sharedItems/>
    </cacheField>
    <cacheField name="Type of _x000a_design" numFmtId="0">
      <sharedItems count="12">
        <s v="1A"/>
        <s v="1B"/>
        <s v="1C"/>
        <s v="1D"/>
        <s v="1E"/>
        <s v="1F"/>
        <s v="2A"/>
        <s v="2B"/>
        <s v="2C"/>
        <s v="2D"/>
        <s v="2E"/>
        <s v="2F"/>
      </sharedItems>
    </cacheField>
    <cacheField name="Unit No." numFmtId="164">
      <sharedItems containsSemiMixedTypes="0" containsString="0" containsNumber="1" containsInteger="1" minValue="1" maxValue="12"/>
    </cacheField>
    <cacheField name="Unit Code" numFmtId="0">
      <sharedItems/>
    </cacheField>
    <cacheField name="Balcony_x000a_orientation" numFmtId="0">
      <sharedItems/>
    </cacheField>
    <cacheField name="View" numFmtId="0">
      <sharedItems/>
    </cacheField>
    <cacheField name="GFA_x000a_(m2)" numFmtId="2">
      <sharedItems containsSemiMixedTypes="0" containsString="0" containsNumber="1" minValue="45.28" maxValue="93.07"/>
    </cacheField>
    <cacheField name="NSA_x000a_(m2)" numFmtId="2">
      <sharedItems containsSemiMixedTypes="0" containsString="0" containsNumber="1" minValue="40.18" maxValue="87.52"/>
    </cacheField>
    <cacheField name="Outdoor_x000a_area" numFmtId="0">
      <sharedItems containsNonDate="0" containsString="0" containsBlank="1"/>
    </cacheField>
    <cacheField name="Price in USD_x000a_(Excl. VAT)" numFmtId="165">
      <sharedItems containsSemiMixedTypes="0" containsString="0" containsNumber="1" minValue="97532.381739130433" maxValue="219775.90265217391"/>
    </cacheField>
    <cacheField name="Price in USD_x000a_(Incl. VAT)" numFmtId="165">
      <sharedItems containsSemiMixedTypes="0" containsString="0" containsNumber="1" minValue="107065.64139130435" maxValue="241301.34186956522"/>
    </cacheField>
    <cacheField name="Price psm_x000a_(excl. VAT)" numFmtId="165">
      <sharedItems containsSemiMixedTypes="0" containsString="0" containsNumber="1" minValue="2261.7257972307912" maxValue="2709.137226062237"/>
    </cacheField>
    <cacheField name="Price psm_x000a_(incl. VAT)" numFmtId="165">
      <sharedItems containsSemiMixedTypes="0" containsString="0" containsNumber="1" minValue="2482.6680441573053" maxValue="2974.6945179170752"/>
    </cacheField>
    <cacheField name="K number" numFmtId="2">
      <sharedItems containsSemiMixedTypes="0" containsString="0" containsNumber="1" minValue="0.91128792303192308" maxValue="1.09155762337303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n v="15"/>
    <x v="0"/>
    <s v="1BR"/>
    <x v="0"/>
    <n v="1"/>
    <s v="CA-03.01"/>
    <s v="N"/>
    <s v="GOT river"/>
    <n v="47.57"/>
    <n v="43.61"/>
    <m/>
    <n v="102971.0044347826"/>
    <n v="113037.00113043479"/>
    <n v="2361.1787304467462"/>
    <n v="2591.9972742589953"/>
    <n v="0.9513592071198379"/>
  </r>
  <r>
    <n v="27"/>
    <x v="1"/>
    <s v="1BR"/>
    <x v="0"/>
    <n v="1"/>
    <s v="CA-3A.01"/>
    <s v="N"/>
    <s v="GOT river"/>
    <n v="47.57"/>
    <n v="43.61"/>
    <m/>
    <n v="103224.0044347826"/>
    <n v="113315.30113043479"/>
    <n v="2366.9801521390186"/>
    <n v="2598.3788381204949"/>
    <n v="0.95369669892855136"/>
  </r>
  <r>
    <n v="39"/>
    <x v="2"/>
    <s v="1BR"/>
    <x v="0"/>
    <n v="1"/>
    <s v="CA-05.01"/>
    <s v="N"/>
    <s v="GOT river"/>
    <n v="47.57"/>
    <n v="43.61"/>
    <m/>
    <n v="103730.00447826087"/>
    <n v="113871.90117391304"/>
    <n v="2378.582996520543"/>
    <n v="2611.1419668404733"/>
    <n v="0.9583716829476786"/>
  </r>
  <r>
    <n v="51"/>
    <x v="3"/>
    <s v="1BR"/>
    <x v="0"/>
    <n v="1"/>
    <s v="CA-06.01"/>
    <s v="N"/>
    <s v="GOT river"/>
    <n v="47.57"/>
    <n v="43.61"/>
    <m/>
    <n v="104742.00452173913"/>
    <n v="114985.1012173913"/>
    <n v="2401.7886842866114"/>
    <n v="2636.668223283451"/>
    <n v="0.9677216505842331"/>
  </r>
  <r>
    <n v="63"/>
    <x v="4"/>
    <s v="1BR"/>
    <x v="0"/>
    <n v="1"/>
    <s v="CA-07.01"/>
    <s v="N"/>
    <s v="GOT river"/>
    <n v="47.57"/>
    <n v="43.61"/>
    <m/>
    <n v="103730.00447826087"/>
    <n v="113871.90117391304"/>
    <n v="2378.582996520543"/>
    <n v="2611.1419668404733"/>
    <n v="0.9583716829476786"/>
  </r>
  <r>
    <n v="75"/>
    <x v="5"/>
    <s v="1BR"/>
    <x v="0"/>
    <n v="1"/>
    <s v="CA-08.01"/>
    <s v="N"/>
    <s v="GOT river"/>
    <n v="47.57"/>
    <n v="43.61"/>
    <m/>
    <n v="104742.00452173913"/>
    <n v="114985.1012173913"/>
    <n v="2401.7886842866114"/>
    <n v="2636.668223283451"/>
    <n v="0.9677216505842331"/>
  </r>
  <r>
    <n v="87"/>
    <x v="6"/>
    <s v="1BR"/>
    <x v="0"/>
    <n v="1"/>
    <s v="CA-09.01"/>
    <s v="N"/>
    <s v="GOT river"/>
    <n v="47.57"/>
    <n v="43.61"/>
    <m/>
    <n v="104742.00452173913"/>
    <n v="114985.1012173913"/>
    <n v="2401.7886842866114"/>
    <n v="2636.668223283451"/>
    <n v="0.9677216505842331"/>
  </r>
  <r>
    <n v="99"/>
    <x v="7"/>
    <s v="1BR"/>
    <x v="0"/>
    <n v="1"/>
    <s v="CA-10.01"/>
    <s v="N"/>
    <s v="GOT river"/>
    <n v="47.57"/>
    <n v="43.61"/>
    <m/>
    <n v="103477.0044347826"/>
    <n v="113593.60113043478"/>
    <n v="2372.7815738312911"/>
    <n v="2604.7604019819946"/>
    <n v="0.95603419073726503"/>
  </r>
  <r>
    <n v="111"/>
    <x v="8"/>
    <s v="1BR"/>
    <x v="0"/>
    <n v="1"/>
    <s v="CA-11.01"/>
    <s v="N"/>
    <s v="GOT river"/>
    <n v="47.57"/>
    <n v="43.61"/>
    <m/>
    <n v="103224.0044347826"/>
    <n v="113315.30113043479"/>
    <n v="2366.9801521390186"/>
    <n v="2598.3788381204949"/>
    <n v="0.95369669892855136"/>
  </r>
  <r>
    <n v="123"/>
    <x v="9"/>
    <s v="1BR"/>
    <x v="0"/>
    <n v="1"/>
    <s v="CA-12.01"/>
    <s v="N"/>
    <s v="GOT river"/>
    <n v="47.57"/>
    <n v="43.61"/>
    <m/>
    <n v="102971.0044347826"/>
    <n v="113037.00113043479"/>
    <n v="2361.1787304467462"/>
    <n v="2591.9972742589953"/>
    <n v="0.9513592071198379"/>
  </r>
  <r>
    <n v="135"/>
    <x v="10"/>
    <s v="1BR"/>
    <x v="0"/>
    <n v="1"/>
    <s v="CA-12A.01"/>
    <s v="N"/>
    <s v="GOT river"/>
    <n v="47.57"/>
    <n v="43.61"/>
    <m/>
    <n v="102971.0044347826"/>
    <n v="113037.00113043479"/>
    <n v="2361.1787304467462"/>
    <n v="2591.9972742589953"/>
    <n v="0.9513592071198379"/>
  </r>
  <r>
    <n v="147"/>
    <x v="11"/>
    <s v="1BR"/>
    <x v="0"/>
    <n v="1"/>
    <s v="CA-14.01 "/>
    <s v="N"/>
    <s v="GOT river"/>
    <n v="47.57"/>
    <n v="43.61"/>
    <m/>
    <n v="102718.0044347826"/>
    <n v="112758.70108695653"/>
    <n v="2355.3773087544737"/>
    <n v="2585.6157094005166"/>
    <n v="0.94902171531112411"/>
  </r>
  <r>
    <n v="159"/>
    <x v="12"/>
    <s v="1BR"/>
    <x v="0"/>
    <n v="1"/>
    <s v="CA-15.01 "/>
    <s v="N"/>
    <s v="GOT river"/>
    <n v="47.57"/>
    <n v="43.61"/>
    <m/>
    <n v="102718.0044347826"/>
    <n v="112758.70108695653"/>
    <n v="2355.3773087544737"/>
    <n v="2585.6157094005166"/>
    <n v="0.94902171531112411"/>
  </r>
  <r>
    <n v="171"/>
    <x v="13"/>
    <s v="1BR"/>
    <x v="0"/>
    <n v="1"/>
    <s v="CA-16.01"/>
    <s v="N"/>
    <s v="GOT river"/>
    <n v="47.57"/>
    <n v="43.61"/>
    <m/>
    <n v="103477.0044347826"/>
    <n v="113593.60113043478"/>
    <n v="2372.7815738312911"/>
    <n v="2604.7604019819946"/>
    <n v="0.95603419073726503"/>
  </r>
  <r>
    <n v="183"/>
    <x v="14"/>
    <s v="1BR"/>
    <x v="0"/>
    <n v="1"/>
    <s v="CA-17.01"/>
    <s v="N"/>
    <s v="GOT river"/>
    <n v="47.57"/>
    <n v="43.61"/>
    <m/>
    <n v="102465.00439130435"/>
    <n v="112480.40108695652"/>
    <n v="2349.5758860652222"/>
    <n v="2579.2341455390169"/>
    <n v="0.94668422310071076"/>
  </r>
  <r>
    <n v="17"/>
    <x v="0"/>
    <s v="1BR"/>
    <x v="1"/>
    <n v="3"/>
    <s v="CA-03.03"/>
    <s v="NE"/>
    <s v="GOT river"/>
    <n v="45.28"/>
    <n v="40.18"/>
    <m/>
    <n v="98014.023130434784"/>
    <n v="107595.44695652174"/>
    <n v="2439.3733979700046"/>
    <n v="2677.8359123076593"/>
    <n v="0.98286517315988053"/>
  </r>
  <r>
    <n v="29"/>
    <x v="1"/>
    <s v="1BR"/>
    <x v="1"/>
    <n v="3"/>
    <s v="CA-3A.03"/>
    <s v="NE"/>
    <s v="GOT river"/>
    <n v="45.28"/>
    <n v="40.18"/>
    <m/>
    <n v="98254.843826086959"/>
    <n v="107860.34969565217"/>
    <n v="2445.3669444023635"/>
    <n v="2684.4288127340014"/>
    <n v="0.98528007530523654"/>
  </r>
  <r>
    <n v="41"/>
    <x v="2"/>
    <s v="1BR"/>
    <x v="1"/>
    <n v="3"/>
    <s v="CA-05.03"/>
    <s v="NE"/>
    <s v="GOT river"/>
    <n v="45.28"/>
    <n v="40.18"/>
    <m/>
    <n v="98736.48521739131"/>
    <n v="108390.15521739131"/>
    <n v="2457.3540372670809"/>
    <n v="2697.6146146687734"/>
    <n v="0.99010987959594854"/>
  </r>
  <r>
    <n v="53"/>
    <x v="3"/>
    <s v="1BR"/>
    <x v="1"/>
    <n v="3"/>
    <s v="CA-06.03"/>
    <s v="NE"/>
    <s v="GOT river"/>
    <n v="45.28"/>
    <n v="40.18"/>
    <m/>
    <n v="99699.767999999996"/>
    <n v="109449.76630434782"/>
    <n v="2481.3282229965157"/>
    <n v="2723.986219620404"/>
    <n v="0.99976948817737221"/>
  </r>
  <r>
    <n v="65"/>
    <x v="4"/>
    <s v="1BR"/>
    <x v="1"/>
    <n v="3"/>
    <s v="CA-07.03"/>
    <s v="NE"/>
    <s v="GOT river"/>
    <n v="45.28"/>
    <n v="40.18"/>
    <m/>
    <n v="98736.48521739131"/>
    <n v="108390.15521739131"/>
    <n v="2457.3540372670809"/>
    <n v="2697.6146146687734"/>
    <n v="0.99010987959594854"/>
  </r>
  <r>
    <n v="77"/>
    <x v="5"/>
    <s v="1BR"/>
    <x v="1"/>
    <n v="3"/>
    <s v="CA-08.03"/>
    <s v="NE"/>
    <s v="GOT river"/>
    <n v="45.28"/>
    <n v="40.18"/>
    <m/>
    <n v="99699.767999999996"/>
    <n v="109449.76630434782"/>
    <n v="2481.3282229965157"/>
    <n v="2723.986219620404"/>
    <n v="0.99976948817737221"/>
  </r>
  <r>
    <n v="89"/>
    <x v="6"/>
    <s v="1BR"/>
    <x v="1"/>
    <n v="3"/>
    <s v="CA-09.03"/>
    <s v="NE"/>
    <s v="GOT river"/>
    <n v="45.28"/>
    <n v="40.18"/>
    <m/>
    <n v="99699.767999999996"/>
    <n v="109449.76630434782"/>
    <n v="2481.3282229965157"/>
    <n v="2723.986219620404"/>
    <n v="0.99976948817737221"/>
  </r>
  <r>
    <n v="101"/>
    <x v="7"/>
    <s v="1BR"/>
    <x v="1"/>
    <n v="3"/>
    <s v="CA-10.03"/>
    <s v="NE"/>
    <s v="GOT river"/>
    <n v="45.28"/>
    <n v="40.18"/>
    <m/>
    <n v="98495.664521739134"/>
    <n v="108125.25247826087"/>
    <n v="2451.360490834722"/>
    <n v="2691.0217142424308"/>
    <n v="0.98769497745059254"/>
  </r>
  <r>
    <n v="113"/>
    <x v="8"/>
    <s v="1BR"/>
    <x v="1"/>
    <n v="3"/>
    <s v="CA-11.03"/>
    <s v="NE"/>
    <s v="GOT river"/>
    <n v="45.28"/>
    <n v="40.18"/>
    <m/>
    <n v="98254.843826086959"/>
    <n v="107860.34969565217"/>
    <n v="2445.3669444023635"/>
    <n v="2684.4288127340014"/>
    <n v="0.98528007530523654"/>
  </r>
  <r>
    <n v="125"/>
    <x v="9"/>
    <s v="1BR"/>
    <x v="1"/>
    <n v="3"/>
    <s v="CA-12.03"/>
    <s v="NE"/>
    <s v="GOT river"/>
    <n v="45.28"/>
    <n v="40.18"/>
    <m/>
    <n v="98014.023130434784"/>
    <n v="107595.44695652174"/>
    <n v="2439.3733979700046"/>
    <n v="2677.8359123076593"/>
    <n v="0.98286517315988053"/>
  </r>
  <r>
    <n v="137"/>
    <x v="10"/>
    <s v="1BR"/>
    <x v="1"/>
    <n v="3"/>
    <s v="CA-12A.03"/>
    <s v="NE"/>
    <s v="GOT river"/>
    <n v="45.28"/>
    <n v="40.18"/>
    <m/>
    <n v="98014.023130434784"/>
    <n v="107595.44695652174"/>
    <n v="2439.3733979700046"/>
    <n v="2677.8359123076593"/>
    <n v="0.98286517315988053"/>
  </r>
  <r>
    <n v="149"/>
    <x v="11"/>
    <s v="1BR"/>
    <x v="1"/>
    <n v="3"/>
    <s v="CA-14.03 "/>
    <s v="NE"/>
    <s v="GOT river"/>
    <n v="45.28"/>
    <n v="40.18"/>
    <m/>
    <n v="97773.202434782608"/>
    <n v="107330.54417391305"/>
    <n v="2433.3798515376457"/>
    <n v="2671.2430107992295"/>
    <n v="0.98045027101452442"/>
  </r>
  <r>
    <n v="161"/>
    <x v="12"/>
    <s v="1BR"/>
    <x v="1"/>
    <n v="3"/>
    <s v="CA-15.03 "/>
    <s v="NE"/>
    <s v="GOT river"/>
    <n v="45.28"/>
    <n v="40.18"/>
    <m/>
    <n v="97773.202434782608"/>
    <n v="107330.54417391305"/>
    <n v="2433.3798515376457"/>
    <n v="2671.2430107992295"/>
    <n v="0.98045027101452442"/>
  </r>
  <r>
    <n v="173"/>
    <x v="13"/>
    <s v="1BR"/>
    <x v="1"/>
    <n v="3"/>
    <s v="CA-16.03"/>
    <s v="NE"/>
    <s v="GOT river"/>
    <n v="45.28"/>
    <n v="40.18"/>
    <m/>
    <n v="98495.664521739134"/>
    <n v="108125.25247826087"/>
    <n v="2451.360490834722"/>
    <n v="2691.0217142424308"/>
    <n v="0.98769497745059254"/>
  </r>
  <r>
    <n v="185"/>
    <x v="14"/>
    <s v="1BR"/>
    <x v="1"/>
    <n v="3"/>
    <s v="CA-17.03"/>
    <s v="NE"/>
    <s v="GOT river"/>
    <n v="45.28"/>
    <n v="40.18"/>
    <m/>
    <n v="97532.381739130433"/>
    <n v="107065.64139130435"/>
    <n v="2427.3863051052872"/>
    <n v="2664.6501092908002"/>
    <n v="0.97803536886916864"/>
  </r>
  <r>
    <n v="20"/>
    <x v="0"/>
    <s v="1BR"/>
    <x v="2"/>
    <n v="6"/>
    <s v="CA-03.06"/>
    <s v="SW"/>
    <s v="SG river &amp; garden"/>
    <n v="49.28"/>
    <n v="44.93"/>
    <m/>
    <n v="111128.11408695653"/>
    <n v="122001.51426086956"/>
    <n v="2473.3610969721017"/>
    <n v="2715.36866816981"/>
    <n v="0.99655939713264396"/>
  </r>
  <r>
    <n v="32"/>
    <x v="1"/>
    <s v="1BR"/>
    <x v="2"/>
    <n v="6"/>
    <s v="CA-3A.06"/>
    <s v="SW"/>
    <s v="SG river &amp; garden"/>
    <n v="49.28"/>
    <n v="44.93"/>
    <m/>
    <n v="113749.06017391305"/>
    <n v="124884.55495652174"/>
    <n v="2531.6950851082361"/>
    <n v="2779.5360551195581"/>
    <n v="1.0200631564989797"/>
  </r>
  <r>
    <n v="44"/>
    <x v="2"/>
    <s v="1BR"/>
    <x v="2"/>
    <n v="6"/>
    <s v="CA-05.06"/>
    <s v="SW"/>
    <s v="SG river &amp; garden"/>
    <n v="49.28"/>
    <n v="44.93"/>
    <m/>
    <n v="116632.10086956521"/>
    <n v="128055.89973913043"/>
    <n v="2595.8624720579837"/>
    <n v="2850.1201811513561"/>
    <n v="1.0459172918019493"/>
  </r>
  <r>
    <n v="56"/>
    <x v="3"/>
    <s v="1BR"/>
    <x v="2"/>
    <n v="6"/>
    <s v="CA-06.06"/>
    <s v="SW"/>
    <s v="SG river &amp; garden"/>
    <n v="49.28"/>
    <n v="44.93"/>
    <m/>
    <n v="117942.57391304348"/>
    <n v="129497.42008695652"/>
    <n v="2625.0294661260514"/>
    <n v="2882.2038746262301"/>
    <n v="1.0576691714851174"/>
  </r>
  <r>
    <n v="68"/>
    <x v="4"/>
    <s v="1BR"/>
    <x v="2"/>
    <n v="6"/>
    <s v="CA-07.06"/>
    <s v="SW"/>
    <s v="SG river &amp; garden"/>
    <n v="49.28"/>
    <n v="44.93"/>
    <m/>
    <n v="117418.38469565217"/>
    <n v="128920.81191304348"/>
    <n v="2613.3626684988244"/>
    <n v="2869.3703964621295"/>
    <n v="1.0529684196118501"/>
  </r>
  <r>
    <n v="80"/>
    <x v="5"/>
    <s v="1BR"/>
    <x v="2"/>
    <n v="6"/>
    <s v="CA-08.06"/>
    <s v="SW"/>
    <s v="SG river &amp; garden"/>
    <n v="49.28"/>
    <n v="44.93"/>
    <m/>
    <n v="118466.76313043479"/>
    <n v="130074.0282173913"/>
    <n v="2636.6962637532783"/>
    <n v="2895.037351822642"/>
    <n v="1.0623699233583845"/>
  </r>
  <r>
    <n v="92"/>
    <x v="6"/>
    <s v="1BR"/>
    <x v="2"/>
    <n v="6"/>
    <s v="CA-09.06"/>
    <s v="SW"/>
    <s v="SG river &amp; garden"/>
    <n v="49.28"/>
    <n v="44.93"/>
    <m/>
    <n v="118466.76313043479"/>
    <n v="130074.0282173913"/>
    <n v="2636.6962637532783"/>
    <n v="2895.037351822642"/>
    <n v="1.0623699233583845"/>
  </r>
  <r>
    <n v="104"/>
    <x v="7"/>
    <s v="1BR"/>
    <x v="2"/>
    <n v="6"/>
    <s v="CA-10.06"/>
    <s v="SW"/>
    <s v="SG river &amp; garden"/>
    <n v="49.28"/>
    <n v="44.93"/>
    <m/>
    <n v="117942.57391304348"/>
    <n v="129497.42008695652"/>
    <n v="2625.0294661260514"/>
    <n v="2882.2038746262301"/>
    <n v="1.0576691714851174"/>
  </r>
  <r>
    <n v="116"/>
    <x v="8"/>
    <s v="1BR"/>
    <x v="2"/>
    <n v="6"/>
    <s v="CA-11.06"/>
    <s v="SW"/>
    <s v="SG river &amp; garden"/>
    <n v="49.28"/>
    <n v="44.93"/>
    <m/>
    <n v="117942.57391304348"/>
    <n v="129497.42008695652"/>
    <n v="2625.0294661260514"/>
    <n v="2882.2038746262301"/>
    <n v="1.0576691714851174"/>
  </r>
  <r>
    <n v="128"/>
    <x v="9"/>
    <s v="1BR"/>
    <x v="2"/>
    <n v="6"/>
    <s v="CA-12.06"/>
    <s v="SW"/>
    <s v="SG river &amp; garden"/>
    <n v="49.28"/>
    <n v="44.93"/>
    <m/>
    <n v="117942.57391304348"/>
    <n v="129497.42008695652"/>
    <n v="2625.0294661260514"/>
    <n v="2882.2038746262301"/>
    <n v="1.0576691714851174"/>
  </r>
  <r>
    <n v="140"/>
    <x v="10"/>
    <s v="1BR"/>
    <x v="2"/>
    <n v="6"/>
    <s v="CA-12A.06 "/>
    <s v="SW"/>
    <s v="SG river &amp; garden"/>
    <n v="49.28"/>
    <n v="44.93"/>
    <m/>
    <n v="117418.38469565217"/>
    <n v="128920.81191304348"/>
    <n v="2613.3626684988244"/>
    <n v="2869.3703964621295"/>
    <n v="1.0529684196118501"/>
  </r>
  <r>
    <n v="152"/>
    <x v="11"/>
    <s v="1BR"/>
    <x v="2"/>
    <n v="6"/>
    <s v="CA-14.06 "/>
    <s v="SW"/>
    <s v="SG river &amp; garden"/>
    <n v="49.28"/>
    <n v="44.93"/>
    <m/>
    <n v="117418.38469565217"/>
    <n v="128920.81191304348"/>
    <n v="2613.3626684988244"/>
    <n v="2869.3703964621295"/>
    <n v="1.0529684196118501"/>
  </r>
  <r>
    <n v="164"/>
    <x v="12"/>
    <s v="1BR"/>
    <x v="2"/>
    <n v="6"/>
    <s v="CA-15.06"/>
    <s v="SW"/>
    <s v="SG river &amp; garden"/>
    <n v="49.28"/>
    <n v="44.93"/>
    <m/>
    <n v="117156.29008695652"/>
    <n v="128632.50786956522"/>
    <n v="2607.5292696852107"/>
    <n v="2862.9536583477679"/>
    <n v="1.0506180436752164"/>
  </r>
  <r>
    <n v="176"/>
    <x v="13"/>
    <s v="1BR"/>
    <x v="2"/>
    <n v="6"/>
    <s v="CA-16.06"/>
    <s v="SW"/>
    <s v="SG river &amp; garden"/>
    <n v="49.28"/>
    <n v="44.93"/>
    <m/>
    <n v="117942.57391304348"/>
    <n v="129497.42008695652"/>
    <n v="2625.0294661260514"/>
    <n v="2882.2038746262301"/>
    <n v="1.0576691714851174"/>
  </r>
  <r>
    <n v="188"/>
    <x v="14"/>
    <s v="1BR"/>
    <x v="2"/>
    <n v="6"/>
    <s v="CA-17.06"/>
    <s v="SW"/>
    <s v="SG river &amp; garden"/>
    <n v="49.28"/>
    <n v="44.93"/>
    <m/>
    <n v="116632.10086956521"/>
    <n v="128055.89973913043"/>
    <n v="2595.8624720579837"/>
    <n v="2850.1201811513561"/>
    <n v="1.0459172918019493"/>
  </r>
  <r>
    <n v="21"/>
    <x v="0"/>
    <s v="1BR"/>
    <x v="3"/>
    <n v="7"/>
    <s v="CA-03.07"/>
    <s v="S"/>
    <s v="SG river &amp; garden"/>
    <n v="50.42"/>
    <n v="45.73"/>
    <m/>
    <n v="113698.85373913044"/>
    <n v="124823.78956521739"/>
    <n v="2486.3077572519232"/>
    <n v="2729.5821028912619"/>
    <n v="1.0017758275111821"/>
  </r>
  <r>
    <n v="33"/>
    <x v="1"/>
    <s v="1BR"/>
    <x v="3"/>
    <n v="7"/>
    <s v="CA-3A.07"/>
    <s v="S"/>
    <s v="SG river &amp; garden"/>
    <n v="50.42"/>
    <n v="45.73"/>
    <m/>
    <n v="116380.43047826087"/>
    <n v="127773.52395652173"/>
    <n v="2544.947091149374"/>
    <n v="2794.0853697030775"/>
    <n v="1.0254026158958798"/>
  </r>
  <r>
    <n v="45"/>
    <x v="2"/>
    <s v="1BR"/>
    <x v="3"/>
    <n v="7"/>
    <s v="CA-05.07"/>
    <s v="S"/>
    <s v="SG river &amp; garden"/>
    <n v="50.42"/>
    <n v="45.73"/>
    <m/>
    <n v="119330.16491304348"/>
    <n v="131018.23182608695"/>
    <n v="2609.4503589119504"/>
    <n v="2865.0389640517596"/>
    <n v="1.0513920833105861"/>
  </r>
  <r>
    <n v="57"/>
    <x v="3"/>
    <s v="1BR"/>
    <x v="3"/>
    <n v="7"/>
    <s v="CA-06.07"/>
    <s v="S"/>
    <s v="SG river &amp; garden"/>
    <n v="50.42"/>
    <n v="45.73"/>
    <m/>
    <n v="123352.53"/>
    <n v="135442.8334347826"/>
    <n v="2697.4093592827467"/>
    <n v="2961.7938647448636"/>
    <n v="1.0868322656960938"/>
  </r>
  <r>
    <n v="69"/>
    <x v="4"/>
    <s v="1BR"/>
    <x v="3"/>
    <n v="7"/>
    <s v="CA-07.07"/>
    <s v="S"/>
    <s v="SG river &amp; garden"/>
    <n v="50.42"/>
    <n v="45.73"/>
    <m/>
    <n v="122816.21465217392"/>
    <n v="134852.8865652174"/>
    <n v="2685.6814925032568"/>
    <n v="2948.8932115726525"/>
    <n v="1.0821069080191543"/>
  </r>
  <r>
    <n v="81"/>
    <x v="5"/>
    <s v="1BR"/>
    <x v="3"/>
    <n v="7"/>
    <s v="CA-08.07"/>
    <s v="S"/>
    <s v="SG river &amp; garden"/>
    <n v="50.42"/>
    <n v="45.73"/>
    <m/>
    <n v="123888.84534782609"/>
    <n v="136032.78030434783"/>
    <n v="2709.137226062237"/>
    <n v="2974.6945179170752"/>
    <n v="1.0915576233730335"/>
  </r>
  <r>
    <n v="93"/>
    <x v="6"/>
    <s v="1BR"/>
    <x v="3"/>
    <n v="7"/>
    <s v="CA-09.07"/>
    <s v="S"/>
    <s v="SG river &amp; garden"/>
    <n v="50.42"/>
    <n v="45.73"/>
    <m/>
    <n v="123888.84534782609"/>
    <n v="136032.78030434783"/>
    <n v="2709.137226062237"/>
    <n v="2974.6945179170752"/>
    <n v="1.0915576233730335"/>
  </r>
  <r>
    <n v="105"/>
    <x v="7"/>
    <s v="1BR"/>
    <x v="3"/>
    <n v="7"/>
    <s v="CA-10.07"/>
    <s v="S"/>
    <s v="SG river &amp; garden"/>
    <n v="50.42"/>
    <n v="45.73"/>
    <m/>
    <n v="123352.53"/>
    <n v="135442.8334347826"/>
    <n v="2697.4093592827467"/>
    <n v="2961.7938647448636"/>
    <n v="1.0868322656960938"/>
  </r>
  <r>
    <n v="117"/>
    <x v="8"/>
    <s v="1BR"/>
    <x v="3"/>
    <n v="7"/>
    <s v="CA-11.07"/>
    <s v="S"/>
    <s v="SG river &amp; garden"/>
    <n v="50.42"/>
    <n v="45.73"/>
    <m/>
    <n v="123352.53"/>
    <n v="135442.8334347826"/>
    <n v="2697.4093592827467"/>
    <n v="2961.7938647448636"/>
    <n v="1.0868322656960938"/>
  </r>
  <r>
    <n v="129"/>
    <x v="9"/>
    <s v="1BR"/>
    <x v="3"/>
    <n v="7"/>
    <s v="CA-12.07"/>
    <s v="S"/>
    <s v="SG river &amp; garden"/>
    <n v="50.42"/>
    <n v="45.73"/>
    <m/>
    <n v="123352.53"/>
    <n v="135442.8334347826"/>
    <n v="2697.4093592827467"/>
    <n v="2961.7938647448636"/>
    <n v="1.0868322656960938"/>
  </r>
  <r>
    <n v="141"/>
    <x v="10"/>
    <s v="1BR"/>
    <x v="3"/>
    <n v="7"/>
    <s v="CA-12A.07 "/>
    <s v="S"/>
    <s v="SG river &amp; garden"/>
    <n v="50.42"/>
    <n v="45.73"/>
    <m/>
    <n v="122816.21465217392"/>
    <n v="134852.8865652174"/>
    <n v="2685.6814925032568"/>
    <n v="2948.8932115726525"/>
    <n v="1.0821069080191543"/>
  </r>
  <r>
    <n v="153"/>
    <x v="11"/>
    <s v="1BR"/>
    <x v="3"/>
    <n v="7"/>
    <s v="CA-14.07 "/>
    <s v="S"/>
    <s v="SG river &amp; garden"/>
    <n v="50.42"/>
    <n v="45.73"/>
    <m/>
    <n v="122816.21465217392"/>
    <n v="134852.8865652174"/>
    <n v="2685.6814925032568"/>
    <n v="2948.8932115726525"/>
    <n v="1.0821069080191543"/>
  </r>
  <r>
    <n v="165"/>
    <x v="12"/>
    <s v="1BR"/>
    <x v="3"/>
    <n v="7"/>
    <s v="CA-15.07"/>
    <s v="S"/>
    <s v="SG river &amp; garden"/>
    <n v="50.42"/>
    <n v="45.73"/>
    <m/>
    <n v="122548.057"/>
    <n v="134557.91313043478"/>
    <n v="2679.8175595888915"/>
    <n v="2942.4428849865471"/>
    <n v="1.0797442293722233"/>
  </r>
  <r>
    <n v="177"/>
    <x v="13"/>
    <s v="1BR"/>
    <x v="3"/>
    <n v="7"/>
    <s v="CA-16.07"/>
    <s v="S"/>
    <s v="SG river &amp; garden"/>
    <n v="50.42"/>
    <n v="45.73"/>
    <m/>
    <n v="123352.53"/>
    <n v="135442.8334347826"/>
    <n v="2697.4093592827467"/>
    <n v="2961.7938647448636"/>
    <n v="1.0868322656960938"/>
  </r>
  <r>
    <n v="189"/>
    <x v="14"/>
    <s v="1BR"/>
    <x v="3"/>
    <n v="7"/>
    <s v="CA-17.07"/>
    <s v="S"/>
    <s v="SG river &amp; garden"/>
    <n v="50.42"/>
    <n v="45.73"/>
    <m/>
    <n v="122011.74165217391"/>
    <n v="133967.96621739131"/>
    <n v="2668.0896928094012"/>
    <n v="2929.5422308635757"/>
    <n v="1.0750188716952838"/>
  </r>
  <r>
    <n v="142"/>
    <x v="10"/>
    <s v="1BR"/>
    <x v="4"/>
    <n v="3"/>
    <s v="CA-12A.08 "/>
    <s v="S"/>
    <s v="SG river &amp; garden"/>
    <n v="54.13"/>
    <n v="49.62"/>
    <m/>
    <n v="130701.70965217391"/>
    <n v="143508.90717391303"/>
    <n v="2634.0529958116467"/>
    <n v="2892.158548446454"/>
    <n v="1.0613049055938548"/>
  </r>
  <r>
    <n v="22"/>
    <x v="0"/>
    <s v="1BR"/>
    <x v="4"/>
    <n v="8"/>
    <s v="CA-03.08"/>
    <s v="S"/>
    <s v="SG river &amp; garden"/>
    <n v="54.13"/>
    <n v="49.62"/>
    <m/>
    <n v="122065.0327826087"/>
    <n v="134008.56265217392"/>
    <n v="2459.9966300404817"/>
    <n v="2700.6965467991522"/>
    <n v="0.99117462532367562"/>
  </r>
  <r>
    <n v="34"/>
    <x v="1"/>
    <s v="1BR"/>
    <x v="4"/>
    <n v="8"/>
    <s v="CA-3A.08"/>
    <s v="S"/>
    <s v="SG river &amp; garden"/>
    <n v="54.13"/>
    <n v="49.62"/>
    <m/>
    <n v="124943.92508695651"/>
    <n v="137175.34413043479"/>
    <n v="2518.0154189229447"/>
    <n v="2764.51721343077"/>
    <n v="1.014551385531417"/>
  </r>
  <r>
    <n v="46"/>
    <x v="2"/>
    <s v="1BR"/>
    <x v="4"/>
    <n v="8"/>
    <s v="CA-05.08"/>
    <s v="S"/>
    <s v="SG river &amp; garden"/>
    <n v="54.13"/>
    <n v="49.62"/>
    <m/>
    <n v="128110.70656521739"/>
    <n v="140658.80382608695"/>
    <n v="2581.8360855545625"/>
    <n v="2834.7199481275084"/>
    <n v="1.0402658213009734"/>
  </r>
  <r>
    <n v="58"/>
    <x v="3"/>
    <s v="1BR"/>
    <x v="4"/>
    <n v="8"/>
    <s v="CA-06.08"/>
    <s v="S"/>
    <s v="SG river &amp; garden"/>
    <n v="54.13"/>
    <n v="49.62"/>
    <m/>
    <n v="131277.48808695652"/>
    <n v="144142.26347826087"/>
    <n v="2645.6567530624047"/>
    <n v="2904.9226819480223"/>
    <n v="1.0659802574235757"/>
  </r>
  <r>
    <n v="70"/>
    <x v="4"/>
    <s v="1BR"/>
    <x v="4"/>
    <n v="8"/>
    <s v="CA-07.08"/>
    <s v="S"/>
    <s v="SG river &amp; garden"/>
    <n v="54.13"/>
    <n v="49.62"/>
    <m/>
    <n v="130701.70965217391"/>
    <n v="143508.90717391303"/>
    <n v="2634.0529958116467"/>
    <n v="2892.158548446454"/>
    <n v="1.0613049055938548"/>
  </r>
  <r>
    <n v="82"/>
    <x v="5"/>
    <s v="1BR"/>
    <x v="4"/>
    <n v="8"/>
    <s v="CA-08.08"/>
    <s v="S"/>
    <s v="SG river &amp; garden"/>
    <n v="54.13"/>
    <n v="49.62"/>
    <m/>
    <n v="131853.2665652174"/>
    <n v="144775.6197826087"/>
    <n v="2657.2605111893877"/>
    <n v="2917.686815449591"/>
    <n v="1.0706556096063424"/>
  </r>
  <r>
    <n v="94"/>
    <x v="6"/>
    <s v="1BR"/>
    <x v="4"/>
    <n v="8"/>
    <s v="CA-09.08"/>
    <s v="S"/>
    <s v="SG river &amp; garden"/>
    <n v="54.13"/>
    <n v="49.62"/>
    <m/>
    <n v="131853.2665652174"/>
    <n v="144775.6197826087"/>
    <n v="2657.2605111893877"/>
    <n v="2917.686815449591"/>
    <n v="1.0706556096063424"/>
  </r>
  <r>
    <n v="106"/>
    <x v="7"/>
    <s v="1BR"/>
    <x v="4"/>
    <n v="8"/>
    <s v="CA-10.08"/>
    <s v="S"/>
    <s v="SG river &amp; garden"/>
    <n v="54.13"/>
    <n v="49.62"/>
    <m/>
    <n v="131277.48808695652"/>
    <n v="144142.26347826087"/>
    <n v="2645.6567530624047"/>
    <n v="2904.9226819480223"/>
    <n v="1.0659802574235757"/>
  </r>
  <r>
    <n v="118"/>
    <x v="8"/>
    <s v="1BR"/>
    <x v="4"/>
    <n v="8"/>
    <s v="CA-11.08"/>
    <s v="S"/>
    <s v="SG river &amp; garden"/>
    <n v="54.13"/>
    <n v="49.62"/>
    <m/>
    <n v="131277.48808695652"/>
    <n v="144142.26347826087"/>
    <n v="2645.6567530624047"/>
    <n v="2904.9226819480223"/>
    <n v="1.0659802574235757"/>
  </r>
  <r>
    <n v="130"/>
    <x v="9"/>
    <s v="1BR"/>
    <x v="4"/>
    <n v="8"/>
    <s v="CA-12.08"/>
    <s v="S"/>
    <s v="SG river &amp; garden"/>
    <n v="54.13"/>
    <n v="49.62"/>
    <m/>
    <n v="131277.48808695652"/>
    <n v="144142.26347826087"/>
    <n v="2645.6567530624047"/>
    <n v="2904.9226819480223"/>
    <n v="1.0659802574235757"/>
  </r>
  <r>
    <n v="154"/>
    <x v="11"/>
    <s v="1BR"/>
    <x v="4"/>
    <n v="8"/>
    <s v="CA-14.08 "/>
    <s v="S"/>
    <s v="SG river &amp; garden"/>
    <n v="54.13"/>
    <n v="49.62"/>
    <m/>
    <n v="130701.70965217391"/>
    <n v="143508.90717391303"/>
    <n v="2634.0529958116467"/>
    <n v="2892.158548446454"/>
    <n v="1.0613049055938548"/>
  </r>
  <r>
    <n v="166"/>
    <x v="12"/>
    <s v="1BR"/>
    <x v="4"/>
    <n v="8"/>
    <s v="CA-15.08"/>
    <s v="S"/>
    <s v="SG river &amp; garden"/>
    <n v="54.13"/>
    <n v="49.62"/>
    <m/>
    <n v="130413.82039130435"/>
    <n v="143192.22899999999"/>
    <n v="2628.2511163100435"/>
    <n v="2885.7764812575574"/>
    <n v="1.0589672293259484"/>
  </r>
  <r>
    <n v="178"/>
    <x v="13"/>
    <s v="1BR"/>
    <x v="4"/>
    <n v="8"/>
    <s v="CA-16.08"/>
    <s v="S"/>
    <s v="SG river &amp; garden"/>
    <n v="54.13"/>
    <n v="49.62"/>
    <m/>
    <n v="131277.48808695652"/>
    <n v="144142.26347826087"/>
    <n v="2645.6567530624047"/>
    <n v="2904.9226819480223"/>
    <n v="1.0659802574235757"/>
  </r>
  <r>
    <n v="190"/>
    <x v="14"/>
    <s v="1BR"/>
    <x v="4"/>
    <n v="8"/>
    <s v="CA-17.08"/>
    <s v="S"/>
    <s v="SG river &amp; garden"/>
    <n v="54.13"/>
    <n v="49.62"/>
    <m/>
    <n v="129838.04195652175"/>
    <n v="142558.87269565219"/>
    <n v="2616.6473590592855"/>
    <n v="2873.0123477559896"/>
    <n v="1.0542918774962278"/>
  </r>
  <r>
    <n v="25"/>
    <x v="0"/>
    <s v="1BR"/>
    <x v="5"/>
    <n v="11"/>
    <s v="CA-03.11"/>
    <s v="N"/>
    <s v="GOT river"/>
    <n v="52.54"/>
    <n v="47.48"/>
    <m/>
    <n v="119317.82604347826"/>
    <n v="130994.35969565218"/>
    <n v="2513.0123429544706"/>
    <n v="2758.9376515512254"/>
    <n v="1.0125355608396425"/>
  </r>
  <r>
    <n v="37"/>
    <x v="1"/>
    <s v="1BR"/>
    <x v="5"/>
    <n v="11"/>
    <s v="CA-3A.11"/>
    <s v="N"/>
    <s v="GOT river"/>
    <n v="52.54"/>
    <n v="47.48"/>
    <m/>
    <n v="119597.25886956522"/>
    <n v="131301.73582608695"/>
    <n v="2518.8976173033957"/>
    <n v="2765.4114537929013"/>
    <n v="1.0149068383147772"/>
  </r>
  <r>
    <n v="49"/>
    <x v="2"/>
    <s v="1BR"/>
    <x v="5"/>
    <n v="11"/>
    <s v="CA-05.11"/>
    <s v="N"/>
    <s v="GOT river"/>
    <n v="52.54"/>
    <n v="47.48"/>
    <m/>
    <n v="120156.1245652174"/>
    <n v="131916.48808695652"/>
    <n v="2530.6681669169629"/>
    <n v="2778.359058276254"/>
    <n v="1.0196493936340052"/>
  </r>
  <r>
    <n v="61"/>
    <x v="3"/>
    <s v="1BR"/>
    <x v="5"/>
    <n v="11"/>
    <s v="CA-06.11"/>
    <s v="N"/>
    <s v="GOT river"/>
    <n v="52.54"/>
    <n v="47.48"/>
    <m/>
    <n v="121273.85595652174"/>
    <n v="133145.99265217391"/>
    <n v="2554.2092661440975"/>
    <n v="2804.2542681586756"/>
    <n v="1.0291345042724611"/>
  </r>
  <r>
    <n v="73"/>
    <x v="4"/>
    <s v="1BR"/>
    <x v="5"/>
    <n v="11"/>
    <s v="CA-07.11"/>
    <s v="N"/>
    <s v="GOT river"/>
    <n v="52.54"/>
    <n v="47.48"/>
    <m/>
    <n v="120156.1245652174"/>
    <n v="131916.48808695652"/>
    <n v="2530.6681669169629"/>
    <n v="2778.359058276254"/>
    <n v="1.0196493936340052"/>
  </r>
  <r>
    <n v="85"/>
    <x v="5"/>
    <s v="1BR"/>
    <x v="5"/>
    <n v="11"/>
    <s v="CA-08.11"/>
    <s v="N"/>
    <s v="GOT river"/>
    <n v="52.54"/>
    <n v="47.48"/>
    <m/>
    <n v="121273.85595652174"/>
    <n v="133145.99265217391"/>
    <n v="2554.2092661440975"/>
    <n v="2804.2542681586756"/>
    <n v="1.0291345042724611"/>
  </r>
  <r>
    <n v="97"/>
    <x v="6"/>
    <s v="1BR"/>
    <x v="5"/>
    <n v="11"/>
    <s v="CA-09.11"/>
    <s v="N"/>
    <s v="GOT river"/>
    <n v="52.54"/>
    <n v="47.48"/>
    <m/>
    <n v="121273.85595652174"/>
    <n v="133145.99265217391"/>
    <n v="2554.2092661440975"/>
    <n v="2804.2542681586756"/>
    <n v="1.0291345042724611"/>
  </r>
  <r>
    <n v="109"/>
    <x v="7"/>
    <s v="1BR"/>
    <x v="5"/>
    <n v="11"/>
    <s v="CA-10.11"/>
    <s v="N"/>
    <s v="GOT river"/>
    <n v="52.54"/>
    <n v="47.48"/>
    <m/>
    <n v="119876.69173913043"/>
    <n v="131609.11195652175"/>
    <n v="2524.7828925680378"/>
    <n v="2771.8852560345781"/>
    <n v="1.0172781161588702"/>
  </r>
  <r>
    <n v="121"/>
    <x v="8"/>
    <s v="1BR"/>
    <x v="5"/>
    <n v="11"/>
    <s v="CA-11.11"/>
    <s v="N"/>
    <s v="GOT river"/>
    <n v="52.54"/>
    <n v="47.48"/>
    <m/>
    <n v="119597.25886956522"/>
    <n v="131301.73582608695"/>
    <n v="2518.8976173033957"/>
    <n v="2765.4114537929013"/>
    <n v="1.0149068383147772"/>
  </r>
  <r>
    <n v="133"/>
    <x v="9"/>
    <s v="1BR"/>
    <x v="5"/>
    <n v="11"/>
    <s v="CA-12.11"/>
    <s v="N"/>
    <s v="GOT river"/>
    <n v="52.54"/>
    <n v="47.48"/>
    <m/>
    <n v="119317.82604347826"/>
    <n v="130994.35969565218"/>
    <n v="2513.0123429544706"/>
    <n v="2758.9376515512254"/>
    <n v="1.0125355608396425"/>
  </r>
  <r>
    <n v="145"/>
    <x v="10"/>
    <s v="1BR"/>
    <x v="5"/>
    <n v="11"/>
    <s v="CA-12A.11 "/>
    <s v="N"/>
    <s v="GOT river"/>
    <n v="52.54"/>
    <n v="47.48"/>
    <m/>
    <n v="119317.82604347826"/>
    <n v="130994.35969565218"/>
    <n v="2513.0123429544706"/>
    <n v="2758.9376515512254"/>
    <n v="1.0125355608396425"/>
  </r>
  <r>
    <n v="157"/>
    <x v="11"/>
    <s v="1BR"/>
    <x v="5"/>
    <n v="11"/>
    <s v="CA-14.11 "/>
    <s v="N"/>
    <s v="GOT river"/>
    <n v="52.54"/>
    <n v="47.48"/>
    <m/>
    <n v="119038.39317391305"/>
    <n v="130686.98356521739"/>
    <n v="2507.1270676898284"/>
    <n v="2752.4638493095495"/>
    <n v="1.0101642829955493"/>
  </r>
  <r>
    <n v="169"/>
    <x v="12"/>
    <s v="1BR"/>
    <x v="5"/>
    <n v="11"/>
    <s v="CA-15.11"/>
    <s v="N"/>
    <s v="GOT river"/>
    <n v="52.54"/>
    <n v="47.48"/>
    <m/>
    <n v="119038.39317391305"/>
    <n v="130686.98356521739"/>
    <n v="2507.1270676898284"/>
    <n v="2752.4638493095495"/>
    <n v="1.0101642829955493"/>
  </r>
  <r>
    <n v="181"/>
    <x v="13"/>
    <s v="1BR"/>
    <x v="5"/>
    <n v="11"/>
    <s v="CA-16.11"/>
    <s v="N"/>
    <s v="GOT river"/>
    <n v="52.54"/>
    <n v="47.48"/>
    <m/>
    <n v="119876.69173913043"/>
    <n v="131609.11195652175"/>
    <n v="2524.7828925680378"/>
    <n v="2771.8852560345781"/>
    <n v="1.0172781161588702"/>
  </r>
  <r>
    <n v="193"/>
    <x v="14"/>
    <s v="1BR"/>
    <x v="5"/>
    <n v="11"/>
    <s v="CA-17.11"/>
    <s v="N"/>
    <s v="GOT river"/>
    <n v="52.54"/>
    <n v="47.48"/>
    <m/>
    <n v="118758.96034782608"/>
    <n v="130379.60743478261"/>
    <n v="2501.2417933409033"/>
    <n v="2745.9900470678731"/>
    <n v="1.0077930055204145"/>
  </r>
  <r>
    <n v="16"/>
    <x v="0"/>
    <s v="2BR"/>
    <x v="6"/>
    <n v="2"/>
    <s v="CA-03.02"/>
    <s v="E"/>
    <s v="Double GOT river"/>
    <n v="93.07"/>
    <n v="87.52"/>
    <m/>
    <n v="216310.96726086957"/>
    <n v="237489.91291304349"/>
    <n v="2471.5604120300454"/>
    <n v="2713.5501932477546"/>
    <n v="0.99583387043843075"/>
  </r>
  <r>
    <n v="28"/>
    <x v="1"/>
    <s v="2BR"/>
    <x v="6"/>
    <n v="2"/>
    <s v="CA-3A.02"/>
    <s v="E"/>
    <s v="Double GOT river"/>
    <n v="93.07"/>
    <n v="87.52"/>
    <m/>
    <n v="216805.95804347825"/>
    <n v="238034.4027826087"/>
    <n v="2477.2161568039105"/>
    <n v="2719.7715125983627"/>
    <n v="0.99811266653054986"/>
  </r>
  <r>
    <n v="40"/>
    <x v="2"/>
    <s v="2BR"/>
    <x v="6"/>
    <n v="2"/>
    <s v="CA-05.02"/>
    <s v="E"/>
    <s v="Double GOT river"/>
    <n v="93.07"/>
    <n v="87.52"/>
    <m/>
    <n v="217795.93956521738"/>
    <n v="239123.38247826087"/>
    <n v="2488.5276458548606"/>
    <n v="2732.214150802798"/>
    <n v="1.0026702585146263"/>
  </r>
  <r>
    <n v="52"/>
    <x v="3"/>
    <s v="2BR"/>
    <x v="6"/>
    <n v="2"/>
    <s v="CA-06.02"/>
    <s v="E"/>
    <s v="Double GOT river"/>
    <n v="93.07"/>
    <n v="87.52"/>
    <m/>
    <n v="219775.90265217391"/>
    <n v="241301.34186956522"/>
    <n v="2511.1506244535412"/>
    <n v="2757.0994272116686"/>
    <n v="1.0117854426829413"/>
  </r>
  <r>
    <n v="64"/>
    <x v="4"/>
    <s v="2BR"/>
    <x v="6"/>
    <n v="2"/>
    <s v="CA-07.02"/>
    <s v="E"/>
    <s v="Double GOT river"/>
    <n v="93.07"/>
    <n v="87.52"/>
    <m/>
    <n v="217795.93956521738"/>
    <n v="239123.38247826087"/>
    <n v="2488.5276458548606"/>
    <n v="2732.214150802798"/>
    <n v="1.0026702585146263"/>
  </r>
  <r>
    <n v="76"/>
    <x v="5"/>
    <s v="2BR"/>
    <x v="6"/>
    <n v="2"/>
    <s v="CA-08.02"/>
    <s v="E"/>
    <s v="Double GOT river"/>
    <n v="93.07"/>
    <n v="87.52"/>
    <m/>
    <n v="219775.90265217391"/>
    <n v="241301.34186956522"/>
    <n v="2511.1506244535412"/>
    <n v="2757.0994272116686"/>
    <n v="1.0117854426829413"/>
  </r>
  <r>
    <n v="88"/>
    <x v="6"/>
    <s v="2BR"/>
    <x v="6"/>
    <n v="2"/>
    <s v="CA-09.02"/>
    <s v="E"/>
    <s v="Double GOT river"/>
    <n v="93.07"/>
    <n v="87.52"/>
    <m/>
    <n v="219775.90265217391"/>
    <n v="241301.34186956522"/>
    <n v="2511.1506244535412"/>
    <n v="2757.0994272116686"/>
    <n v="1.0117854426829413"/>
  </r>
  <r>
    <n v="100"/>
    <x v="7"/>
    <s v="2BR"/>
    <x v="6"/>
    <n v="2"/>
    <s v="CA-10.02"/>
    <s v="E"/>
    <s v="Double GOT river"/>
    <n v="93.07"/>
    <n v="87.52"/>
    <m/>
    <n v="217300.9487826087"/>
    <n v="238578.89260869566"/>
    <n v="2482.8719010809955"/>
    <n v="2725.9928314521899"/>
    <n v="1.0003914624225074"/>
  </r>
  <r>
    <n v="112"/>
    <x v="8"/>
    <s v="2BR"/>
    <x v="6"/>
    <n v="2"/>
    <s v="CA-11.02"/>
    <s v="E"/>
    <s v="Double GOT river"/>
    <n v="93.07"/>
    <n v="87.52"/>
    <m/>
    <n v="216805.95804347825"/>
    <n v="238034.4027826087"/>
    <n v="2477.2161568039105"/>
    <n v="2719.7715125983627"/>
    <n v="0.99811266653054986"/>
  </r>
  <r>
    <n v="124"/>
    <x v="9"/>
    <s v="2BR"/>
    <x v="6"/>
    <n v="2"/>
    <s v="CA-12.02"/>
    <s v="E"/>
    <s v="Double GOT river"/>
    <n v="93.07"/>
    <n v="87.52"/>
    <m/>
    <n v="216310.96726086957"/>
    <n v="237489.91291304349"/>
    <n v="2471.5604120300454"/>
    <n v="2713.5501932477546"/>
    <n v="0.99583387043843075"/>
  </r>
  <r>
    <n v="136"/>
    <x v="10"/>
    <s v="2BR"/>
    <x v="6"/>
    <n v="2"/>
    <s v="CA-12A.02"/>
    <s v="E"/>
    <s v="Double GOT river"/>
    <n v="93.07"/>
    <n v="87.52"/>
    <m/>
    <n v="216310.96726086957"/>
    <n v="237489.91291304349"/>
    <n v="2471.5604120300454"/>
    <n v="2713.5501932477546"/>
    <n v="0.99583387043843075"/>
  </r>
  <r>
    <n v="148"/>
    <x v="11"/>
    <s v="2BR"/>
    <x v="6"/>
    <n v="2"/>
    <s v="CA-14.02 "/>
    <s v="E"/>
    <s v="Double GOT river"/>
    <n v="93.07"/>
    <n v="87.52"/>
    <m/>
    <n v="215815.97647826088"/>
    <n v="236945.42308695652"/>
    <n v="2465.9046672561803"/>
    <n v="2707.3288743939274"/>
    <n v="0.99355507434631174"/>
  </r>
  <r>
    <n v="160"/>
    <x v="12"/>
    <s v="2BR"/>
    <x v="6"/>
    <n v="2"/>
    <s v="CA-15.02 "/>
    <s v="E"/>
    <s v="Double GOT river"/>
    <n v="93.07"/>
    <n v="87.52"/>
    <m/>
    <n v="215815.97647826088"/>
    <n v="236945.42308695652"/>
    <n v="2465.9046672561803"/>
    <n v="2707.3288743939274"/>
    <n v="0.99355507434631174"/>
  </r>
  <r>
    <n v="172"/>
    <x v="13"/>
    <s v="2BR"/>
    <x v="6"/>
    <n v="2"/>
    <s v="CA-16.02"/>
    <s v="E"/>
    <s v="Double GOT river"/>
    <n v="93.07"/>
    <n v="87.52"/>
    <m/>
    <n v="217300.9487826087"/>
    <n v="238578.89260869566"/>
    <n v="2482.8719010809955"/>
    <n v="2725.9928314521899"/>
    <n v="1.0003914624225074"/>
  </r>
  <r>
    <n v="184"/>
    <x v="14"/>
    <s v="2BR"/>
    <x v="6"/>
    <n v="2"/>
    <s v="CA-17.02"/>
    <s v="E"/>
    <s v="Double GOT river"/>
    <n v="93.07"/>
    <n v="87.52"/>
    <m/>
    <n v="215320.98569565217"/>
    <n v="236400.93321739131"/>
    <n v="2460.2489224823148"/>
    <n v="2701.1075550433197"/>
    <n v="0.99127627825419273"/>
  </r>
  <r>
    <n v="18"/>
    <x v="0"/>
    <s v="2BR"/>
    <x v="7"/>
    <n v="4"/>
    <s v="CA-03.04"/>
    <s v="NE"/>
    <s v="GOT river"/>
    <n v="83.31"/>
    <n v="77.06"/>
    <m/>
    <n v="180334.54652173913"/>
    <n v="197963.266"/>
    <n v="2340.1835780137444"/>
    <n v="2568.9497274850764"/>
    <n v="0.94289990189467088"/>
  </r>
  <r>
    <n v="30"/>
    <x v="1"/>
    <s v="2BR"/>
    <x v="7"/>
    <n v="4"/>
    <s v="CA-3A.04"/>
    <s v="NE"/>
    <s v="GOT river"/>
    <n v="83.31"/>
    <n v="77.06"/>
    <m/>
    <n v="180777.62895652174"/>
    <n v="198450.6566521739"/>
    <n v="2345.9334149561605"/>
    <n v="2575.2745477832063"/>
    <n v="0.94521660932730589"/>
  </r>
  <r>
    <n v="42"/>
    <x v="2"/>
    <s v="2BR"/>
    <x v="7"/>
    <n v="4"/>
    <s v="CA-05.04"/>
    <s v="NE"/>
    <s v="GOT river"/>
    <n v="83.31"/>
    <n v="77.06"/>
    <m/>
    <n v="181663.79382608697"/>
    <n v="199425.43799999999"/>
    <n v="2357.4330888409936"/>
    <n v="2587.9241889436803"/>
    <n v="0.94985002419257603"/>
  </r>
  <r>
    <n v="54"/>
    <x v="3"/>
    <s v="2BR"/>
    <x v="7"/>
    <n v="4"/>
    <s v="CA-06.04"/>
    <s v="NE"/>
    <s v="GOT river"/>
    <n v="83.31"/>
    <n v="77.06"/>
    <m/>
    <n v="183436.12352173912"/>
    <n v="201375.00065217391"/>
    <n v="2380.4324360464457"/>
    <n v="2613.2234707004141"/>
    <n v="0.95911685369578481"/>
  </r>
  <r>
    <n v="66"/>
    <x v="4"/>
    <s v="2BR"/>
    <x v="7"/>
    <n v="4"/>
    <s v="CA-07.04"/>
    <s v="NE"/>
    <s v="GOT river"/>
    <n v="83.31"/>
    <n v="77.06"/>
    <m/>
    <n v="181663.79382608697"/>
    <n v="199425.43799999999"/>
    <n v="2357.4330888409936"/>
    <n v="2587.9241889436803"/>
    <n v="0.94985002419257603"/>
  </r>
  <r>
    <n v="78"/>
    <x v="5"/>
    <s v="2BR"/>
    <x v="7"/>
    <n v="4"/>
    <s v="CA-08.04"/>
    <s v="NE"/>
    <s v="GOT river"/>
    <n v="83.31"/>
    <n v="77.06"/>
    <m/>
    <n v="183436.12352173912"/>
    <n v="201375.00065217391"/>
    <n v="2380.4324360464457"/>
    <n v="2613.2234707004141"/>
    <n v="0.95911685369578481"/>
  </r>
  <r>
    <n v="90"/>
    <x v="6"/>
    <s v="2BR"/>
    <x v="7"/>
    <n v="4"/>
    <s v="CA-09.04"/>
    <s v="NE"/>
    <s v="GOT river"/>
    <n v="83.31"/>
    <n v="77.06"/>
    <m/>
    <n v="183436.12352173912"/>
    <n v="201375.00065217391"/>
    <n v="2380.4324360464457"/>
    <n v="2613.2234707004141"/>
    <n v="0.95911685369578481"/>
  </r>
  <r>
    <n v="102"/>
    <x v="7"/>
    <s v="2BR"/>
    <x v="7"/>
    <n v="4"/>
    <s v="CA-10.04"/>
    <s v="NE"/>
    <s v="GOT river"/>
    <n v="83.31"/>
    <n v="77.06"/>
    <m/>
    <n v="181220.71139130436"/>
    <n v="198938.04730434783"/>
    <n v="2351.6832518985771"/>
    <n v="2581.5993680813367"/>
    <n v="0.94753331675994101"/>
  </r>
  <r>
    <n v="114"/>
    <x v="8"/>
    <s v="2BR"/>
    <x v="7"/>
    <n v="4"/>
    <s v="CA-11.04"/>
    <s v="NE"/>
    <s v="GOT river"/>
    <n v="83.31"/>
    <n v="77.06"/>
    <m/>
    <n v="180777.62895652174"/>
    <n v="198450.6566521739"/>
    <n v="2345.9334149561605"/>
    <n v="2575.2745477832063"/>
    <n v="0.94521660932730589"/>
  </r>
  <r>
    <n v="126"/>
    <x v="9"/>
    <s v="2BR"/>
    <x v="7"/>
    <n v="4"/>
    <s v="CA-12.04"/>
    <s v="NE"/>
    <s v="GOT river"/>
    <n v="83.31"/>
    <n v="77.06"/>
    <m/>
    <n v="180334.54652173913"/>
    <n v="197963.266"/>
    <n v="2340.1835780137444"/>
    <n v="2568.9497274850764"/>
    <n v="0.94289990189467088"/>
  </r>
  <r>
    <n v="138"/>
    <x v="10"/>
    <s v="2BR"/>
    <x v="7"/>
    <n v="4"/>
    <s v="CA-12A.04"/>
    <s v="NE"/>
    <s v="GOT river"/>
    <n v="83.31"/>
    <n v="77.06"/>
    <m/>
    <n v="180334.54652173913"/>
    <n v="197963.266"/>
    <n v="2340.1835780137444"/>
    <n v="2568.9497274850764"/>
    <n v="0.94289990189467088"/>
  </r>
  <r>
    <n v="150"/>
    <x v="11"/>
    <s v="2BR"/>
    <x v="7"/>
    <n v="4"/>
    <s v="CA-14.04 "/>
    <s v="NE"/>
    <s v="GOT river"/>
    <n v="83.31"/>
    <n v="77.06"/>
    <m/>
    <n v="179891.46413043479"/>
    <n v="197475.87534782608"/>
    <n v="2334.4337416355411"/>
    <n v="2562.6249071869461"/>
    <n v="0.94058319468936713"/>
  </r>
  <r>
    <n v="162"/>
    <x v="12"/>
    <s v="2BR"/>
    <x v="7"/>
    <n v="4"/>
    <s v="CA-15.04 "/>
    <s v="NE"/>
    <s v="GOT river"/>
    <n v="83.31"/>
    <n v="77.06"/>
    <m/>
    <n v="179891.46413043479"/>
    <n v="197475.87534782608"/>
    <n v="2334.4337416355411"/>
    <n v="2562.6249071869461"/>
    <n v="0.94058319468936713"/>
  </r>
  <r>
    <n v="174"/>
    <x v="13"/>
    <s v="2BR"/>
    <x v="7"/>
    <n v="4"/>
    <s v="CA-16.04"/>
    <s v="NE"/>
    <s v="GOT river"/>
    <n v="83.31"/>
    <n v="77.06"/>
    <m/>
    <n v="181220.71139130436"/>
    <n v="198938.04730434783"/>
    <n v="2351.6832518985771"/>
    <n v="2581.5993680813367"/>
    <n v="0.94753331675994101"/>
  </r>
  <r>
    <n v="186"/>
    <x v="14"/>
    <s v="2BR"/>
    <x v="7"/>
    <n v="4"/>
    <s v="CA-17.04"/>
    <s v="NE"/>
    <s v="GOT river"/>
    <n v="83.31"/>
    <n v="77.06"/>
    <m/>
    <n v="179448.38169565218"/>
    <n v="196988.48465217391"/>
    <n v="2328.6839046931245"/>
    <n v="2556.3000863246029"/>
    <n v="0.93826648725673212"/>
  </r>
  <r>
    <n v="19"/>
    <x v="0"/>
    <s v="2BR"/>
    <x v="8"/>
    <n v="5"/>
    <s v="CA-03.05"/>
    <s v="SE"/>
    <s v="SG river &amp; garden"/>
    <n v="86.32"/>
    <n v="80.099999999999994"/>
    <m/>
    <n v="204754.60539130436"/>
    <n v="224810.70760869567"/>
    <n v="2556.237270802801"/>
    <n v="2806.6255631547524"/>
    <n v="1.0299516219600215"/>
  </r>
  <r>
    <n v="31"/>
    <x v="1"/>
    <s v="2BR"/>
    <x v="8"/>
    <n v="5"/>
    <s v="CA-3A.05"/>
    <s v="SE"/>
    <s v="SG river &amp; garden"/>
    <n v="86.32"/>
    <n v="80.099999999999994"/>
    <m/>
    <n v="204754.60539130436"/>
    <n v="224810.70760869567"/>
    <n v="2556.237270802801"/>
    <n v="2806.6255631547524"/>
    <n v="1.0299516219600215"/>
  </r>
  <r>
    <n v="43"/>
    <x v="2"/>
    <s v="2BR"/>
    <x v="8"/>
    <n v="5"/>
    <s v="CA-05.05"/>
    <s v="SE"/>
    <s v="SG river &amp; garden"/>
    <n v="86.32"/>
    <n v="80.099999999999994"/>
    <m/>
    <n v="204295.51434782607"/>
    <n v="224305.70747826088"/>
    <n v="2550.5057971014494"/>
    <n v="2800.3209423003859"/>
    <n v="1.0276423133906045"/>
  </r>
  <r>
    <n v="55"/>
    <x v="3"/>
    <s v="2BR"/>
    <x v="8"/>
    <n v="5"/>
    <s v="CA-06.05"/>
    <s v="SE"/>
    <s v="SG river &amp; garden"/>
    <n v="86.32"/>
    <n v="80.099999999999994"/>
    <m/>
    <n v="206590.96956521738"/>
    <n v="226830.70821739131"/>
    <n v="2579.1631656082072"/>
    <n v="2831.8440476578194"/>
    <n v="1.0391888562376899"/>
  </r>
  <r>
    <n v="67"/>
    <x v="4"/>
    <s v="2BR"/>
    <x v="8"/>
    <n v="5"/>
    <s v="CA-07.05"/>
    <s v="SE"/>
    <s v="SG river &amp; garden"/>
    <n v="86.32"/>
    <n v="80.099999999999994"/>
    <m/>
    <n v="205672.78747826087"/>
    <n v="225820.70791304347"/>
    <n v="2567.7002182055044"/>
    <n v="2819.2348054062859"/>
    <n v="1.0345702390988556"/>
  </r>
  <r>
    <n v="79"/>
    <x v="5"/>
    <s v="2BR"/>
    <x v="8"/>
    <n v="5"/>
    <s v="CA-08.05"/>
    <s v="SE"/>
    <s v="SG river &amp; garden"/>
    <n v="86.32"/>
    <n v="80.099999999999994"/>
    <m/>
    <n v="207509.15165217392"/>
    <n v="227840.70847826087"/>
    <n v="2590.6261130109106"/>
    <n v="2844.4532893665528"/>
    <n v="1.0438074733765241"/>
  </r>
  <r>
    <n v="91"/>
    <x v="6"/>
    <s v="2BR"/>
    <x v="8"/>
    <n v="5"/>
    <s v="CA-09.05"/>
    <s v="SE"/>
    <s v="SG river &amp; garden"/>
    <n v="86.32"/>
    <n v="80.099999999999994"/>
    <m/>
    <n v="207509.15165217392"/>
    <n v="227840.70847826087"/>
    <n v="2590.6261130109106"/>
    <n v="2844.4532893665528"/>
    <n v="1.0438074733765241"/>
  </r>
  <r>
    <n v="103"/>
    <x v="7"/>
    <s v="2BR"/>
    <x v="8"/>
    <n v="5"/>
    <s v="CA-10.05"/>
    <s v="SE"/>
    <s v="SG river &amp; garden"/>
    <n v="86.32"/>
    <n v="80.099999999999994"/>
    <m/>
    <n v="206590.96956521738"/>
    <n v="226830.70821739131"/>
    <n v="2579.1631656082072"/>
    <n v="2831.8440476578194"/>
    <n v="1.0391888562376899"/>
  </r>
  <r>
    <n v="115"/>
    <x v="8"/>
    <s v="2BR"/>
    <x v="8"/>
    <n v="5"/>
    <s v="CA-11.05"/>
    <s v="SE"/>
    <s v="SG river &amp; garden"/>
    <n v="86.32"/>
    <n v="80.099999999999994"/>
    <m/>
    <n v="206590.96956521738"/>
    <n v="226830.70821739131"/>
    <n v="2579.1631656082072"/>
    <n v="2831.8440476578194"/>
    <n v="1.0391888562376899"/>
  </r>
  <r>
    <n v="127"/>
    <x v="9"/>
    <s v="2BR"/>
    <x v="8"/>
    <n v="5"/>
    <s v="CA-12.0S"/>
    <s v="SE"/>
    <s v="SG river &amp; garden"/>
    <n v="86.32"/>
    <n v="80.099999999999994"/>
    <m/>
    <n v="206590.96956521738"/>
    <n v="226830.70821739131"/>
    <n v="2579.1631656082072"/>
    <n v="2831.8440476578194"/>
    <n v="1.0391888562376899"/>
  </r>
  <r>
    <n v="139"/>
    <x v="10"/>
    <s v="2BR"/>
    <x v="8"/>
    <n v="5"/>
    <s v="CA-12A.05"/>
    <s v="SE"/>
    <s v="SG river &amp; garden"/>
    <n v="86.32"/>
    <n v="80.099999999999994"/>
    <m/>
    <n v="205672.78747826087"/>
    <n v="225820.70791304347"/>
    <n v="2567.7002182055044"/>
    <n v="2819.2348054062859"/>
    <n v="1.0345702390988556"/>
  </r>
  <r>
    <n v="151"/>
    <x v="11"/>
    <s v="2BR"/>
    <x v="8"/>
    <n v="5"/>
    <s v="CA-14.05 "/>
    <s v="SE"/>
    <s v="SG river &amp; garden"/>
    <n v="86.32"/>
    <n v="80.099999999999994"/>
    <m/>
    <n v="205672.78747826087"/>
    <n v="225820.70791304347"/>
    <n v="2567.7002182055044"/>
    <n v="2819.2348054062859"/>
    <n v="1.0345702390988556"/>
  </r>
  <r>
    <n v="163"/>
    <x v="12"/>
    <s v="2BR"/>
    <x v="8"/>
    <n v="5"/>
    <s v="CA-15.05"/>
    <s v="SE"/>
    <s v="SG river &amp; garden"/>
    <n v="86.32"/>
    <n v="80.099999999999994"/>
    <m/>
    <n v="205213.69643478261"/>
    <n v="225315.70773913045"/>
    <n v="2561.9687445041527"/>
    <n v="2812.9301840091193"/>
    <n v="1.0322609305294388"/>
  </r>
  <r>
    <n v="175"/>
    <x v="13"/>
    <s v="2BR"/>
    <x v="8"/>
    <n v="5"/>
    <s v="CA-16.05"/>
    <s v="SE"/>
    <s v="SG river &amp; garden"/>
    <n v="86.32"/>
    <n v="80.099999999999994"/>
    <m/>
    <n v="206590.96956521738"/>
    <n v="226830.70821739131"/>
    <n v="2579.1631656082072"/>
    <n v="2831.8440476578194"/>
    <n v="1.0391888562376899"/>
  </r>
  <r>
    <n v="187"/>
    <x v="14"/>
    <s v="2BR"/>
    <x v="8"/>
    <n v="5"/>
    <s v="CA-17.05"/>
    <s v="SE"/>
    <s v="SG river &amp; garden"/>
    <n v="86.32"/>
    <n v="80.099999999999994"/>
    <m/>
    <n v="204295.51434782607"/>
    <n v="224305.70747826088"/>
    <n v="2550.5057971014494"/>
    <n v="2800.3209423003859"/>
    <n v="1.0276423133906045"/>
  </r>
  <r>
    <n v="23"/>
    <x v="0"/>
    <s v="2BR"/>
    <x v="9"/>
    <n v="9"/>
    <s v="CA-03.09"/>
    <s v="W"/>
    <s v="SG river &amp; garden"/>
    <n v="87.09"/>
    <n v="80.63"/>
    <m/>
    <n v="187127.25378260869"/>
    <n v="205416.88004347828"/>
    <n v="2320.8142599852249"/>
    <n v="2547.6482704139685"/>
    <n v="0.9350956730980744"/>
  </r>
  <r>
    <n v="35"/>
    <x v="1"/>
    <s v="2BR"/>
    <x v="9"/>
    <n v="9"/>
    <s v="CA-3A.09"/>
    <s v="W"/>
    <s v="SG river &amp; garden"/>
    <n v="87.09"/>
    <n v="80.63"/>
    <m/>
    <n v="191759.11652173914"/>
    <n v="210511.92904347827"/>
    <n v="2378.2601577792279"/>
    <n v="2610.838757825602"/>
    <n v="0.95824160570913486"/>
  </r>
  <r>
    <n v="47"/>
    <x v="2"/>
    <s v="2BR"/>
    <x v="9"/>
    <n v="9"/>
    <s v="CA-05.09"/>
    <s v="W"/>
    <s v="SG river &amp; garden"/>
    <n v="87.09"/>
    <n v="80.63"/>
    <m/>
    <n v="201486.02821739131"/>
    <n v="221211.53191304347"/>
    <n v="2498.8965424456323"/>
    <n v="2743.5387810125694"/>
    <n v="1.0068480639099164"/>
  </r>
  <r>
    <n v="59"/>
    <x v="3"/>
    <s v="2BR"/>
    <x v="9"/>
    <n v="9"/>
    <s v="CA-06.09"/>
    <s v="W"/>
    <s v="SG river &amp; garden"/>
    <n v="87.09"/>
    <n v="80.63"/>
    <m/>
    <n v="203801.9595652174"/>
    <n v="223759.05639130436"/>
    <n v="2527.6194910730178"/>
    <n v="2775.1340244487706"/>
    <n v="1.0184210301068137"/>
  </r>
  <r>
    <n v="71"/>
    <x v="4"/>
    <s v="2BR"/>
    <x v="9"/>
    <n v="9"/>
    <s v="CA-07.09"/>
    <s v="W"/>
    <s v="SG river &amp; garden"/>
    <n v="87.09"/>
    <n v="80.63"/>
    <m/>
    <n v="202875.58704347827"/>
    <n v="222740.04660869564"/>
    <n v="2516.1303118377564"/>
    <n v="2762.4959271821363"/>
    <n v="1.0137918437149611"/>
  </r>
  <r>
    <n v="83"/>
    <x v="5"/>
    <s v="2BR"/>
    <x v="9"/>
    <n v="9"/>
    <s v="CA-08.09"/>
    <s v="W"/>
    <s v="SG river &amp; garden"/>
    <n v="87.09"/>
    <n v="80.63"/>
    <m/>
    <n v="204728.33213043478"/>
    <n v="224778.06621739132"/>
    <n v="2539.1086708475109"/>
    <n v="2787.7721222546365"/>
    <n v="1.0230502167159319"/>
  </r>
  <r>
    <n v="95"/>
    <x v="6"/>
    <s v="2BR"/>
    <x v="9"/>
    <n v="9"/>
    <s v="CA-09.09"/>
    <s v="W"/>
    <s v="SG river &amp; garden"/>
    <n v="87.09"/>
    <n v="80.63"/>
    <m/>
    <n v="204728.33213043478"/>
    <n v="224778.06621739132"/>
    <n v="2539.1086708475109"/>
    <n v="2787.7721222546365"/>
    <n v="1.0230502167159319"/>
  </r>
  <r>
    <n v="107"/>
    <x v="7"/>
    <s v="2BR"/>
    <x v="9"/>
    <n v="9"/>
    <s v="CA-10.09"/>
    <s v="W"/>
    <s v="SG river &amp; garden"/>
    <n v="87.09"/>
    <n v="80.63"/>
    <m/>
    <n v="203801.9595652174"/>
    <n v="223759.05639130436"/>
    <n v="2527.6194910730178"/>
    <n v="2775.1340244487706"/>
    <n v="1.0184210301068137"/>
  </r>
  <r>
    <n v="119"/>
    <x v="8"/>
    <s v="2BR "/>
    <x v="9"/>
    <n v="9"/>
    <s v="CA-11.09"/>
    <s v="W"/>
    <s v="SG river &amp; garden"/>
    <n v="87.09"/>
    <n v="80.63"/>
    <m/>
    <n v="203801.9595652174"/>
    <n v="223759.05639130436"/>
    <n v="2527.6194910730178"/>
    <n v="2775.1340244487706"/>
    <n v="1.0184210301068137"/>
  </r>
  <r>
    <n v="131"/>
    <x v="9"/>
    <s v="2BR"/>
    <x v="9"/>
    <n v="9"/>
    <s v="CA-12.09"/>
    <s v="W"/>
    <s v="SG river &amp; garden"/>
    <n v="87.09"/>
    <n v="80.63"/>
    <m/>
    <n v="203801.9595652174"/>
    <n v="223758.83900000001"/>
    <n v="2527.6194910730178"/>
    <n v="2775.1313282897186"/>
    <n v="1.0184210301068137"/>
  </r>
  <r>
    <n v="143"/>
    <x v="10"/>
    <s v="2BR"/>
    <x v="9"/>
    <n v="9"/>
    <s v="CA-12A.09 "/>
    <s v="W"/>
    <s v="SG river &amp; garden"/>
    <n v="87.09"/>
    <n v="80.63"/>
    <m/>
    <n v="202875.58704347827"/>
    <n v="222740.04660869564"/>
    <n v="2516.1303118377564"/>
    <n v="2762.4959271821363"/>
    <n v="1.0137918437149611"/>
  </r>
  <r>
    <n v="155"/>
    <x v="11"/>
    <s v="2BR"/>
    <x v="9"/>
    <n v="9"/>
    <s v="CA-14.09 "/>
    <s v="W"/>
    <s v="SG river &amp; garden"/>
    <n v="87.09"/>
    <n v="80.63"/>
    <m/>
    <n v="202875.58704347827"/>
    <n v="222740.04660869564"/>
    <n v="2516.1303118377564"/>
    <n v="2762.4959271821363"/>
    <n v="1.0137918437149611"/>
  </r>
  <r>
    <n v="167"/>
    <x v="12"/>
    <s v="2BR"/>
    <x v="9"/>
    <n v="9"/>
    <s v="CA-15.09"/>
    <s v="W"/>
    <s v="SG river &amp; garden"/>
    <n v="87.09"/>
    <n v="80.63"/>
    <m/>
    <n v="202412.40073913045"/>
    <n v="222230.54169565218"/>
    <n v="2510.3857216808938"/>
    <n v="2756.1768782792037"/>
    <n v="1.011477250301769"/>
  </r>
  <r>
    <n v="179"/>
    <x v="13"/>
    <s v="2BR"/>
    <x v="9"/>
    <n v="9"/>
    <s v="CA-16.09"/>
    <s v="W"/>
    <s v="SG river &amp; garden"/>
    <n v="87.09"/>
    <n v="80.63"/>
    <m/>
    <n v="203801.9595652174"/>
    <n v="223759.05639130436"/>
    <n v="2527.6194910730178"/>
    <n v="2775.1340244487706"/>
    <n v="1.0184210301068137"/>
  </r>
  <r>
    <n v="191"/>
    <x v="14"/>
    <s v="2BR"/>
    <x v="9"/>
    <n v="9"/>
    <s v="CA-17.09"/>
    <s v="W"/>
    <s v="SG river &amp; garden"/>
    <n v="87.09"/>
    <n v="80.63"/>
    <m/>
    <n v="201486.02821739131"/>
    <n v="221211.53191304347"/>
    <n v="2498.8965424456323"/>
    <n v="2743.5387810125694"/>
    <n v="1.0068480639099164"/>
  </r>
  <r>
    <n v="24"/>
    <x v="0"/>
    <s v="2BR"/>
    <x v="10"/>
    <n v="10"/>
    <s v="CA-03.10"/>
    <s v="N"/>
    <s v="GOT river"/>
    <n v="65.25"/>
    <n v="59.99"/>
    <m/>
    <n v="141241.4975652174"/>
    <n v="155048.65091304347"/>
    <n v="2354.4173623140091"/>
    <n v="2584.5749443747868"/>
    <n v="0.94863493650751129"/>
  </r>
  <r>
    <n v="36"/>
    <x v="1"/>
    <s v="2BR"/>
    <x v="10"/>
    <n v="10"/>
    <s v="CA-3A.10"/>
    <s v="N"/>
    <s v="GOT river"/>
    <n v="65.25"/>
    <n v="59.99"/>
    <m/>
    <n v="141588.52826086956"/>
    <n v="155430.3846521739"/>
    <n v="2360.2021713763884"/>
    <n v="2590.9382339085496"/>
    <n v="0.95096573480412483"/>
  </r>
  <r>
    <n v="48"/>
    <x v="2"/>
    <s v="2BR"/>
    <x v="10"/>
    <n v="10"/>
    <s v="CA-05.10"/>
    <s v="N"/>
    <s v="GOT river"/>
    <n v="65.25"/>
    <n v="59.99"/>
    <m/>
    <n v="142282.58969565216"/>
    <n v="156193.85221739131"/>
    <n v="2371.7717902259069"/>
    <n v="2603.6648144255928"/>
    <n v="0.95562733168936953"/>
  </r>
  <r>
    <n v="60"/>
    <x v="3"/>
    <s v="2BR"/>
    <x v="10"/>
    <n v="10"/>
    <s v="CA-06.10"/>
    <s v="N"/>
    <s v="GOT river"/>
    <n v="65.25"/>
    <n v="59.99"/>
    <m/>
    <n v="143670.71252173913"/>
    <n v="157720.78734782609"/>
    <n v="2394.9110272001853"/>
    <n v="2629.1179754596778"/>
    <n v="0.9649505251678413"/>
  </r>
  <r>
    <n v="72"/>
    <x v="4"/>
    <s v="2BR"/>
    <x v="10"/>
    <n v="10"/>
    <s v="CA-07.10"/>
    <s v="N"/>
    <s v="GOT river"/>
    <n v="65.25"/>
    <n v="59.99"/>
    <m/>
    <n v="142282.58969565216"/>
    <n v="156193.85221739131"/>
    <n v="2371.7717902259069"/>
    <n v="2603.6648144255928"/>
    <n v="0.95562733168936953"/>
  </r>
  <r>
    <n v="84"/>
    <x v="5"/>
    <s v="2BR"/>
    <x v="10"/>
    <n v="10"/>
    <s v="CA-08.10"/>
    <s v="N"/>
    <s v="GOT river"/>
    <n v="65.25"/>
    <n v="59.99"/>
    <m/>
    <n v="143670.71252173913"/>
    <n v="157720.56995652174"/>
    <n v="2394.9110272001853"/>
    <n v="2629.1143516673069"/>
    <n v="0.9649505251678413"/>
  </r>
  <r>
    <n v="96"/>
    <x v="6"/>
    <s v="2BR"/>
    <x v="10"/>
    <n v="10"/>
    <s v="CA-09.10"/>
    <s v="N"/>
    <s v="GOT river"/>
    <n v="65.25"/>
    <n v="59.99"/>
    <m/>
    <n v="143670.71252173913"/>
    <n v="157720.78734782609"/>
    <n v="2394.9110272001853"/>
    <n v="2629.1179754596778"/>
    <n v="0.9649505251678413"/>
  </r>
  <r>
    <n v="108"/>
    <x v="7"/>
    <s v="2BR"/>
    <x v="10"/>
    <n v="10"/>
    <s v="CA-10.10"/>
    <s v="N"/>
    <s v="GOT river"/>
    <n v="65.25"/>
    <n v="59.99"/>
    <m/>
    <n v="141935.55895652174"/>
    <n v="155812.11843478261"/>
    <n v="2365.9869804387686"/>
    <n v="2597.301524167071"/>
    <n v="0.95329653310073836"/>
  </r>
  <r>
    <n v="120"/>
    <x v="8"/>
    <s v="2BR"/>
    <x v="10"/>
    <n v="10"/>
    <s v="CA-11.10"/>
    <s v="N"/>
    <s v="GOT river"/>
    <n v="65.25"/>
    <n v="59.99"/>
    <m/>
    <n v="141588.52826086956"/>
    <n v="155430.3846521739"/>
    <n v="2360.2021713763884"/>
    <n v="2590.9382339085496"/>
    <n v="0.95096573480412483"/>
  </r>
  <r>
    <n v="132"/>
    <x v="9"/>
    <s v="2BR"/>
    <x v="10"/>
    <n v="10"/>
    <s v="CA-12.10"/>
    <s v="N"/>
    <s v="GOT river"/>
    <n v="65.25"/>
    <n v="59.99"/>
    <m/>
    <n v="141241.4975652174"/>
    <n v="155048.65091304347"/>
    <n v="2354.4173623140091"/>
    <n v="2584.5749443747868"/>
    <n v="0.94863493650751129"/>
  </r>
  <r>
    <n v="144"/>
    <x v="10"/>
    <s v="2BR"/>
    <x v="10"/>
    <n v="10"/>
    <s v="CA-12A.10 "/>
    <s v="N"/>
    <s v="GOT river"/>
    <n v="65.25"/>
    <n v="59.99"/>
    <m/>
    <n v="141241.4975652174"/>
    <n v="155005.1726521739"/>
    <n v="2354.4173623140091"/>
    <n v="2583.8501859005482"/>
    <n v="0.94863493650751129"/>
  </r>
  <r>
    <n v="156"/>
    <x v="11"/>
    <s v="2BR"/>
    <x v="10"/>
    <n v="10"/>
    <s v="CA-14.10 "/>
    <s v="N"/>
    <s v="GOT river"/>
    <n v="65.25"/>
    <n v="59.99"/>
    <m/>
    <n v="140894.46686956522"/>
    <n v="154666.91713043477"/>
    <n v="2348.6325532516289"/>
    <n v="2578.2116541162654"/>
    <n v="0.94630413821089776"/>
  </r>
  <r>
    <n v="168"/>
    <x v="12"/>
    <s v="2BR"/>
    <x v="10"/>
    <n v="10"/>
    <s v="CA-15.10"/>
    <s v="N"/>
    <s v="GOT river"/>
    <n v="65.25"/>
    <n v="59.99"/>
    <m/>
    <n v="140894.46686956522"/>
    <n v="154666.91713043477"/>
    <n v="2348.6325532516289"/>
    <n v="2578.2116541162654"/>
    <n v="0.94630413821089776"/>
  </r>
  <r>
    <n v="180"/>
    <x v="13"/>
    <s v="2BR"/>
    <x v="10"/>
    <n v="10"/>
    <s v="CA-16.10"/>
    <s v="N"/>
    <s v="GOT river"/>
    <n v="65.25"/>
    <n v="59.99"/>
    <m/>
    <n v="141935.55895652174"/>
    <n v="155812.11843478261"/>
    <n v="2365.9869804387686"/>
    <n v="2597.301524167071"/>
    <n v="0.95329653310073836"/>
  </r>
  <r>
    <n v="192"/>
    <x v="14"/>
    <s v="2BR"/>
    <x v="10"/>
    <n v="10"/>
    <s v="CA-17.10"/>
    <s v="N"/>
    <s v="GOT river"/>
    <n v="65.25"/>
    <n v="59.99"/>
    <m/>
    <n v="140547.43613043477"/>
    <n v="154285.1833478261"/>
    <n v="2342.8477434644901"/>
    <n v="2571.8483638577445"/>
    <n v="0.94397333962226648"/>
  </r>
  <r>
    <n v="26"/>
    <x v="0"/>
    <s v="2BR"/>
    <x v="11"/>
    <n v="12"/>
    <s v="CA-03.12"/>
    <s v="N"/>
    <s v="GOT river"/>
    <n v="72.38"/>
    <n v="67.23"/>
    <m/>
    <n v="152825.72826086957"/>
    <n v="167756.66582608694"/>
    <n v="2273.177573417664"/>
    <n v="2495.2649981568784"/>
    <n v="0.91590203909724788"/>
  </r>
  <r>
    <n v="38"/>
    <x v="1"/>
    <s v="2BR"/>
    <x v="11"/>
    <n v="12"/>
    <s v="CA-3A-12"/>
    <s v="N"/>
    <s v="GOT river"/>
    <n v="72.38"/>
    <n v="67.23"/>
    <m/>
    <n v="153210.67969565219"/>
    <n v="168180.11239130434"/>
    <n v="2278.9034611877464"/>
    <n v="2501.563474509956"/>
    <n v="0.91820909699962516"/>
  </r>
  <r>
    <n v="50"/>
    <x v="2"/>
    <s v="2BR"/>
    <x v="11"/>
    <n v="12"/>
    <s v="CA-05.12"/>
    <s v="N"/>
    <s v="GOT river"/>
    <n v="72.38"/>
    <n v="67.23"/>
    <m/>
    <n v="153980.58260869567"/>
    <n v="169027.00560869565"/>
    <n v="2290.3552373746193"/>
    <n v="2514.1604285095291"/>
    <n v="0.92282321306494997"/>
  </r>
  <r>
    <n v="62"/>
    <x v="3"/>
    <s v="2BR"/>
    <x v="11"/>
    <n v="12"/>
    <s v="CA-06.12"/>
    <s v="N"/>
    <s v="GOT river"/>
    <n v="72.38"/>
    <n v="67.23"/>
    <m/>
    <n v="155520.3884347826"/>
    <n v="170720.79199999999"/>
    <n v="2313.258789748365"/>
    <n v="2539.3543358619659"/>
    <n v="0.93205144519559935"/>
  </r>
  <r>
    <n v="74"/>
    <x v="4"/>
    <s v="2BR"/>
    <x v="11"/>
    <n v="12"/>
    <s v="CA-07.12"/>
    <s v="N"/>
    <s v="GOT river"/>
    <n v="72.38"/>
    <n v="67.23"/>
    <m/>
    <n v="153980.58260869567"/>
    <n v="169027.00560869565"/>
    <n v="2290.3552373746193"/>
    <n v="2514.1604285095291"/>
    <n v="0.92282321306494997"/>
  </r>
  <r>
    <n v="86"/>
    <x v="5"/>
    <s v="2BR"/>
    <x v="11"/>
    <n v="12"/>
    <s v="CA-08.12"/>
    <s v="N"/>
    <s v="GOT river"/>
    <n v="72.38"/>
    <n v="67.23"/>
    <m/>
    <n v="155520.3884347826"/>
    <n v="170720.79199999999"/>
    <n v="2313.258789748365"/>
    <n v="2539.3543358619659"/>
    <n v="0.93205144519559935"/>
  </r>
  <r>
    <n v="98"/>
    <x v="6"/>
    <s v="2BR"/>
    <x v="11"/>
    <n v="12"/>
    <s v="CA-09.12"/>
    <s v="N"/>
    <s v="GOT river"/>
    <n v="72.38"/>
    <n v="67.23"/>
    <m/>
    <n v="155520.3884347826"/>
    <n v="170720.79199999999"/>
    <n v="2313.258789748365"/>
    <n v="2539.3543358619659"/>
    <n v="0.93205144519559935"/>
  </r>
  <r>
    <n v="110"/>
    <x v="7"/>
    <s v="2BR"/>
    <x v="11"/>
    <n v="12"/>
    <s v="CA-10.12"/>
    <s v="N"/>
    <s v="GOT river"/>
    <n v="72.38"/>
    <n v="67.23"/>
    <m/>
    <n v="153595.63117391305"/>
    <n v="168603.55900000001"/>
    <n v="2284.6293496045373"/>
    <n v="2507.8619515097425"/>
    <n v="0.92051615516257268"/>
  </r>
  <r>
    <n v="122"/>
    <x v="8"/>
    <s v="2BR"/>
    <x v="11"/>
    <n v="12"/>
    <s v="CA-11.12"/>
    <s v="N"/>
    <s v="GOT river"/>
    <n v="72.38"/>
    <n v="67.23"/>
    <m/>
    <n v="153210.67969565219"/>
    <n v="168180.11239130434"/>
    <n v="2278.9034611877464"/>
    <n v="2501.563474509956"/>
    <n v="0.91820909699962516"/>
  </r>
  <r>
    <n v="134"/>
    <x v="9"/>
    <s v="2BR"/>
    <x v="11"/>
    <n v="12"/>
    <s v="CA-12.12"/>
    <s v="N"/>
    <s v="GOT river"/>
    <n v="72.38"/>
    <n v="67.23"/>
    <m/>
    <n v="152825.72826086957"/>
    <n v="167756.66582608694"/>
    <n v="2273.177573417664"/>
    <n v="2495.2649981568784"/>
    <n v="0.91590203909724788"/>
  </r>
  <r>
    <n v="146"/>
    <x v="10"/>
    <s v="2BR"/>
    <x v="11"/>
    <n v="12"/>
    <s v="CA-12A.12 "/>
    <s v="N"/>
    <s v="GOT river"/>
    <n v="72.38"/>
    <n v="67.23"/>
    <m/>
    <n v="152825.72826086957"/>
    <n v="167756.66582608694"/>
    <n v="2273.177573417664"/>
    <n v="2495.2649981568784"/>
    <n v="0.91590203909724788"/>
  </r>
  <r>
    <n v="158"/>
    <x v="11"/>
    <s v="2BR"/>
    <x v="11"/>
    <n v="12"/>
    <s v="CA-14.12 "/>
    <s v="N"/>
    <s v="GOT river"/>
    <n v="72.38"/>
    <n v="67.23"/>
    <m/>
    <n v="152440.77678260871"/>
    <n v="167333.21921739131"/>
    <n v="2267.4516850008731"/>
    <n v="2488.9665211570918"/>
    <n v="0.91359498093430047"/>
  </r>
  <r>
    <n v="170"/>
    <x v="12"/>
    <s v="2BR"/>
    <x v="11"/>
    <n v="12"/>
    <s v="CA-15.12"/>
    <s v="N"/>
    <s v="GOT river"/>
    <n v="72.38"/>
    <n v="67.23"/>
    <m/>
    <n v="152440.77678260871"/>
    <n v="167333.21921739131"/>
    <n v="2267.4516850008731"/>
    <n v="2488.9665211570918"/>
    <n v="0.91359498093430047"/>
  </r>
  <r>
    <n v="182"/>
    <x v="13"/>
    <s v="2BR"/>
    <x v="11"/>
    <n v="12"/>
    <s v="CA-16.12"/>
    <s v="N"/>
    <s v="GOT river"/>
    <n v="72.38"/>
    <n v="67.23"/>
    <m/>
    <n v="153595.63117391305"/>
    <n v="168603.55900000001"/>
    <n v="2284.6293496045373"/>
    <n v="2507.8619515097425"/>
    <n v="0.92051615516257268"/>
  </r>
  <r>
    <n v="194"/>
    <x v="14"/>
    <s v="2BR"/>
    <x v="11"/>
    <n v="12"/>
    <s v="CA-17.12"/>
    <s v="N"/>
    <s v="GOT river"/>
    <n v="72.38"/>
    <n v="67.23"/>
    <m/>
    <n v="152055.82534782609"/>
    <n v="166909.77260869564"/>
    <n v="2261.7257972307912"/>
    <n v="2482.6680441573053"/>
    <n v="0.911287923031923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479D8-0618-4F26-9ACB-F70651A93DAF}" name="PivotTable3" cacheId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8:M55" firstHeaderRow="1" firstDataRow="2" firstDataCol="1"/>
  <pivotFields count="16">
    <pivotField showAll="0"/>
    <pivotField axis="axisRow" showAll="0" nonAutoSortDefault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axis="axisCol" showAll="0" nonAutoSortDefault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4" showAll="0"/>
    <pivotField showAll="0"/>
    <pivotField showAll="0"/>
    <pivotField showAll="0"/>
    <pivotField numFmtId="2" showAll="0"/>
    <pivotField numFmtId="2" showAll="0"/>
    <pivotField showAll="0"/>
    <pivotField numFmtId="165" showAll="0"/>
    <pivotField numFmtId="165" showAll="0"/>
    <pivotField numFmtId="165" showAll="0"/>
    <pivotField numFmtId="165" showAll="0"/>
    <pivotField dataField="1" numFmtId="10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Average of K number" fld="15" subtotal="average" baseField="1" baseItem="0" numFmtId="2"/>
  </dataFields>
  <formats count="4"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Col="1" outline="0" fieldPosition="0"/>
    </format>
    <format dxfId="1">
      <pivotArea outline="0" collapsedLevelsAreSubtotals="1" fieldPosition="0"/>
    </format>
    <format dxfId="0">
      <pivotArea collapsedLevelsAreSubtotals="1" fieldPosition="0">
        <references count="2">
          <reference field="1" count="7">
            <x v="8"/>
            <x v="9"/>
            <x v="10"/>
            <x v="11"/>
            <x v="12"/>
            <x v="13"/>
            <x v="14"/>
          </reference>
          <reference field="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CED8C1-BBF2-4CDA-9D89-3E38D73C46FD}" name="Master" displayName="Master" ref="A1:P181" totalsRowShown="0" headerRowDxfId="21" tableBorderDxfId="20">
  <autoFilter ref="A1:P181" xr:uid="{A672F98B-E1D1-4E6F-88CA-9D84A7FFF5E0}"/>
  <sortState ref="A2:O181">
    <sortCondition ref="K1:K181"/>
  </sortState>
  <tableColumns count="16">
    <tableColumn id="1" xr3:uid="{20DAE46F-5CB8-4489-8ED5-BAA2AC0309AD}" name="No." dataDxfId="19"/>
    <tableColumn id="2" xr3:uid="{5DA97A29-4F67-48FF-BABF-5D6CE4B619C6}" name="Level" dataDxfId="18"/>
    <tableColumn id="3" xr3:uid="{C9BB02BD-7EFB-45F7-A12C-D500076F889E}" name="Type_x000a_of BR" dataDxfId="17"/>
    <tableColumn id="4" xr3:uid="{2A5B73BB-61BA-4D77-AFE9-F0CC5EBFE20A}" name="Type of _x000a_design" dataDxfId="16"/>
    <tableColumn id="5" xr3:uid="{F9B4E904-0AC4-4192-8F46-B714B4C20DD7}" name="Unit No." dataDxfId="15"/>
    <tableColumn id="6" xr3:uid="{AA34CAA5-0651-4F1A-BA22-B06C8C115B4E}" name="Unit Code" dataDxfId="14"/>
    <tableColumn id="7" xr3:uid="{E083F245-7B18-40B0-A2C8-3A812C659EA0}" name="Balcony_x000a_orientation" dataDxfId="13"/>
    <tableColumn id="8" xr3:uid="{347638A9-35A7-4857-8343-7676A56466B1}" name="View" dataDxfId="12"/>
    <tableColumn id="9" xr3:uid="{402A9895-E485-4B8E-955B-33E8DADCC18C}" name="GFA_x000a_(m2)" dataDxfId="11"/>
    <tableColumn id="10" xr3:uid="{530623E5-9B89-4106-9860-B39EC37140B8}" name="NSA_x000a_(m2)" dataDxfId="10"/>
    <tableColumn id="11" xr3:uid="{091653A6-B680-4D64-9991-FA98DD52DDF8}" name="Outdoor_x000a_area" dataDxfId="9"/>
    <tableColumn id="12" xr3:uid="{49D6344B-B909-4B39-8E14-FD49C33258E9}" name="Price in USD_x000a_(Excl. VAT)" dataDxfId="8" dataCellStyle="Currency"/>
    <tableColumn id="13" xr3:uid="{206E6D47-22E3-4700-8C8D-C718B2DF4234}" name="Price in USD_x000a_(Incl. VAT)" dataDxfId="7" dataCellStyle="Currency"/>
    <tableColumn id="14" xr3:uid="{2F46304F-F70E-4B53-B2EE-C203739C4E33}" name="Price psm_x000a_(excl. VAT)" dataDxfId="6">
      <calculatedColumnFormula>L2/J2</calculatedColumnFormula>
    </tableColumn>
    <tableColumn id="15" xr3:uid="{5AE3BD19-3377-442E-81F8-E8BB0CD107EC}" name="Price psm_x000a_(incl. VAT)" dataDxfId="5">
      <calculatedColumnFormula>M2/J2</calculatedColumnFormula>
    </tableColumn>
    <tableColumn id="16" xr3:uid="{24708A20-2DF4-42EE-92F3-950E092BBC57}" name="K number" dataDxfId="4">
      <calculatedColumnFormula>Master[[#This Row],[Price in USD
(Excl. VAT)]]/$N$184/Master[[#This Row],[NSA
(m2)]]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D661B-616C-4654-ACAF-EC2F5C2D3D31}">
  <dimension ref="A1:R253"/>
  <sheetViews>
    <sheetView tabSelected="1" topLeftCell="B219" zoomScale="85" zoomScaleNormal="85" workbookViewId="0">
      <selection activeCell="H232" sqref="H232"/>
    </sheetView>
  </sheetViews>
  <sheetFormatPr defaultRowHeight="15" x14ac:dyDescent="0.25"/>
  <cols>
    <col min="1" max="1" width="9.42578125" style="1" bestFit="1" customWidth="1"/>
    <col min="2" max="2" width="7.5703125" style="2" customWidth="1"/>
    <col min="3" max="3" width="11" style="1" bestFit="1" customWidth="1"/>
    <col min="4" max="4" width="8" style="1" customWidth="1"/>
    <col min="5" max="5" width="10.140625" style="1" customWidth="1"/>
    <col min="6" max="6" width="11.28515625" style="1" customWidth="1"/>
    <col min="7" max="7" width="11.42578125" style="1" customWidth="1"/>
    <col min="8" max="8" width="17" bestFit="1" customWidth="1"/>
    <col min="9" max="9" width="6.85546875" customWidth="1"/>
    <col min="10" max="10" width="6.7109375" customWidth="1"/>
    <col min="11" max="11" width="9.42578125" customWidth="1"/>
    <col min="12" max="12" width="15" customWidth="1"/>
    <col min="13" max="13" width="16" customWidth="1"/>
    <col min="14" max="14" width="15.5703125" bestFit="1" customWidth="1"/>
    <col min="15" max="15" width="15.140625" bestFit="1" customWidth="1"/>
    <col min="16" max="16" width="11" customWidth="1"/>
    <col min="17" max="18" width="17" bestFit="1" customWidth="1"/>
    <col min="19" max="19" width="12.5703125" customWidth="1"/>
    <col min="20" max="20" width="17" bestFit="1" customWidth="1"/>
    <col min="21" max="21" width="12.5703125" customWidth="1"/>
  </cols>
  <sheetData>
    <row r="1" spans="1:16" ht="30" customHeight="1" x14ac:dyDescent="0.25">
      <c r="A1" s="43" t="s">
        <v>0</v>
      </c>
      <c r="B1" s="43" t="s">
        <v>1</v>
      </c>
      <c r="C1" s="36" t="s">
        <v>236</v>
      </c>
      <c r="D1" s="36" t="s">
        <v>235</v>
      </c>
      <c r="E1" s="36" t="s">
        <v>2</v>
      </c>
      <c r="F1" s="36" t="s">
        <v>3</v>
      </c>
      <c r="G1" s="36" t="s">
        <v>229</v>
      </c>
      <c r="H1" s="36" t="s">
        <v>4</v>
      </c>
      <c r="I1" s="36" t="s">
        <v>233</v>
      </c>
      <c r="J1" s="36" t="s">
        <v>234</v>
      </c>
      <c r="K1" s="36" t="s">
        <v>232</v>
      </c>
      <c r="L1" s="36" t="s">
        <v>227</v>
      </c>
      <c r="M1" s="36" t="s">
        <v>228</v>
      </c>
      <c r="N1" s="36" t="s">
        <v>230</v>
      </c>
      <c r="O1" s="36" t="s">
        <v>231</v>
      </c>
      <c r="P1" s="63" t="s">
        <v>248</v>
      </c>
    </row>
    <row r="2" spans="1:16" ht="15.75" customHeight="1" x14ac:dyDescent="0.25">
      <c r="A2" s="32">
        <v>15</v>
      </c>
      <c r="B2" s="29">
        <v>3</v>
      </c>
      <c r="C2" s="14" t="s">
        <v>6</v>
      </c>
      <c r="D2" s="14" t="s">
        <v>25</v>
      </c>
      <c r="E2" s="30">
        <v>1</v>
      </c>
      <c r="F2" s="14" t="s">
        <v>169</v>
      </c>
      <c r="G2" s="14" t="s">
        <v>13</v>
      </c>
      <c r="H2" s="15" t="s">
        <v>8</v>
      </c>
      <c r="I2" s="16">
        <v>47.57</v>
      </c>
      <c r="J2" s="59">
        <v>43.61</v>
      </c>
      <c r="K2" s="58"/>
      <c r="L2" s="60">
        <v>102971.0044347826</v>
      </c>
      <c r="M2" s="60">
        <v>113037.00113043479</v>
      </c>
      <c r="N2" s="61">
        <f t="shared" ref="N2:N65" si="0">L2/J2</f>
        <v>2361.1787304467462</v>
      </c>
      <c r="O2" s="18">
        <f t="shared" ref="O2:O65" si="1">M2/J2</f>
        <v>2591.9972742589953</v>
      </c>
      <c r="P2" s="49">
        <f>Master[[#This Row],[Price in USD
(Excl. VAT)]]/$N$184/Master[[#This Row],[NSA
(m2)]]</f>
        <v>0.9513592071198379</v>
      </c>
    </row>
    <row r="3" spans="1:16" x14ac:dyDescent="0.25">
      <c r="A3" s="32">
        <v>27</v>
      </c>
      <c r="B3" s="29" t="s">
        <v>103</v>
      </c>
      <c r="C3" s="14" t="s">
        <v>6</v>
      </c>
      <c r="D3" s="14" t="s">
        <v>25</v>
      </c>
      <c r="E3" s="30">
        <v>1</v>
      </c>
      <c r="F3" s="14" t="s">
        <v>131</v>
      </c>
      <c r="G3" s="14" t="s">
        <v>13</v>
      </c>
      <c r="H3" s="15" t="s">
        <v>8</v>
      </c>
      <c r="I3" s="16">
        <v>47.57</v>
      </c>
      <c r="J3" s="16">
        <v>43.61</v>
      </c>
      <c r="K3" s="15"/>
      <c r="L3" s="17">
        <v>103224.0044347826</v>
      </c>
      <c r="M3" s="17">
        <v>113315.30113043479</v>
      </c>
      <c r="N3" s="18">
        <f t="shared" si="0"/>
        <v>2366.9801521390186</v>
      </c>
      <c r="O3" s="18">
        <f t="shared" si="1"/>
        <v>2598.3788381204949</v>
      </c>
      <c r="P3" s="49">
        <f>Master[[#This Row],[Price in USD
(Excl. VAT)]]/$N$184/Master[[#This Row],[NSA
(m2)]]</f>
        <v>0.95369669892855136</v>
      </c>
    </row>
    <row r="4" spans="1:16" ht="15" customHeight="1" x14ac:dyDescent="0.25">
      <c r="A4" s="32">
        <v>39</v>
      </c>
      <c r="B4" s="29">
        <v>5</v>
      </c>
      <c r="C4" s="14" t="s">
        <v>6</v>
      </c>
      <c r="D4" s="14" t="s">
        <v>25</v>
      </c>
      <c r="E4" s="30">
        <v>1</v>
      </c>
      <c r="F4" s="14" t="s">
        <v>143</v>
      </c>
      <c r="G4" s="14" t="s">
        <v>13</v>
      </c>
      <c r="H4" s="15" t="s">
        <v>8</v>
      </c>
      <c r="I4" s="16">
        <v>47.57</v>
      </c>
      <c r="J4" s="16">
        <v>43.61</v>
      </c>
      <c r="K4" s="15"/>
      <c r="L4" s="17">
        <v>103730.00447826087</v>
      </c>
      <c r="M4" s="17">
        <v>113871.90117391304</v>
      </c>
      <c r="N4" s="18">
        <f t="shared" si="0"/>
        <v>2378.582996520543</v>
      </c>
      <c r="O4" s="18">
        <f t="shared" si="1"/>
        <v>2611.1419668404733</v>
      </c>
      <c r="P4" s="49">
        <f>Master[[#This Row],[Price in USD
(Excl. VAT)]]/$N$184/Master[[#This Row],[NSA
(m2)]]</f>
        <v>0.9583716829476786</v>
      </c>
    </row>
    <row r="5" spans="1:16" x14ac:dyDescent="0.25">
      <c r="A5" s="32">
        <v>51</v>
      </c>
      <c r="B5" s="29">
        <v>6</v>
      </c>
      <c r="C5" s="14" t="s">
        <v>6</v>
      </c>
      <c r="D5" s="14" t="s">
        <v>25</v>
      </c>
      <c r="E5" s="30">
        <v>1</v>
      </c>
      <c r="F5" s="14" t="s">
        <v>56</v>
      </c>
      <c r="G5" s="14" t="s">
        <v>13</v>
      </c>
      <c r="H5" s="15" t="s">
        <v>8</v>
      </c>
      <c r="I5" s="16">
        <v>47.57</v>
      </c>
      <c r="J5" s="16">
        <v>43.61</v>
      </c>
      <c r="K5" s="15"/>
      <c r="L5" s="17">
        <v>104742.00452173913</v>
      </c>
      <c r="M5" s="17">
        <v>114985.1012173913</v>
      </c>
      <c r="N5" s="18">
        <f t="shared" si="0"/>
        <v>2401.7886842866114</v>
      </c>
      <c r="O5" s="18">
        <f t="shared" si="1"/>
        <v>2636.668223283451</v>
      </c>
      <c r="P5" s="49">
        <f>Master[[#This Row],[Price in USD
(Excl. VAT)]]/$N$184/Master[[#This Row],[NSA
(m2)]]</f>
        <v>0.9677216505842331</v>
      </c>
    </row>
    <row r="6" spans="1:16" x14ac:dyDescent="0.25">
      <c r="A6" s="39">
        <v>63</v>
      </c>
      <c r="B6" s="31">
        <v>7</v>
      </c>
      <c r="C6" s="14" t="s">
        <v>6</v>
      </c>
      <c r="D6" s="14" t="s">
        <v>25</v>
      </c>
      <c r="E6" s="30">
        <v>1</v>
      </c>
      <c r="F6" s="14" t="s">
        <v>68</v>
      </c>
      <c r="G6" s="14" t="s">
        <v>13</v>
      </c>
      <c r="H6" s="15" t="s">
        <v>8</v>
      </c>
      <c r="I6" s="16">
        <v>47.57</v>
      </c>
      <c r="J6" s="16">
        <v>43.61</v>
      </c>
      <c r="K6" s="15"/>
      <c r="L6" s="17">
        <v>103730.00447826087</v>
      </c>
      <c r="M6" s="17">
        <v>113871.90117391304</v>
      </c>
      <c r="N6" s="18">
        <f t="shared" si="0"/>
        <v>2378.582996520543</v>
      </c>
      <c r="O6" s="18">
        <f t="shared" si="1"/>
        <v>2611.1419668404733</v>
      </c>
      <c r="P6" s="49">
        <f>Master[[#This Row],[Price in USD
(Excl. VAT)]]/$N$184/Master[[#This Row],[NSA
(m2)]]</f>
        <v>0.9583716829476786</v>
      </c>
    </row>
    <row r="7" spans="1:16" ht="15.75" customHeight="1" x14ac:dyDescent="0.25">
      <c r="A7" s="32">
        <v>75</v>
      </c>
      <c r="B7" s="29">
        <v>8</v>
      </c>
      <c r="C7" s="14" t="s">
        <v>6</v>
      </c>
      <c r="D7" s="14" t="s">
        <v>25</v>
      </c>
      <c r="E7" s="30">
        <v>1</v>
      </c>
      <c r="F7" s="14" t="s">
        <v>92</v>
      </c>
      <c r="G7" s="14" t="s">
        <v>13</v>
      </c>
      <c r="H7" s="15" t="s">
        <v>8</v>
      </c>
      <c r="I7" s="16">
        <v>47.57</v>
      </c>
      <c r="J7" s="16">
        <v>43.61</v>
      </c>
      <c r="K7" s="15"/>
      <c r="L7" s="17">
        <v>104742.00452173913</v>
      </c>
      <c r="M7" s="17">
        <v>114985.1012173913</v>
      </c>
      <c r="N7" s="18">
        <f t="shared" si="0"/>
        <v>2401.7886842866114</v>
      </c>
      <c r="O7" s="18">
        <f t="shared" si="1"/>
        <v>2636.668223283451</v>
      </c>
      <c r="P7" s="49">
        <f>Master[[#This Row],[Price in USD
(Excl. VAT)]]/$N$184/Master[[#This Row],[NSA
(m2)]]</f>
        <v>0.9677216505842331</v>
      </c>
    </row>
    <row r="8" spans="1:16" ht="15.75" customHeight="1" x14ac:dyDescent="0.25">
      <c r="A8" s="32">
        <v>87</v>
      </c>
      <c r="B8" s="29">
        <v>9</v>
      </c>
      <c r="C8" s="14" t="s">
        <v>6</v>
      </c>
      <c r="D8" s="14" t="s">
        <v>25</v>
      </c>
      <c r="E8" s="30">
        <v>1</v>
      </c>
      <c r="F8" s="14" t="s">
        <v>81</v>
      </c>
      <c r="G8" s="14" t="s">
        <v>13</v>
      </c>
      <c r="H8" s="15" t="s">
        <v>8</v>
      </c>
      <c r="I8" s="16">
        <v>47.57</v>
      </c>
      <c r="J8" s="16">
        <v>43.61</v>
      </c>
      <c r="K8" s="15"/>
      <c r="L8" s="17">
        <v>104742.00452173913</v>
      </c>
      <c r="M8" s="17">
        <v>114985.1012173913</v>
      </c>
      <c r="N8" s="18">
        <f t="shared" si="0"/>
        <v>2401.7886842866114</v>
      </c>
      <c r="O8" s="18">
        <f t="shared" si="1"/>
        <v>2636.668223283451</v>
      </c>
      <c r="P8" s="49">
        <f>Master[[#This Row],[Price in USD
(Excl. VAT)]]/$N$184/Master[[#This Row],[NSA
(m2)]]</f>
        <v>0.9677216505842331</v>
      </c>
    </row>
    <row r="9" spans="1:16" ht="15.75" customHeight="1" x14ac:dyDescent="0.25">
      <c r="A9" s="32">
        <v>99</v>
      </c>
      <c r="B9" s="29">
        <v>10</v>
      </c>
      <c r="C9" s="14" t="s">
        <v>6</v>
      </c>
      <c r="D9" s="14" t="s">
        <v>25</v>
      </c>
      <c r="E9" s="30">
        <v>1</v>
      </c>
      <c r="F9" s="14" t="s">
        <v>209</v>
      </c>
      <c r="G9" s="14" t="s">
        <v>13</v>
      </c>
      <c r="H9" s="15" t="s">
        <v>8</v>
      </c>
      <c r="I9" s="16">
        <v>47.57</v>
      </c>
      <c r="J9" s="16">
        <v>43.61</v>
      </c>
      <c r="K9" s="15"/>
      <c r="L9" s="17">
        <v>103477.0044347826</v>
      </c>
      <c r="M9" s="17">
        <v>113593.60113043478</v>
      </c>
      <c r="N9" s="18">
        <f t="shared" si="0"/>
        <v>2372.7815738312911</v>
      </c>
      <c r="O9" s="18">
        <f t="shared" si="1"/>
        <v>2604.7604019819946</v>
      </c>
      <c r="P9" s="49">
        <f>Master[[#This Row],[Price in USD
(Excl. VAT)]]/$N$184/Master[[#This Row],[NSA
(m2)]]</f>
        <v>0.95603419073726503</v>
      </c>
    </row>
    <row r="10" spans="1:16" ht="15.75" customHeight="1" x14ac:dyDescent="0.25">
      <c r="A10" s="32">
        <v>111</v>
      </c>
      <c r="B10" s="29">
        <v>11</v>
      </c>
      <c r="C10" s="14" t="s">
        <v>6</v>
      </c>
      <c r="D10" s="14" t="s">
        <v>25</v>
      </c>
      <c r="E10" s="30">
        <v>1</v>
      </c>
      <c r="F10" s="14" t="s">
        <v>221</v>
      </c>
      <c r="G10" s="14" t="s">
        <v>13</v>
      </c>
      <c r="H10" s="15" t="s">
        <v>8</v>
      </c>
      <c r="I10" s="16">
        <v>47.57</v>
      </c>
      <c r="J10" s="16">
        <v>43.61</v>
      </c>
      <c r="K10" s="15"/>
      <c r="L10" s="17">
        <v>103224.0044347826</v>
      </c>
      <c r="M10" s="17">
        <v>113315.30113043479</v>
      </c>
      <c r="N10" s="18">
        <f t="shared" si="0"/>
        <v>2366.9801521390186</v>
      </c>
      <c r="O10" s="18">
        <f t="shared" si="1"/>
        <v>2598.3788381204949</v>
      </c>
      <c r="P10" s="49">
        <f>Master[[#This Row],[Price in USD
(Excl. VAT)]]/$N$184/Master[[#This Row],[NSA
(m2)]]</f>
        <v>0.95369669892855136</v>
      </c>
    </row>
    <row r="11" spans="1:16" ht="15" customHeight="1" x14ac:dyDescent="0.25">
      <c r="A11" s="32">
        <v>123</v>
      </c>
      <c r="B11" s="29">
        <v>12</v>
      </c>
      <c r="C11" s="14" t="s">
        <v>6</v>
      </c>
      <c r="D11" s="14" t="s">
        <v>25</v>
      </c>
      <c r="E11" s="30">
        <v>1</v>
      </c>
      <c r="F11" s="14" t="s">
        <v>180</v>
      </c>
      <c r="G11" s="14" t="s">
        <v>13</v>
      </c>
      <c r="H11" s="15" t="s">
        <v>8</v>
      </c>
      <c r="I11" s="16">
        <v>47.57</v>
      </c>
      <c r="J11" s="16">
        <v>43.61</v>
      </c>
      <c r="K11" s="15"/>
      <c r="L11" s="17">
        <v>102971.0044347826</v>
      </c>
      <c r="M11" s="17">
        <v>113037.00113043479</v>
      </c>
      <c r="N11" s="18">
        <f t="shared" si="0"/>
        <v>2361.1787304467462</v>
      </c>
      <c r="O11" s="18">
        <f t="shared" si="1"/>
        <v>2591.9972742589953</v>
      </c>
      <c r="P11" s="49">
        <f>Master[[#This Row],[Price in USD
(Excl. VAT)]]/$N$184/Master[[#This Row],[NSA
(m2)]]</f>
        <v>0.9513592071198379</v>
      </c>
    </row>
    <row r="12" spans="1:16" ht="15.75" customHeight="1" x14ac:dyDescent="0.25">
      <c r="A12" s="32">
        <v>135</v>
      </c>
      <c r="B12" s="29" t="s">
        <v>5</v>
      </c>
      <c r="C12" s="14" t="s">
        <v>6</v>
      </c>
      <c r="D12" s="14" t="s">
        <v>25</v>
      </c>
      <c r="E12" s="30">
        <v>1</v>
      </c>
      <c r="F12" s="14" t="s">
        <v>192</v>
      </c>
      <c r="G12" s="14" t="s">
        <v>13</v>
      </c>
      <c r="H12" s="15" t="s">
        <v>8</v>
      </c>
      <c r="I12" s="16">
        <v>47.57</v>
      </c>
      <c r="J12" s="16">
        <v>43.61</v>
      </c>
      <c r="K12" s="15"/>
      <c r="L12" s="17">
        <v>102971.0044347826</v>
      </c>
      <c r="M12" s="17">
        <v>113037.00113043479</v>
      </c>
      <c r="N12" s="18">
        <f t="shared" si="0"/>
        <v>2361.1787304467462</v>
      </c>
      <c r="O12" s="18">
        <f t="shared" si="1"/>
        <v>2591.9972742589953</v>
      </c>
      <c r="P12" s="49">
        <f>Master[[#This Row],[Price in USD
(Excl. VAT)]]/$N$184/Master[[#This Row],[NSA
(m2)]]</f>
        <v>0.9513592071198379</v>
      </c>
    </row>
    <row r="13" spans="1:16" ht="15.75" customHeight="1" x14ac:dyDescent="0.25">
      <c r="A13" s="32">
        <v>147</v>
      </c>
      <c r="B13" s="32">
        <v>14</v>
      </c>
      <c r="C13" s="14" t="s">
        <v>6</v>
      </c>
      <c r="D13" s="14" t="s">
        <v>25</v>
      </c>
      <c r="E13" s="30">
        <v>1</v>
      </c>
      <c r="F13" s="14" t="s">
        <v>35</v>
      </c>
      <c r="G13" s="14" t="s">
        <v>13</v>
      </c>
      <c r="H13" s="15" t="s">
        <v>8</v>
      </c>
      <c r="I13" s="16">
        <v>47.57</v>
      </c>
      <c r="J13" s="16">
        <v>43.61</v>
      </c>
      <c r="K13" s="15"/>
      <c r="L13" s="17">
        <v>102718.0044347826</v>
      </c>
      <c r="M13" s="17">
        <v>112758.70108695653</v>
      </c>
      <c r="N13" s="18">
        <f t="shared" si="0"/>
        <v>2355.3773087544737</v>
      </c>
      <c r="O13" s="18">
        <f t="shared" si="1"/>
        <v>2585.6157094005166</v>
      </c>
      <c r="P13" s="49">
        <f>Master[[#This Row],[Price in USD
(Excl. VAT)]]/$N$184/Master[[#This Row],[NSA
(m2)]]</f>
        <v>0.94902171531112411</v>
      </c>
    </row>
    <row r="14" spans="1:16" ht="15.75" customHeight="1" x14ac:dyDescent="0.25">
      <c r="A14" s="32">
        <v>159</v>
      </c>
      <c r="B14" s="32">
        <v>15</v>
      </c>
      <c r="C14" s="14" t="s">
        <v>6</v>
      </c>
      <c r="D14" s="14" t="s">
        <v>25</v>
      </c>
      <c r="E14" s="30">
        <v>1</v>
      </c>
      <c r="F14" s="14" t="s">
        <v>47</v>
      </c>
      <c r="G14" s="14" t="s">
        <v>13</v>
      </c>
      <c r="H14" s="15" t="s">
        <v>8</v>
      </c>
      <c r="I14" s="16">
        <v>47.57</v>
      </c>
      <c r="J14" s="16">
        <v>43.61</v>
      </c>
      <c r="K14" s="15"/>
      <c r="L14" s="17">
        <v>102718.0044347826</v>
      </c>
      <c r="M14" s="17">
        <v>112758.70108695653</v>
      </c>
      <c r="N14" s="18">
        <f t="shared" si="0"/>
        <v>2355.3773087544737</v>
      </c>
      <c r="O14" s="18">
        <f t="shared" si="1"/>
        <v>2585.6157094005166</v>
      </c>
      <c r="P14" s="49">
        <f>Master[[#This Row],[Price in USD
(Excl. VAT)]]/$N$184/Master[[#This Row],[NSA
(m2)]]</f>
        <v>0.94902171531112411</v>
      </c>
    </row>
    <row r="15" spans="1:16" ht="15" customHeight="1" x14ac:dyDescent="0.25">
      <c r="A15" s="32">
        <v>171</v>
      </c>
      <c r="B15" s="29">
        <v>16</v>
      </c>
      <c r="C15" s="14" t="s">
        <v>6</v>
      </c>
      <c r="D15" s="14" t="s">
        <v>25</v>
      </c>
      <c r="E15" s="30">
        <v>1</v>
      </c>
      <c r="F15" s="14" t="s">
        <v>115</v>
      </c>
      <c r="G15" s="14" t="s">
        <v>13</v>
      </c>
      <c r="H15" s="15" t="s">
        <v>8</v>
      </c>
      <c r="I15" s="16">
        <v>47.57</v>
      </c>
      <c r="J15" s="16">
        <v>43.61</v>
      </c>
      <c r="K15" s="15"/>
      <c r="L15" s="17">
        <v>103477.0044347826</v>
      </c>
      <c r="M15" s="17">
        <v>113593.60113043478</v>
      </c>
      <c r="N15" s="18">
        <f t="shared" si="0"/>
        <v>2372.7815738312911</v>
      </c>
      <c r="O15" s="18">
        <f t="shared" si="1"/>
        <v>2604.7604019819946</v>
      </c>
      <c r="P15" s="49">
        <f>Master[[#This Row],[Price in USD
(Excl. VAT)]]/$N$184/Master[[#This Row],[NSA
(m2)]]</f>
        <v>0.95603419073726503</v>
      </c>
    </row>
    <row r="16" spans="1:16" x14ac:dyDescent="0.25">
      <c r="A16" s="32">
        <v>183</v>
      </c>
      <c r="B16" s="29">
        <v>17</v>
      </c>
      <c r="C16" s="14" t="s">
        <v>6</v>
      </c>
      <c r="D16" s="14" t="s">
        <v>25</v>
      </c>
      <c r="E16" s="30">
        <v>1</v>
      </c>
      <c r="F16" s="14" t="s">
        <v>127</v>
      </c>
      <c r="G16" s="14" t="s">
        <v>13</v>
      </c>
      <c r="H16" s="15" t="s">
        <v>8</v>
      </c>
      <c r="I16" s="16">
        <v>47.57</v>
      </c>
      <c r="J16" s="16">
        <v>43.61</v>
      </c>
      <c r="K16" s="15"/>
      <c r="L16" s="17">
        <v>102465.00439130435</v>
      </c>
      <c r="M16" s="17">
        <v>112480.40108695652</v>
      </c>
      <c r="N16" s="18">
        <f t="shared" si="0"/>
        <v>2349.5758860652222</v>
      </c>
      <c r="O16" s="18">
        <f t="shared" si="1"/>
        <v>2579.2341455390169</v>
      </c>
      <c r="P16" s="49">
        <f>Master[[#This Row],[Price in USD
(Excl. VAT)]]/$N$184/Master[[#This Row],[NSA
(m2)]]</f>
        <v>0.94668422310071076</v>
      </c>
    </row>
    <row r="17" spans="1:16" ht="15" customHeight="1" x14ac:dyDescent="0.25">
      <c r="A17" s="21">
        <v>17</v>
      </c>
      <c r="B17" s="20">
        <v>3</v>
      </c>
      <c r="C17" s="21" t="s">
        <v>6</v>
      </c>
      <c r="D17" s="21" t="s">
        <v>26</v>
      </c>
      <c r="E17" s="26">
        <v>3</v>
      </c>
      <c r="F17" s="21" t="s">
        <v>171</v>
      </c>
      <c r="G17" s="21" t="s">
        <v>17</v>
      </c>
      <c r="H17" s="22" t="s">
        <v>8</v>
      </c>
      <c r="I17" s="23">
        <v>45.28</v>
      </c>
      <c r="J17" s="16">
        <v>40.18</v>
      </c>
      <c r="K17" s="15"/>
      <c r="L17" s="17">
        <v>98014.023130434784</v>
      </c>
      <c r="M17" s="17">
        <v>107595.44695652174</v>
      </c>
      <c r="N17" s="18">
        <f t="shared" si="0"/>
        <v>2439.3733979700046</v>
      </c>
      <c r="O17" s="25">
        <f t="shared" si="1"/>
        <v>2677.8359123076593</v>
      </c>
      <c r="P17" s="49">
        <f>Master[[#This Row],[Price in USD
(Excl. VAT)]]/$N$184/Master[[#This Row],[NSA
(m2)]]</f>
        <v>0.98286517315988053</v>
      </c>
    </row>
    <row r="18" spans="1:16" x14ac:dyDescent="0.25">
      <c r="A18" s="21">
        <v>29</v>
      </c>
      <c r="B18" s="20" t="s">
        <v>103</v>
      </c>
      <c r="C18" s="21" t="s">
        <v>6</v>
      </c>
      <c r="D18" s="21" t="s">
        <v>26</v>
      </c>
      <c r="E18" s="26">
        <v>3</v>
      </c>
      <c r="F18" s="21" t="s">
        <v>133</v>
      </c>
      <c r="G18" s="21" t="s">
        <v>17</v>
      </c>
      <c r="H18" s="22" t="s">
        <v>8</v>
      </c>
      <c r="I18" s="23">
        <v>45.28</v>
      </c>
      <c r="J18" s="16">
        <v>40.18</v>
      </c>
      <c r="K18" s="15"/>
      <c r="L18" s="17">
        <v>98254.843826086959</v>
      </c>
      <c r="M18" s="17">
        <v>107860.34969565217</v>
      </c>
      <c r="N18" s="18">
        <f t="shared" si="0"/>
        <v>2445.3669444023635</v>
      </c>
      <c r="O18" s="25">
        <f t="shared" si="1"/>
        <v>2684.4288127340014</v>
      </c>
      <c r="P18" s="49">
        <f>Master[[#This Row],[Price in USD
(Excl. VAT)]]/$N$184/Master[[#This Row],[NSA
(m2)]]</f>
        <v>0.98528007530523654</v>
      </c>
    </row>
    <row r="19" spans="1:16" ht="15" customHeight="1" x14ac:dyDescent="0.25">
      <c r="A19" s="21">
        <v>41</v>
      </c>
      <c r="B19" s="20">
        <v>5</v>
      </c>
      <c r="C19" s="21" t="s">
        <v>6</v>
      </c>
      <c r="D19" s="21" t="s">
        <v>26</v>
      </c>
      <c r="E19" s="26">
        <v>3</v>
      </c>
      <c r="F19" s="21" t="s">
        <v>145</v>
      </c>
      <c r="G19" s="21" t="s">
        <v>17</v>
      </c>
      <c r="H19" s="22" t="s">
        <v>8</v>
      </c>
      <c r="I19" s="23">
        <v>45.28</v>
      </c>
      <c r="J19" s="16">
        <v>40.18</v>
      </c>
      <c r="K19" s="15"/>
      <c r="L19" s="17">
        <v>98736.48521739131</v>
      </c>
      <c r="M19" s="17">
        <v>108390.15521739131</v>
      </c>
      <c r="N19" s="18">
        <f t="shared" si="0"/>
        <v>2457.3540372670809</v>
      </c>
      <c r="O19" s="25">
        <f t="shared" si="1"/>
        <v>2697.6146146687734</v>
      </c>
      <c r="P19" s="49">
        <f>Master[[#This Row],[Price in USD
(Excl. VAT)]]/$N$184/Master[[#This Row],[NSA
(m2)]]</f>
        <v>0.99010987959594854</v>
      </c>
    </row>
    <row r="20" spans="1:16" x14ac:dyDescent="0.25">
      <c r="A20" s="21">
        <v>53</v>
      </c>
      <c r="B20" s="20">
        <v>6</v>
      </c>
      <c r="C20" s="21" t="s">
        <v>6</v>
      </c>
      <c r="D20" s="21" t="s">
        <v>26</v>
      </c>
      <c r="E20" s="26">
        <v>3</v>
      </c>
      <c r="F20" s="21" t="s">
        <v>58</v>
      </c>
      <c r="G20" s="21" t="s">
        <v>17</v>
      </c>
      <c r="H20" s="22" t="s">
        <v>8</v>
      </c>
      <c r="I20" s="23">
        <v>45.28</v>
      </c>
      <c r="J20" s="16">
        <v>40.18</v>
      </c>
      <c r="K20" s="15"/>
      <c r="L20" s="17">
        <v>99699.767999999996</v>
      </c>
      <c r="M20" s="17">
        <v>109449.76630434782</v>
      </c>
      <c r="N20" s="18">
        <f t="shared" si="0"/>
        <v>2481.3282229965157</v>
      </c>
      <c r="O20" s="25">
        <f t="shared" si="1"/>
        <v>2723.986219620404</v>
      </c>
      <c r="P20" s="49">
        <f>Master[[#This Row],[Price in USD
(Excl. VAT)]]/$N$184/Master[[#This Row],[NSA
(m2)]]</f>
        <v>0.99976948817737221</v>
      </c>
    </row>
    <row r="21" spans="1:16" ht="15" customHeight="1" x14ac:dyDescent="0.25">
      <c r="A21" s="21">
        <v>65</v>
      </c>
      <c r="B21" s="20">
        <v>7</v>
      </c>
      <c r="C21" s="21" t="s">
        <v>6</v>
      </c>
      <c r="D21" s="21" t="s">
        <v>26</v>
      </c>
      <c r="E21" s="26">
        <v>3</v>
      </c>
      <c r="F21" s="21" t="s">
        <v>70</v>
      </c>
      <c r="G21" s="21" t="s">
        <v>17</v>
      </c>
      <c r="H21" s="22" t="s">
        <v>8</v>
      </c>
      <c r="I21" s="23">
        <v>45.28</v>
      </c>
      <c r="J21" s="16">
        <v>40.18</v>
      </c>
      <c r="K21" s="15"/>
      <c r="L21" s="17">
        <v>98736.48521739131</v>
      </c>
      <c r="M21" s="17">
        <v>108390.15521739131</v>
      </c>
      <c r="N21" s="18">
        <f t="shared" si="0"/>
        <v>2457.3540372670809</v>
      </c>
      <c r="O21" s="25">
        <f t="shared" si="1"/>
        <v>2697.6146146687734</v>
      </c>
      <c r="P21" s="49">
        <f>Master[[#This Row],[Price in USD
(Excl. VAT)]]/$N$184/Master[[#This Row],[NSA
(m2)]]</f>
        <v>0.99010987959594854</v>
      </c>
    </row>
    <row r="22" spans="1:16" x14ac:dyDescent="0.25">
      <c r="A22" s="21">
        <v>77</v>
      </c>
      <c r="B22" s="20">
        <v>8</v>
      </c>
      <c r="C22" s="21" t="s">
        <v>6</v>
      </c>
      <c r="D22" s="21" t="s">
        <v>26</v>
      </c>
      <c r="E22" s="26">
        <v>3</v>
      </c>
      <c r="F22" s="21" t="s">
        <v>94</v>
      </c>
      <c r="G22" s="21" t="s">
        <v>17</v>
      </c>
      <c r="H22" s="22" t="s">
        <v>8</v>
      </c>
      <c r="I22" s="23">
        <v>45.28</v>
      </c>
      <c r="J22" s="16">
        <v>40.18</v>
      </c>
      <c r="K22" s="15"/>
      <c r="L22" s="17">
        <v>99699.767999999996</v>
      </c>
      <c r="M22" s="17">
        <v>109449.76630434782</v>
      </c>
      <c r="N22" s="18">
        <f t="shared" si="0"/>
        <v>2481.3282229965157</v>
      </c>
      <c r="O22" s="25">
        <f t="shared" si="1"/>
        <v>2723.986219620404</v>
      </c>
      <c r="P22" s="49">
        <f>Master[[#This Row],[Price in USD
(Excl. VAT)]]/$N$184/Master[[#This Row],[NSA
(m2)]]</f>
        <v>0.99976948817737221</v>
      </c>
    </row>
    <row r="23" spans="1:16" x14ac:dyDescent="0.25">
      <c r="A23" s="21">
        <v>89</v>
      </c>
      <c r="B23" s="20">
        <v>9</v>
      </c>
      <c r="C23" s="21" t="s">
        <v>6</v>
      </c>
      <c r="D23" s="21" t="s">
        <v>26</v>
      </c>
      <c r="E23" s="26">
        <v>3</v>
      </c>
      <c r="F23" s="21" t="s">
        <v>83</v>
      </c>
      <c r="G23" s="21" t="s">
        <v>17</v>
      </c>
      <c r="H23" s="22" t="s">
        <v>8</v>
      </c>
      <c r="I23" s="23">
        <v>45.28</v>
      </c>
      <c r="J23" s="23">
        <v>40.18</v>
      </c>
      <c r="K23" s="22"/>
      <c r="L23" s="24">
        <v>99699.767999999996</v>
      </c>
      <c r="M23" s="24">
        <v>109449.76630434782</v>
      </c>
      <c r="N23" s="25">
        <f t="shared" si="0"/>
        <v>2481.3282229965157</v>
      </c>
      <c r="O23" s="25">
        <f t="shared" si="1"/>
        <v>2723.986219620404</v>
      </c>
      <c r="P23" s="49">
        <f>Master[[#This Row],[Price in USD
(Excl. VAT)]]/$N$184/Master[[#This Row],[NSA
(m2)]]</f>
        <v>0.99976948817737221</v>
      </c>
    </row>
    <row r="24" spans="1:16" x14ac:dyDescent="0.25">
      <c r="A24" s="21">
        <v>101</v>
      </c>
      <c r="B24" s="20">
        <v>10</v>
      </c>
      <c r="C24" s="21" t="s">
        <v>6</v>
      </c>
      <c r="D24" s="21" t="s">
        <v>26</v>
      </c>
      <c r="E24" s="26">
        <v>3</v>
      </c>
      <c r="F24" s="21" t="s">
        <v>211</v>
      </c>
      <c r="G24" s="21" t="s">
        <v>17</v>
      </c>
      <c r="H24" s="22" t="s">
        <v>8</v>
      </c>
      <c r="I24" s="23">
        <v>45.28</v>
      </c>
      <c r="J24" s="23">
        <v>40.18</v>
      </c>
      <c r="K24" s="22"/>
      <c r="L24" s="24">
        <v>98495.664521739134</v>
      </c>
      <c r="M24" s="24">
        <v>108125.25247826087</v>
      </c>
      <c r="N24" s="25">
        <f t="shared" si="0"/>
        <v>2451.360490834722</v>
      </c>
      <c r="O24" s="25">
        <f t="shared" si="1"/>
        <v>2691.0217142424308</v>
      </c>
      <c r="P24" s="49">
        <f>Master[[#This Row],[Price in USD
(Excl. VAT)]]/$N$184/Master[[#This Row],[NSA
(m2)]]</f>
        <v>0.98769497745059254</v>
      </c>
    </row>
    <row r="25" spans="1:16" x14ac:dyDescent="0.25">
      <c r="A25" s="21">
        <v>113</v>
      </c>
      <c r="B25" s="20">
        <v>11</v>
      </c>
      <c r="C25" s="21" t="s">
        <v>6</v>
      </c>
      <c r="D25" s="21" t="s">
        <v>26</v>
      </c>
      <c r="E25" s="26">
        <v>3</v>
      </c>
      <c r="F25" s="21" t="s">
        <v>223</v>
      </c>
      <c r="G25" s="21" t="s">
        <v>17</v>
      </c>
      <c r="H25" s="22" t="s">
        <v>8</v>
      </c>
      <c r="I25" s="23">
        <v>45.28</v>
      </c>
      <c r="J25" s="23">
        <v>40.18</v>
      </c>
      <c r="K25" s="22"/>
      <c r="L25" s="24">
        <v>98254.843826086959</v>
      </c>
      <c r="M25" s="24">
        <v>107860.34969565217</v>
      </c>
      <c r="N25" s="25">
        <f t="shared" si="0"/>
        <v>2445.3669444023635</v>
      </c>
      <c r="O25" s="25">
        <f t="shared" si="1"/>
        <v>2684.4288127340014</v>
      </c>
      <c r="P25" s="49">
        <f>Master[[#This Row],[Price in USD
(Excl. VAT)]]/$N$184/Master[[#This Row],[NSA
(m2)]]</f>
        <v>0.98528007530523654</v>
      </c>
    </row>
    <row r="26" spans="1:16" x14ac:dyDescent="0.25">
      <c r="A26" s="21">
        <v>125</v>
      </c>
      <c r="B26" s="20">
        <v>12</v>
      </c>
      <c r="C26" s="21" t="s">
        <v>6</v>
      </c>
      <c r="D26" s="21" t="s">
        <v>26</v>
      </c>
      <c r="E26" s="26">
        <v>3</v>
      </c>
      <c r="F26" s="21" t="s">
        <v>182</v>
      </c>
      <c r="G26" s="21" t="s">
        <v>17</v>
      </c>
      <c r="H26" s="22" t="s">
        <v>8</v>
      </c>
      <c r="I26" s="23">
        <v>45.28</v>
      </c>
      <c r="J26" s="23">
        <v>40.18</v>
      </c>
      <c r="K26" s="22"/>
      <c r="L26" s="24">
        <v>98014.023130434784</v>
      </c>
      <c r="M26" s="24">
        <v>107595.44695652174</v>
      </c>
      <c r="N26" s="25">
        <f t="shared" si="0"/>
        <v>2439.3733979700046</v>
      </c>
      <c r="O26" s="25">
        <f t="shared" si="1"/>
        <v>2677.8359123076593</v>
      </c>
      <c r="P26" s="49">
        <f>Master[[#This Row],[Price in USD
(Excl. VAT)]]/$N$184/Master[[#This Row],[NSA
(m2)]]</f>
        <v>0.98286517315988053</v>
      </c>
    </row>
    <row r="27" spans="1:16" x14ac:dyDescent="0.25">
      <c r="A27" s="21">
        <v>137</v>
      </c>
      <c r="B27" s="20" t="s">
        <v>5</v>
      </c>
      <c r="C27" s="21" t="s">
        <v>6</v>
      </c>
      <c r="D27" s="21" t="s">
        <v>26</v>
      </c>
      <c r="E27" s="26">
        <v>3</v>
      </c>
      <c r="F27" s="21" t="s">
        <v>194</v>
      </c>
      <c r="G27" s="21" t="s">
        <v>17</v>
      </c>
      <c r="H27" s="22" t="s">
        <v>8</v>
      </c>
      <c r="I27" s="23">
        <v>45.28</v>
      </c>
      <c r="J27" s="23">
        <v>40.18</v>
      </c>
      <c r="K27" s="22"/>
      <c r="L27" s="24">
        <v>98014.023130434784</v>
      </c>
      <c r="M27" s="24">
        <v>107595.44695652174</v>
      </c>
      <c r="N27" s="25">
        <f t="shared" si="0"/>
        <v>2439.3733979700046</v>
      </c>
      <c r="O27" s="25">
        <f t="shared" si="1"/>
        <v>2677.8359123076593</v>
      </c>
      <c r="P27" s="49">
        <f>Master[[#This Row],[Price in USD
(Excl. VAT)]]/$N$184/Master[[#This Row],[NSA
(m2)]]</f>
        <v>0.98286517315988053</v>
      </c>
    </row>
    <row r="28" spans="1:16" x14ac:dyDescent="0.25">
      <c r="A28" s="21">
        <v>149</v>
      </c>
      <c r="B28" s="21">
        <v>14</v>
      </c>
      <c r="C28" s="21" t="s">
        <v>6</v>
      </c>
      <c r="D28" s="21" t="s">
        <v>26</v>
      </c>
      <c r="E28" s="26">
        <v>3</v>
      </c>
      <c r="F28" s="21" t="s">
        <v>37</v>
      </c>
      <c r="G28" s="21" t="s">
        <v>17</v>
      </c>
      <c r="H28" s="22" t="s">
        <v>8</v>
      </c>
      <c r="I28" s="23">
        <v>45.28</v>
      </c>
      <c r="J28" s="23">
        <v>40.18</v>
      </c>
      <c r="K28" s="22"/>
      <c r="L28" s="24">
        <v>97773.202434782608</v>
      </c>
      <c r="M28" s="24">
        <v>107330.54417391305</v>
      </c>
      <c r="N28" s="25">
        <f t="shared" si="0"/>
        <v>2433.3798515376457</v>
      </c>
      <c r="O28" s="25">
        <f t="shared" si="1"/>
        <v>2671.2430107992295</v>
      </c>
      <c r="P28" s="49">
        <f>Master[[#This Row],[Price in USD
(Excl. VAT)]]/$N$184/Master[[#This Row],[NSA
(m2)]]</f>
        <v>0.98045027101452442</v>
      </c>
    </row>
    <row r="29" spans="1:16" x14ac:dyDescent="0.25">
      <c r="A29" s="21">
        <v>161</v>
      </c>
      <c r="B29" s="21">
        <v>15</v>
      </c>
      <c r="C29" s="21" t="s">
        <v>6</v>
      </c>
      <c r="D29" s="21" t="s">
        <v>26</v>
      </c>
      <c r="E29" s="26">
        <v>3</v>
      </c>
      <c r="F29" s="21" t="s">
        <v>49</v>
      </c>
      <c r="G29" s="21" t="s">
        <v>17</v>
      </c>
      <c r="H29" s="22" t="s">
        <v>8</v>
      </c>
      <c r="I29" s="23">
        <v>45.28</v>
      </c>
      <c r="J29" s="23">
        <v>40.18</v>
      </c>
      <c r="K29" s="22"/>
      <c r="L29" s="24">
        <v>97773.202434782608</v>
      </c>
      <c r="M29" s="24">
        <v>107330.54417391305</v>
      </c>
      <c r="N29" s="25">
        <f t="shared" si="0"/>
        <v>2433.3798515376457</v>
      </c>
      <c r="O29" s="25">
        <f t="shared" si="1"/>
        <v>2671.2430107992295</v>
      </c>
      <c r="P29" s="49">
        <f>Master[[#This Row],[Price in USD
(Excl. VAT)]]/$N$184/Master[[#This Row],[NSA
(m2)]]</f>
        <v>0.98045027101452442</v>
      </c>
    </row>
    <row r="30" spans="1:16" x14ac:dyDescent="0.25">
      <c r="A30" s="21">
        <v>173</v>
      </c>
      <c r="B30" s="20">
        <v>16</v>
      </c>
      <c r="C30" s="21" t="s">
        <v>6</v>
      </c>
      <c r="D30" s="21" t="s">
        <v>26</v>
      </c>
      <c r="E30" s="26">
        <v>3</v>
      </c>
      <c r="F30" s="21" t="s">
        <v>117</v>
      </c>
      <c r="G30" s="21" t="s">
        <v>17</v>
      </c>
      <c r="H30" s="22" t="s">
        <v>8</v>
      </c>
      <c r="I30" s="23">
        <v>45.28</v>
      </c>
      <c r="J30" s="23">
        <v>40.18</v>
      </c>
      <c r="K30" s="22"/>
      <c r="L30" s="24">
        <v>98495.664521739134</v>
      </c>
      <c r="M30" s="24">
        <v>108125.25247826087</v>
      </c>
      <c r="N30" s="25">
        <f t="shared" si="0"/>
        <v>2451.360490834722</v>
      </c>
      <c r="O30" s="25">
        <f t="shared" si="1"/>
        <v>2691.0217142424308</v>
      </c>
      <c r="P30" s="49">
        <f>Master[[#This Row],[Price in USD
(Excl. VAT)]]/$N$184/Master[[#This Row],[NSA
(m2)]]</f>
        <v>0.98769497745059254</v>
      </c>
    </row>
    <row r="31" spans="1:16" x14ac:dyDescent="0.25">
      <c r="A31" s="21">
        <v>185</v>
      </c>
      <c r="B31" s="20">
        <v>17</v>
      </c>
      <c r="C31" s="21" t="s">
        <v>6</v>
      </c>
      <c r="D31" s="21" t="s">
        <v>26</v>
      </c>
      <c r="E31" s="26">
        <v>3</v>
      </c>
      <c r="F31" s="21" t="s">
        <v>156</v>
      </c>
      <c r="G31" s="21" t="s">
        <v>17</v>
      </c>
      <c r="H31" s="22" t="s">
        <v>8</v>
      </c>
      <c r="I31" s="23">
        <v>45.28</v>
      </c>
      <c r="J31" s="23">
        <v>40.18</v>
      </c>
      <c r="K31" s="22"/>
      <c r="L31" s="24">
        <v>97532.381739130433</v>
      </c>
      <c r="M31" s="24">
        <v>107065.64139130435</v>
      </c>
      <c r="N31" s="25">
        <f t="shared" si="0"/>
        <v>2427.3863051052872</v>
      </c>
      <c r="O31" s="25">
        <f t="shared" si="1"/>
        <v>2664.6501092908002</v>
      </c>
      <c r="P31" s="49">
        <f>Master[[#This Row],[Price in USD
(Excl. VAT)]]/$N$184/Master[[#This Row],[NSA
(m2)]]</f>
        <v>0.97803536886916864</v>
      </c>
    </row>
    <row r="32" spans="1:16" x14ac:dyDescent="0.25">
      <c r="A32" s="10">
        <v>20</v>
      </c>
      <c r="B32" s="9">
        <v>3</v>
      </c>
      <c r="C32" s="21" t="s">
        <v>6</v>
      </c>
      <c r="D32" s="21" t="s">
        <v>20</v>
      </c>
      <c r="E32" s="26">
        <v>6</v>
      </c>
      <c r="F32" s="21" t="s">
        <v>174</v>
      </c>
      <c r="G32" s="21" t="s">
        <v>10</v>
      </c>
      <c r="H32" s="22" t="s">
        <v>51</v>
      </c>
      <c r="I32" s="23">
        <v>49.28</v>
      </c>
      <c r="J32" s="23">
        <v>44.93</v>
      </c>
      <c r="K32" s="22"/>
      <c r="L32" s="24">
        <v>111128.11408695653</v>
      </c>
      <c r="M32" s="24">
        <v>122001.51426086956</v>
      </c>
      <c r="N32" s="25">
        <f t="shared" si="0"/>
        <v>2473.3610969721017</v>
      </c>
      <c r="O32" s="25">
        <f t="shared" si="1"/>
        <v>2715.36866816981</v>
      </c>
      <c r="P32" s="49">
        <f>Master[[#This Row],[Price in USD
(Excl. VAT)]]/$N$184/Master[[#This Row],[NSA
(m2)]]</f>
        <v>0.99655939713264396</v>
      </c>
    </row>
    <row r="33" spans="1:16" x14ac:dyDescent="0.25">
      <c r="A33" s="10">
        <v>32</v>
      </c>
      <c r="B33" s="9" t="s">
        <v>103</v>
      </c>
      <c r="C33" s="21" t="s">
        <v>6</v>
      </c>
      <c r="D33" s="21" t="s">
        <v>20</v>
      </c>
      <c r="E33" s="26">
        <v>6</v>
      </c>
      <c r="F33" s="21" t="s">
        <v>136</v>
      </c>
      <c r="G33" s="21" t="s">
        <v>10</v>
      </c>
      <c r="H33" s="22" t="s">
        <v>51</v>
      </c>
      <c r="I33" s="23">
        <v>49.28</v>
      </c>
      <c r="J33" s="23">
        <v>44.93</v>
      </c>
      <c r="K33" s="22"/>
      <c r="L33" s="24">
        <v>113749.06017391305</v>
      </c>
      <c r="M33" s="24">
        <v>124884.55495652174</v>
      </c>
      <c r="N33" s="25">
        <f t="shared" si="0"/>
        <v>2531.6950851082361</v>
      </c>
      <c r="O33" s="25">
        <f t="shared" si="1"/>
        <v>2779.5360551195581</v>
      </c>
      <c r="P33" s="49">
        <f>Master[[#This Row],[Price in USD
(Excl. VAT)]]/$N$184/Master[[#This Row],[NSA
(m2)]]</f>
        <v>1.0200631564989797</v>
      </c>
    </row>
    <row r="34" spans="1:16" x14ac:dyDescent="0.25">
      <c r="A34" s="10">
        <v>44</v>
      </c>
      <c r="B34" s="9">
        <v>5</v>
      </c>
      <c r="C34" s="21" t="s">
        <v>6</v>
      </c>
      <c r="D34" s="21" t="s">
        <v>20</v>
      </c>
      <c r="E34" s="26">
        <v>6</v>
      </c>
      <c r="F34" s="21" t="s">
        <v>148</v>
      </c>
      <c r="G34" s="21" t="s">
        <v>10</v>
      </c>
      <c r="H34" s="22" t="s">
        <v>51</v>
      </c>
      <c r="I34" s="23">
        <v>49.28</v>
      </c>
      <c r="J34" s="23">
        <v>44.93</v>
      </c>
      <c r="K34" s="22"/>
      <c r="L34" s="24">
        <v>116632.10086956521</v>
      </c>
      <c r="M34" s="24">
        <v>128055.89973913043</v>
      </c>
      <c r="N34" s="25">
        <f t="shared" si="0"/>
        <v>2595.8624720579837</v>
      </c>
      <c r="O34" s="25">
        <f t="shared" si="1"/>
        <v>2850.1201811513561</v>
      </c>
      <c r="P34" s="49">
        <f>Master[[#This Row],[Price in USD
(Excl. VAT)]]/$N$184/Master[[#This Row],[NSA
(m2)]]</f>
        <v>1.0459172918019493</v>
      </c>
    </row>
    <row r="35" spans="1:16" x14ac:dyDescent="0.25">
      <c r="A35" s="40">
        <v>56</v>
      </c>
      <c r="B35" s="11">
        <v>6</v>
      </c>
      <c r="C35" s="21" t="s">
        <v>6</v>
      </c>
      <c r="D35" s="21" t="s">
        <v>20</v>
      </c>
      <c r="E35" s="26">
        <v>6</v>
      </c>
      <c r="F35" s="21" t="s">
        <v>61</v>
      </c>
      <c r="G35" s="21" t="s">
        <v>10</v>
      </c>
      <c r="H35" s="22" t="s">
        <v>51</v>
      </c>
      <c r="I35" s="23">
        <v>49.28</v>
      </c>
      <c r="J35" s="23">
        <v>44.93</v>
      </c>
      <c r="K35" s="22"/>
      <c r="L35" s="24">
        <v>117942.57391304348</v>
      </c>
      <c r="M35" s="24">
        <v>129497.42008695652</v>
      </c>
      <c r="N35" s="25">
        <f t="shared" si="0"/>
        <v>2625.0294661260514</v>
      </c>
      <c r="O35" s="25">
        <f t="shared" si="1"/>
        <v>2882.2038746262301</v>
      </c>
      <c r="P35" s="49">
        <f>Master[[#This Row],[Price in USD
(Excl. VAT)]]/$N$184/Master[[#This Row],[NSA
(m2)]]</f>
        <v>1.0576691714851174</v>
      </c>
    </row>
    <row r="36" spans="1:16" x14ac:dyDescent="0.25">
      <c r="A36" s="10">
        <v>68</v>
      </c>
      <c r="B36" s="9">
        <v>7</v>
      </c>
      <c r="C36" s="21" t="s">
        <v>6</v>
      </c>
      <c r="D36" s="21" t="s">
        <v>20</v>
      </c>
      <c r="E36" s="26">
        <v>6</v>
      </c>
      <c r="F36" s="21" t="s">
        <v>73</v>
      </c>
      <c r="G36" s="21" t="s">
        <v>10</v>
      </c>
      <c r="H36" s="22" t="s">
        <v>51</v>
      </c>
      <c r="I36" s="23">
        <v>49.28</v>
      </c>
      <c r="J36" s="23">
        <v>44.93</v>
      </c>
      <c r="K36" s="22"/>
      <c r="L36" s="24">
        <v>117418.38469565217</v>
      </c>
      <c r="M36" s="24">
        <v>128920.81191304348</v>
      </c>
      <c r="N36" s="25">
        <f t="shared" si="0"/>
        <v>2613.3626684988244</v>
      </c>
      <c r="O36" s="25">
        <f t="shared" si="1"/>
        <v>2869.3703964621295</v>
      </c>
      <c r="P36" s="49">
        <f>Master[[#This Row],[Price in USD
(Excl. VAT)]]/$N$184/Master[[#This Row],[NSA
(m2)]]</f>
        <v>1.0529684196118501</v>
      </c>
    </row>
    <row r="37" spans="1:16" x14ac:dyDescent="0.25">
      <c r="A37" s="10">
        <v>80</v>
      </c>
      <c r="B37" s="9">
        <v>8</v>
      </c>
      <c r="C37" s="21" t="s">
        <v>6</v>
      </c>
      <c r="D37" s="21" t="s">
        <v>20</v>
      </c>
      <c r="E37" s="26">
        <v>6</v>
      </c>
      <c r="F37" s="21" t="s">
        <v>97</v>
      </c>
      <c r="G37" s="21" t="s">
        <v>10</v>
      </c>
      <c r="H37" s="22" t="s">
        <v>51</v>
      </c>
      <c r="I37" s="23">
        <v>49.28</v>
      </c>
      <c r="J37" s="23">
        <v>44.93</v>
      </c>
      <c r="K37" s="22"/>
      <c r="L37" s="24">
        <v>118466.76313043479</v>
      </c>
      <c r="M37" s="24">
        <v>130074.0282173913</v>
      </c>
      <c r="N37" s="25">
        <f t="shared" si="0"/>
        <v>2636.6962637532783</v>
      </c>
      <c r="O37" s="25">
        <f t="shared" si="1"/>
        <v>2895.037351822642</v>
      </c>
      <c r="P37" s="49">
        <f>Master[[#This Row],[Price in USD
(Excl. VAT)]]/$N$184/Master[[#This Row],[NSA
(m2)]]</f>
        <v>1.0623699233583845</v>
      </c>
    </row>
    <row r="38" spans="1:16" x14ac:dyDescent="0.25">
      <c r="A38" s="10">
        <v>92</v>
      </c>
      <c r="B38" s="9">
        <v>9</v>
      </c>
      <c r="C38" s="21" t="s">
        <v>6</v>
      </c>
      <c r="D38" s="21" t="s">
        <v>20</v>
      </c>
      <c r="E38" s="26">
        <v>6</v>
      </c>
      <c r="F38" s="21" t="s">
        <v>86</v>
      </c>
      <c r="G38" s="21" t="s">
        <v>10</v>
      </c>
      <c r="H38" s="22" t="s">
        <v>51</v>
      </c>
      <c r="I38" s="23">
        <v>49.28</v>
      </c>
      <c r="J38" s="23">
        <v>44.93</v>
      </c>
      <c r="K38" s="22"/>
      <c r="L38" s="24">
        <v>118466.76313043479</v>
      </c>
      <c r="M38" s="24">
        <v>130074.0282173913</v>
      </c>
      <c r="N38" s="25">
        <f t="shared" si="0"/>
        <v>2636.6962637532783</v>
      </c>
      <c r="O38" s="25">
        <f t="shared" si="1"/>
        <v>2895.037351822642</v>
      </c>
      <c r="P38" s="49">
        <f>Master[[#This Row],[Price in USD
(Excl. VAT)]]/$N$184/Master[[#This Row],[NSA
(m2)]]</f>
        <v>1.0623699233583845</v>
      </c>
    </row>
    <row r="39" spans="1:16" x14ac:dyDescent="0.25">
      <c r="A39" s="10">
        <v>104</v>
      </c>
      <c r="B39" s="9">
        <v>10</v>
      </c>
      <c r="C39" s="21" t="s">
        <v>6</v>
      </c>
      <c r="D39" s="21" t="s">
        <v>20</v>
      </c>
      <c r="E39" s="26">
        <v>6</v>
      </c>
      <c r="F39" s="21" t="s">
        <v>214</v>
      </c>
      <c r="G39" s="21" t="s">
        <v>10</v>
      </c>
      <c r="H39" s="22" t="s">
        <v>51</v>
      </c>
      <c r="I39" s="23">
        <v>49.28</v>
      </c>
      <c r="J39" s="23">
        <v>44.93</v>
      </c>
      <c r="K39" s="22"/>
      <c r="L39" s="24">
        <v>117942.57391304348</v>
      </c>
      <c r="M39" s="24">
        <v>129497.42008695652</v>
      </c>
      <c r="N39" s="25">
        <f t="shared" si="0"/>
        <v>2625.0294661260514</v>
      </c>
      <c r="O39" s="25">
        <f t="shared" si="1"/>
        <v>2882.2038746262301</v>
      </c>
      <c r="P39" s="49">
        <f>Master[[#This Row],[Price in USD
(Excl. VAT)]]/$N$184/Master[[#This Row],[NSA
(m2)]]</f>
        <v>1.0576691714851174</v>
      </c>
    </row>
    <row r="40" spans="1:16" x14ac:dyDescent="0.25">
      <c r="A40" s="10">
        <v>116</v>
      </c>
      <c r="B40" s="9">
        <v>11</v>
      </c>
      <c r="C40" s="21" t="s">
        <v>6</v>
      </c>
      <c r="D40" s="21" t="s">
        <v>20</v>
      </c>
      <c r="E40" s="26">
        <v>6</v>
      </c>
      <c r="F40" s="21" t="s">
        <v>226</v>
      </c>
      <c r="G40" s="21" t="s">
        <v>10</v>
      </c>
      <c r="H40" s="22" t="s">
        <v>51</v>
      </c>
      <c r="I40" s="23">
        <v>49.28</v>
      </c>
      <c r="J40" s="23">
        <v>44.93</v>
      </c>
      <c r="K40" s="22"/>
      <c r="L40" s="24">
        <v>117942.57391304348</v>
      </c>
      <c r="M40" s="24">
        <v>129497.42008695652</v>
      </c>
      <c r="N40" s="25">
        <f t="shared" si="0"/>
        <v>2625.0294661260514</v>
      </c>
      <c r="O40" s="25">
        <f t="shared" si="1"/>
        <v>2882.2038746262301</v>
      </c>
      <c r="P40" s="49">
        <f>Master[[#This Row],[Price in USD
(Excl. VAT)]]/$N$184/Master[[#This Row],[NSA
(m2)]]</f>
        <v>1.0576691714851174</v>
      </c>
    </row>
    <row r="41" spans="1:16" x14ac:dyDescent="0.25">
      <c r="A41" s="10">
        <v>128</v>
      </c>
      <c r="B41" s="9">
        <v>12</v>
      </c>
      <c r="C41" s="21" t="s">
        <v>6</v>
      </c>
      <c r="D41" s="21" t="s">
        <v>20</v>
      </c>
      <c r="E41" s="26">
        <v>6</v>
      </c>
      <c r="F41" s="21" t="s">
        <v>185</v>
      </c>
      <c r="G41" s="21" t="s">
        <v>10</v>
      </c>
      <c r="H41" s="22" t="s">
        <v>51</v>
      </c>
      <c r="I41" s="23">
        <v>49.28</v>
      </c>
      <c r="J41" s="23">
        <v>44.93</v>
      </c>
      <c r="K41" s="22"/>
      <c r="L41" s="24">
        <v>117942.57391304348</v>
      </c>
      <c r="M41" s="24">
        <v>129497.42008695652</v>
      </c>
      <c r="N41" s="25">
        <f t="shared" si="0"/>
        <v>2625.0294661260514</v>
      </c>
      <c r="O41" s="25">
        <f t="shared" si="1"/>
        <v>2882.2038746262301</v>
      </c>
      <c r="P41" s="49">
        <f>Master[[#This Row],[Price in USD
(Excl. VAT)]]/$N$184/Master[[#This Row],[NSA
(m2)]]</f>
        <v>1.0576691714851174</v>
      </c>
    </row>
    <row r="42" spans="1:16" x14ac:dyDescent="0.25">
      <c r="A42" s="10">
        <v>140</v>
      </c>
      <c r="B42" s="10" t="s">
        <v>5</v>
      </c>
      <c r="C42" s="21" t="s">
        <v>6</v>
      </c>
      <c r="D42" s="21" t="s">
        <v>20</v>
      </c>
      <c r="E42" s="26">
        <v>6</v>
      </c>
      <c r="F42" s="21" t="s">
        <v>28</v>
      </c>
      <c r="G42" s="21" t="s">
        <v>10</v>
      </c>
      <c r="H42" s="22" t="s">
        <v>51</v>
      </c>
      <c r="I42" s="23">
        <v>49.28</v>
      </c>
      <c r="J42" s="23">
        <v>44.93</v>
      </c>
      <c r="K42" s="22"/>
      <c r="L42" s="24">
        <v>117418.38469565217</v>
      </c>
      <c r="M42" s="24">
        <v>128920.81191304348</v>
      </c>
      <c r="N42" s="25">
        <f t="shared" si="0"/>
        <v>2613.3626684988244</v>
      </c>
      <c r="O42" s="25">
        <f t="shared" si="1"/>
        <v>2869.3703964621295</v>
      </c>
      <c r="P42" s="49">
        <f>Master[[#This Row],[Price in USD
(Excl. VAT)]]/$N$184/Master[[#This Row],[NSA
(m2)]]</f>
        <v>1.0529684196118501</v>
      </c>
    </row>
    <row r="43" spans="1:16" x14ac:dyDescent="0.25">
      <c r="A43" s="10">
        <v>152</v>
      </c>
      <c r="B43" s="10">
        <v>14</v>
      </c>
      <c r="C43" s="21" t="s">
        <v>6</v>
      </c>
      <c r="D43" s="21" t="s">
        <v>20</v>
      </c>
      <c r="E43" s="26">
        <v>6</v>
      </c>
      <c r="F43" s="21" t="s">
        <v>40</v>
      </c>
      <c r="G43" s="21" t="s">
        <v>10</v>
      </c>
      <c r="H43" s="22" t="s">
        <v>51</v>
      </c>
      <c r="I43" s="23">
        <v>49.28</v>
      </c>
      <c r="J43" s="23">
        <v>44.93</v>
      </c>
      <c r="K43" s="22"/>
      <c r="L43" s="24">
        <v>117418.38469565217</v>
      </c>
      <c r="M43" s="24">
        <v>128920.81191304348</v>
      </c>
      <c r="N43" s="25">
        <f t="shared" si="0"/>
        <v>2613.3626684988244</v>
      </c>
      <c r="O43" s="25">
        <f t="shared" si="1"/>
        <v>2869.3703964621295</v>
      </c>
      <c r="P43" s="49">
        <f>Master[[#This Row],[Price in USD
(Excl. VAT)]]/$N$184/Master[[#This Row],[NSA
(m2)]]</f>
        <v>1.0529684196118501</v>
      </c>
    </row>
    <row r="44" spans="1:16" x14ac:dyDescent="0.25">
      <c r="A44" s="10">
        <v>164</v>
      </c>
      <c r="B44" s="9">
        <v>15</v>
      </c>
      <c r="C44" s="21" t="s">
        <v>6</v>
      </c>
      <c r="D44" s="21" t="s">
        <v>20</v>
      </c>
      <c r="E44" s="26">
        <v>6</v>
      </c>
      <c r="F44" s="21" t="s">
        <v>108</v>
      </c>
      <c r="G44" s="21" t="s">
        <v>10</v>
      </c>
      <c r="H44" s="22" t="s">
        <v>51</v>
      </c>
      <c r="I44" s="23">
        <v>49.28</v>
      </c>
      <c r="J44" s="23">
        <v>44.93</v>
      </c>
      <c r="K44" s="22"/>
      <c r="L44" s="24">
        <v>117156.29008695652</v>
      </c>
      <c r="M44" s="24">
        <v>128632.50786956522</v>
      </c>
      <c r="N44" s="25">
        <f t="shared" si="0"/>
        <v>2607.5292696852107</v>
      </c>
      <c r="O44" s="25">
        <f t="shared" si="1"/>
        <v>2862.9536583477679</v>
      </c>
      <c r="P44" s="49">
        <f>Master[[#This Row],[Price in USD
(Excl. VAT)]]/$N$184/Master[[#This Row],[NSA
(m2)]]</f>
        <v>1.0506180436752164</v>
      </c>
    </row>
    <row r="45" spans="1:16" x14ac:dyDescent="0.25">
      <c r="A45" s="10">
        <v>176</v>
      </c>
      <c r="B45" s="9">
        <v>16</v>
      </c>
      <c r="C45" s="21" t="s">
        <v>6</v>
      </c>
      <c r="D45" s="21" t="s">
        <v>20</v>
      </c>
      <c r="E45" s="26">
        <v>6</v>
      </c>
      <c r="F45" s="21" t="s">
        <v>120</v>
      </c>
      <c r="G45" s="21" t="s">
        <v>10</v>
      </c>
      <c r="H45" s="22" t="s">
        <v>51</v>
      </c>
      <c r="I45" s="23">
        <v>49.28</v>
      </c>
      <c r="J45" s="23">
        <v>44.93</v>
      </c>
      <c r="K45" s="22"/>
      <c r="L45" s="24">
        <v>117942.57391304348</v>
      </c>
      <c r="M45" s="24">
        <v>129497.42008695652</v>
      </c>
      <c r="N45" s="25">
        <f t="shared" si="0"/>
        <v>2625.0294661260514</v>
      </c>
      <c r="O45" s="25">
        <f t="shared" si="1"/>
        <v>2882.2038746262301</v>
      </c>
      <c r="P45" s="49">
        <f>Master[[#This Row],[Price in USD
(Excl. VAT)]]/$N$184/Master[[#This Row],[NSA
(m2)]]</f>
        <v>1.0576691714851174</v>
      </c>
    </row>
    <row r="46" spans="1:16" x14ac:dyDescent="0.25">
      <c r="A46" s="10">
        <v>188</v>
      </c>
      <c r="B46" s="9">
        <v>17</v>
      </c>
      <c r="C46" s="21" t="s">
        <v>6</v>
      </c>
      <c r="D46" s="21" t="s">
        <v>20</v>
      </c>
      <c r="E46" s="26">
        <v>6</v>
      </c>
      <c r="F46" s="21" t="s">
        <v>159</v>
      </c>
      <c r="G46" s="21" t="s">
        <v>10</v>
      </c>
      <c r="H46" s="22" t="s">
        <v>51</v>
      </c>
      <c r="I46" s="23">
        <v>49.28</v>
      </c>
      <c r="J46" s="23">
        <v>44.93</v>
      </c>
      <c r="K46" s="22"/>
      <c r="L46" s="24">
        <v>116632.10086956521</v>
      </c>
      <c r="M46" s="24">
        <v>128055.89973913043</v>
      </c>
      <c r="N46" s="25">
        <f t="shared" si="0"/>
        <v>2595.8624720579837</v>
      </c>
      <c r="O46" s="25">
        <f t="shared" si="1"/>
        <v>2850.1201811513561</v>
      </c>
      <c r="P46" s="49">
        <f>Master[[#This Row],[Price in USD
(Excl. VAT)]]/$N$184/Master[[#This Row],[NSA
(m2)]]</f>
        <v>1.0459172918019493</v>
      </c>
    </row>
    <row r="47" spans="1:16" x14ac:dyDescent="0.25">
      <c r="A47" s="32">
        <v>21</v>
      </c>
      <c r="B47" s="29">
        <v>3</v>
      </c>
      <c r="C47" s="14" t="s">
        <v>6</v>
      </c>
      <c r="D47" s="14" t="s">
        <v>21</v>
      </c>
      <c r="E47" s="30">
        <v>7</v>
      </c>
      <c r="F47" s="14" t="s">
        <v>175</v>
      </c>
      <c r="G47" s="14" t="s">
        <v>76</v>
      </c>
      <c r="H47" s="15" t="s">
        <v>51</v>
      </c>
      <c r="I47" s="16">
        <v>50.42</v>
      </c>
      <c r="J47" s="16">
        <v>45.73</v>
      </c>
      <c r="K47" s="15"/>
      <c r="L47" s="17">
        <v>113698.85373913044</v>
      </c>
      <c r="M47" s="17">
        <v>124823.78956521739</v>
      </c>
      <c r="N47" s="18">
        <f t="shared" si="0"/>
        <v>2486.3077572519232</v>
      </c>
      <c r="O47" s="18">
        <f t="shared" si="1"/>
        <v>2729.5821028912619</v>
      </c>
      <c r="P47" s="49">
        <f>Master[[#This Row],[Price in USD
(Excl. VAT)]]/$N$184/Master[[#This Row],[NSA
(m2)]]</f>
        <v>1.0017758275111821</v>
      </c>
    </row>
    <row r="48" spans="1:16" x14ac:dyDescent="0.25">
      <c r="A48" s="32">
        <v>33</v>
      </c>
      <c r="B48" s="29" t="s">
        <v>103</v>
      </c>
      <c r="C48" s="14" t="s">
        <v>6</v>
      </c>
      <c r="D48" s="14" t="s">
        <v>21</v>
      </c>
      <c r="E48" s="30">
        <v>7</v>
      </c>
      <c r="F48" s="14" t="s">
        <v>137</v>
      </c>
      <c r="G48" s="14" t="s">
        <v>76</v>
      </c>
      <c r="H48" s="15" t="s">
        <v>51</v>
      </c>
      <c r="I48" s="16">
        <v>50.42</v>
      </c>
      <c r="J48" s="16">
        <v>45.73</v>
      </c>
      <c r="K48" s="15"/>
      <c r="L48" s="17">
        <v>116380.43047826087</v>
      </c>
      <c r="M48" s="17">
        <v>127773.52395652173</v>
      </c>
      <c r="N48" s="18">
        <f t="shared" si="0"/>
        <v>2544.947091149374</v>
      </c>
      <c r="O48" s="18">
        <f t="shared" si="1"/>
        <v>2794.0853697030775</v>
      </c>
      <c r="P48" s="49">
        <f>Master[[#This Row],[Price in USD
(Excl. VAT)]]/$N$184/Master[[#This Row],[NSA
(m2)]]</f>
        <v>1.0254026158958798</v>
      </c>
    </row>
    <row r="49" spans="1:16" x14ac:dyDescent="0.25">
      <c r="A49" s="32">
        <v>45</v>
      </c>
      <c r="B49" s="29">
        <v>5</v>
      </c>
      <c r="C49" s="14" t="s">
        <v>6</v>
      </c>
      <c r="D49" s="14" t="s">
        <v>21</v>
      </c>
      <c r="E49" s="30">
        <v>7</v>
      </c>
      <c r="F49" s="14" t="s">
        <v>149</v>
      </c>
      <c r="G49" s="14" t="s">
        <v>76</v>
      </c>
      <c r="H49" s="15" t="s">
        <v>51</v>
      </c>
      <c r="I49" s="16">
        <v>50.42</v>
      </c>
      <c r="J49" s="16">
        <v>45.73</v>
      </c>
      <c r="K49" s="15"/>
      <c r="L49" s="17">
        <v>119330.16491304348</v>
      </c>
      <c r="M49" s="17">
        <v>131018.23182608695</v>
      </c>
      <c r="N49" s="18">
        <f t="shared" si="0"/>
        <v>2609.4503589119504</v>
      </c>
      <c r="O49" s="18">
        <f t="shared" si="1"/>
        <v>2865.0389640517596</v>
      </c>
      <c r="P49" s="49">
        <f>Master[[#This Row],[Price in USD
(Excl. VAT)]]/$N$184/Master[[#This Row],[NSA
(m2)]]</f>
        <v>1.0513920833105861</v>
      </c>
    </row>
    <row r="50" spans="1:16" x14ac:dyDescent="0.25">
      <c r="A50" s="39">
        <v>57</v>
      </c>
      <c r="B50" s="31">
        <v>6</v>
      </c>
      <c r="C50" s="14" t="s">
        <v>6</v>
      </c>
      <c r="D50" s="14" t="s">
        <v>21</v>
      </c>
      <c r="E50" s="30">
        <v>7</v>
      </c>
      <c r="F50" s="14" t="s">
        <v>62</v>
      </c>
      <c r="G50" s="14" t="s">
        <v>76</v>
      </c>
      <c r="H50" s="15" t="s">
        <v>51</v>
      </c>
      <c r="I50" s="16">
        <v>50.42</v>
      </c>
      <c r="J50" s="16">
        <v>45.73</v>
      </c>
      <c r="K50" s="15"/>
      <c r="L50" s="17">
        <v>123352.53</v>
      </c>
      <c r="M50" s="17">
        <v>135442.8334347826</v>
      </c>
      <c r="N50" s="18">
        <f t="shared" si="0"/>
        <v>2697.4093592827467</v>
      </c>
      <c r="O50" s="18">
        <f t="shared" si="1"/>
        <v>2961.7938647448636</v>
      </c>
      <c r="P50" s="49">
        <f>Master[[#This Row],[Price in USD
(Excl. VAT)]]/$N$184/Master[[#This Row],[NSA
(m2)]]</f>
        <v>1.0868322656960938</v>
      </c>
    </row>
    <row r="51" spans="1:16" x14ac:dyDescent="0.25">
      <c r="A51" s="32">
        <v>69</v>
      </c>
      <c r="B51" s="29">
        <v>7</v>
      </c>
      <c r="C51" s="14" t="s">
        <v>6</v>
      </c>
      <c r="D51" s="14" t="s">
        <v>21</v>
      </c>
      <c r="E51" s="30">
        <v>7</v>
      </c>
      <c r="F51" s="14" t="s">
        <v>74</v>
      </c>
      <c r="G51" s="14" t="s">
        <v>76</v>
      </c>
      <c r="H51" s="15" t="s">
        <v>51</v>
      </c>
      <c r="I51" s="16">
        <v>50.42</v>
      </c>
      <c r="J51" s="16">
        <v>45.73</v>
      </c>
      <c r="K51" s="15"/>
      <c r="L51" s="17">
        <v>122816.21465217392</v>
      </c>
      <c r="M51" s="17">
        <v>134852.8865652174</v>
      </c>
      <c r="N51" s="18">
        <f t="shared" si="0"/>
        <v>2685.6814925032568</v>
      </c>
      <c r="O51" s="18">
        <f t="shared" si="1"/>
        <v>2948.8932115726525</v>
      </c>
      <c r="P51" s="49">
        <f>Master[[#This Row],[Price in USD
(Excl. VAT)]]/$N$184/Master[[#This Row],[NSA
(m2)]]</f>
        <v>1.0821069080191543</v>
      </c>
    </row>
    <row r="52" spans="1:16" x14ac:dyDescent="0.25">
      <c r="A52" s="32">
        <v>81</v>
      </c>
      <c r="B52" s="29">
        <v>8</v>
      </c>
      <c r="C52" s="14" t="s">
        <v>6</v>
      </c>
      <c r="D52" s="14" t="s">
        <v>21</v>
      </c>
      <c r="E52" s="30">
        <v>7</v>
      </c>
      <c r="F52" s="14" t="s">
        <v>98</v>
      </c>
      <c r="G52" s="14" t="s">
        <v>76</v>
      </c>
      <c r="H52" s="15" t="s">
        <v>51</v>
      </c>
      <c r="I52" s="16">
        <v>50.42</v>
      </c>
      <c r="J52" s="16">
        <v>45.73</v>
      </c>
      <c r="K52" s="15"/>
      <c r="L52" s="17">
        <v>123888.84534782609</v>
      </c>
      <c r="M52" s="17">
        <v>136032.78030434783</v>
      </c>
      <c r="N52" s="18">
        <f t="shared" si="0"/>
        <v>2709.137226062237</v>
      </c>
      <c r="O52" s="18">
        <f t="shared" si="1"/>
        <v>2974.6945179170752</v>
      </c>
      <c r="P52" s="49">
        <f>Master[[#This Row],[Price in USD
(Excl. VAT)]]/$N$184/Master[[#This Row],[NSA
(m2)]]</f>
        <v>1.0915576233730335</v>
      </c>
    </row>
    <row r="53" spans="1:16" x14ac:dyDescent="0.25">
      <c r="A53" s="32">
        <v>93</v>
      </c>
      <c r="B53" s="29">
        <v>9</v>
      </c>
      <c r="C53" s="14" t="s">
        <v>6</v>
      </c>
      <c r="D53" s="14" t="s">
        <v>21</v>
      </c>
      <c r="E53" s="30">
        <v>7</v>
      </c>
      <c r="F53" s="14" t="s">
        <v>87</v>
      </c>
      <c r="G53" s="14" t="s">
        <v>76</v>
      </c>
      <c r="H53" s="15" t="s">
        <v>51</v>
      </c>
      <c r="I53" s="16">
        <v>50.42</v>
      </c>
      <c r="J53" s="16">
        <v>45.73</v>
      </c>
      <c r="K53" s="15"/>
      <c r="L53" s="17">
        <v>123888.84534782609</v>
      </c>
      <c r="M53" s="17">
        <v>136032.78030434783</v>
      </c>
      <c r="N53" s="18">
        <f t="shared" si="0"/>
        <v>2709.137226062237</v>
      </c>
      <c r="O53" s="18">
        <f t="shared" si="1"/>
        <v>2974.6945179170752</v>
      </c>
      <c r="P53" s="49">
        <f>Master[[#This Row],[Price in USD
(Excl. VAT)]]/$N$184/Master[[#This Row],[NSA
(m2)]]</f>
        <v>1.0915576233730335</v>
      </c>
    </row>
    <row r="54" spans="1:16" x14ac:dyDescent="0.25">
      <c r="A54" s="32">
        <v>105</v>
      </c>
      <c r="B54" s="29">
        <v>10</v>
      </c>
      <c r="C54" s="14" t="s">
        <v>6</v>
      </c>
      <c r="D54" s="14" t="s">
        <v>21</v>
      </c>
      <c r="E54" s="30">
        <v>7</v>
      </c>
      <c r="F54" s="14" t="s">
        <v>215</v>
      </c>
      <c r="G54" s="14" t="s">
        <v>76</v>
      </c>
      <c r="H54" s="15" t="s">
        <v>51</v>
      </c>
      <c r="I54" s="16">
        <v>50.42</v>
      </c>
      <c r="J54" s="16">
        <v>45.73</v>
      </c>
      <c r="K54" s="15"/>
      <c r="L54" s="17">
        <v>123352.53</v>
      </c>
      <c r="M54" s="17">
        <v>135442.8334347826</v>
      </c>
      <c r="N54" s="18">
        <f t="shared" si="0"/>
        <v>2697.4093592827467</v>
      </c>
      <c r="O54" s="18">
        <f t="shared" si="1"/>
        <v>2961.7938647448636</v>
      </c>
      <c r="P54" s="49">
        <f>Master[[#This Row],[Price in USD
(Excl. VAT)]]/$N$184/Master[[#This Row],[NSA
(m2)]]</f>
        <v>1.0868322656960938</v>
      </c>
    </row>
    <row r="55" spans="1:16" x14ac:dyDescent="0.25">
      <c r="A55" s="32">
        <v>117</v>
      </c>
      <c r="B55" s="29">
        <v>11</v>
      </c>
      <c r="C55" s="14" t="s">
        <v>6</v>
      </c>
      <c r="D55" s="14" t="s">
        <v>21</v>
      </c>
      <c r="E55" s="30">
        <v>7</v>
      </c>
      <c r="F55" s="14" t="s">
        <v>198</v>
      </c>
      <c r="G55" s="14" t="s">
        <v>76</v>
      </c>
      <c r="H55" s="15" t="s">
        <v>51</v>
      </c>
      <c r="I55" s="16">
        <v>50.42</v>
      </c>
      <c r="J55" s="16">
        <v>45.73</v>
      </c>
      <c r="K55" s="15"/>
      <c r="L55" s="17">
        <v>123352.53</v>
      </c>
      <c r="M55" s="17">
        <v>135442.8334347826</v>
      </c>
      <c r="N55" s="18">
        <f t="shared" si="0"/>
        <v>2697.4093592827467</v>
      </c>
      <c r="O55" s="18">
        <f t="shared" si="1"/>
        <v>2961.7938647448636</v>
      </c>
      <c r="P55" s="49">
        <f>Master[[#This Row],[Price in USD
(Excl. VAT)]]/$N$184/Master[[#This Row],[NSA
(m2)]]</f>
        <v>1.0868322656960938</v>
      </c>
    </row>
    <row r="56" spans="1:16" x14ac:dyDescent="0.25">
      <c r="A56" s="32">
        <v>129</v>
      </c>
      <c r="B56" s="29">
        <v>12</v>
      </c>
      <c r="C56" s="14" t="s">
        <v>6</v>
      </c>
      <c r="D56" s="14" t="s">
        <v>21</v>
      </c>
      <c r="E56" s="30">
        <v>7</v>
      </c>
      <c r="F56" s="14" t="s">
        <v>186</v>
      </c>
      <c r="G56" s="14" t="s">
        <v>76</v>
      </c>
      <c r="H56" s="15" t="s">
        <v>51</v>
      </c>
      <c r="I56" s="16">
        <v>50.42</v>
      </c>
      <c r="J56" s="16">
        <v>45.73</v>
      </c>
      <c r="K56" s="15"/>
      <c r="L56" s="17">
        <v>123352.53</v>
      </c>
      <c r="M56" s="17">
        <v>135442.8334347826</v>
      </c>
      <c r="N56" s="18">
        <f t="shared" si="0"/>
        <v>2697.4093592827467</v>
      </c>
      <c r="O56" s="18">
        <f t="shared" si="1"/>
        <v>2961.7938647448636</v>
      </c>
      <c r="P56" s="49">
        <f>Master[[#This Row],[Price in USD
(Excl. VAT)]]/$N$184/Master[[#This Row],[NSA
(m2)]]</f>
        <v>1.0868322656960938</v>
      </c>
    </row>
    <row r="57" spans="1:16" x14ac:dyDescent="0.25">
      <c r="A57" s="32">
        <v>141</v>
      </c>
      <c r="B57" s="32" t="s">
        <v>5</v>
      </c>
      <c r="C57" s="14" t="s">
        <v>6</v>
      </c>
      <c r="D57" s="14" t="s">
        <v>21</v>
      </c>
      <c r="E57" s="30">
        <v>7</v>
      </c>
      <c r="F57" s="14" t="s">
        <v>29</v>
      </c>
      <c r="G57" s="14" t="s">
        <v>76</v>
      </c>
      <c r="H57" s="15" t="s">
        <v>51</v>
      </c>
      <c r="I57" s="16">
        <v>50.42</v>
      </c>
      <c r="J57" s="16">
        <v>45.73</v>
      </c>
      <c r="K57" s="15"/>
      <c r="L57" s="17">
        <v>122816.21465217392</v>
      </c>
      <c r="M57" s="17">
        <v>134852.8865652174</v>
      </c>
      <c r="N57" s="18">
        <f t="shared" si="0"/>
        <v>2685.6814925032568</v>
      </c>
      <c r="O57" s="18">
        <f t="shared" si="1"/>
        <v>2948.8932115726525</v>
      </c>
      <c r="P57" s="49">
        <f>Master[[#This Row],[Price in USD
(Excl. VAT)]]/$N$184/Master[[#This Row],[NSA
(m2)]]</f>
        <v>1.0821069080191543</v>
      </c>
    </row>
    <row r="58" spans="1:16" x14ac:dyDescent="0.25">
      <c r="A58" s="32">
        <v>153</v>
      </c>
      <c r="B58" s="32">
        <v>14</v>
      </c>
      <c r="C58" s="14" t="s">
        <v>6</v>
      </c>
      <c r="D58" s="14" t="s">
        <v>21</v>
      </c>
      <c r="E58" s="30">
        <v>7</v>
      </c>
      <c r="F58" s="14" t="s">
        <v>41</v>
      </c>
      <c r="G58" s="14" t="s">
        <v>76</v>
      </c>
      <c r="H58" s="15" t="s">
        <v>51</v>
      </c>
      <c r="I58" s="16">
        <v>50.42</v>
      </c>
      <c r="J58" s="16">
        <v>45.73</v>
      </c>
      <c r="K58" s="15"/>
      <c r="L58" s="17">
        <v>122816.21465217392</v>
      </c>
      <c r="M58" s="17">
        <v>134852.8865652174</v>
      </c>
      <c r="N58" s="18">
        <f t="shared" si="0"/>
        <v>2685.6814925032568</v>
      </c>
      <c r="O58" s="18">
        <f t="shared" si="1"/>
        <v>2948.8932115726525</v>
      </c>
      <c r="P58" s="49">
        <f>Master[[#This Row],[Price in USD
(Excl. VAT)]]/$N$184/Master[[#This Row],[NSA
(m2)]]</f>
        <v>1.0821069080191543</v>
      </c>
    </row>
    <row r="59" spans="1:16" x14ac:dyDescent="0.25">
      <c r="A59" s="32">
        <v>165</v>
      </c>
      <c r="B59" s="29">
        <v>15</v>
      </c>
      <c r="C59" s="14" t="s">
        <v>6</v>
      </c>
      <c r="D59" s="14" t="s">
        <v>21</v>
      </c>
      <c r="E59" s="30">
        <v>7</v>
      </c>
      <c r="F59" s="14" t="s">
        <v>109</v>
      </c>
      <c r="G59" s="14" t="s">
        <v>76</v>
      </c>
      <c r="H59" s="15" t="s">
        <v>51</v>
      </c>
      <c r="I59" s="16">
        <v>50.42</v>
      </c>
      <c r="J59" s="16">
        <v>45.73</v>
      </c>
      <c r="K59" s="15"/>
      <c r="L59" s="17">
        <v>122548.057</v>
      </c>
      <c r="M59" s="17">
        <v>134557.91313043478</v>
      </c>
      <c r="N59" s="18">
        <f t="shared" si="0"/>
        <v>2679.8175595888915</v>
      </c>
      <c r="O59" s="18">
        <f t="shared" si="1"/>
        <v>2942.4428849865471</v>
      </c>
      <c r="P59" s="49">
        <f>Master[[#This Row],[Price in USD
(Excl. VAT)]]/$N$184/Master[[#This Row],[NSA
(m2)]]</f>
        <v>1.0797442293722233</v>
      </c>
    </row>
    <row r="60" spans="1:16" x14ac:dyDescent="0.25">
      <c r="A60" s="32">
        <v>177</v>
      </c>
      <c r="B60" s="29">
        <v>16</v>
      </c>
      <c r="C60" s="14" t="s">
        <v>6</v>
      </c>
      <c r="D60" s="14" t="s">
        <v>21</v>
      </c>
      <c r="E60" s="30">
        <v>7</v>
      </c>
      <c r="F60" s="14" t="s">
        <v>121</v>
      </c>
      <c r="G60" s="14" t="s">
        <v>76</v>
      </c>
      <c r="H60" s="15" t="s">
        <v>51</v>
      </c>
      <c r="I60" s="16">
        <v>50.42</v>
      </c>
      <c r="J60" s="16">
        <v>45.73</v>
      </c>
      <c r="K60" s="15"/>
      <c r="L60" s="17">
        <v>123352.53</v>
      </c>
      <c r="M60" s="17">
        <v>135442.8334347826</v>
      </c>
      <c r="N60" s="18">
        <f t="shared" si="0"/>
        <v>2697.4093592827467</v>
      </c>
      <c r="O60" s="18">
        <f t="shared" si="1"/>
        <v>2961.7938647448636</v>
      </c>
      <c r="P60" s="49">
        <f>Master[[#This Row],[Price in USD
(Excl. VAT)]]/$N$184/Master[[#This Row],[NSA
(m2)]]</f>
        <v>1.0868322656960938</v>
      </c>
    </row>
    <row r="61" spans="1:16" x14ac:dyDescent="0.25">
      <c r="A61" s="32">
        <v>189</v>
      </c>
      <c r="B61" s="29">
        <v>17</v>
      </c>
      <c r="C61" s="14" t="s">
        <v>6</v>
      </c>
      <c r="D61" s="14" t="s">
        <v>21</v>
      </c>
      <c r="E61" s="30">
        <v>7</v>
      </c>
      <c r="F61" s="14" t="s">
        <v>160</v>
      </c>
      <c r="G61" s="14" t="s">
        <v>76</v>
      </c>
      <c r="H61" s="15" t="s">
        <v>51</v>
      </c>
      <c r="I61" s="16">
        <v>50.42</v>
      </c>
      <c r="J61" s="16">
        <v>45.73</v>
      </c>
      <c r="K61" s="15"/>
      <c r="L61" s="17">
        <v>122011.74165217391</v>
      </c>
      <c r="M61" s="17">
        <v>133967.96621739131</v>
      </c>
      <c r="N61" s="18">
        <f t="shared" si="0"/>
        <v>2668.0896928094012</v>
      </c>
      <c r="O61" s="18">
        <f t="shared" si="1"/>
        <v>2929.5422308635757</v>
      </c>
      <c r="P61" s="49">
        <f>Master[[#This Row],[Price in USD
(Excl. VAT)]]/$N$184/Master[[#This Row],[NSA
(m2)]]</f>
        <v>1.0750188716952838</v>
      </c>
    </row>
    <row r="62" spans="1:16" x14ac:dyDescent="0.25">
      <c r="A62" s="14">
        <v>142</v>
      </c>
      <c r="B62" s="14" t="s">
        <v>5</v>
      </c>
      <c r="C62" s="14" t="s">
        <v>6</v>
      </c>
      <c r="D62" s="14" t="s">
        <v>22</v>
      </c>
      <c r="E62" s="30">
        <v>3</v>
      </c>
      <c r="F62" s="14" t="s">
        <v>30</v>
      </c>
      <c r="G62" s="14" t="s">
        <v>76</v>
      </c>
      <c r="H62" s="15" t="s">
        <v>51</v>
      </c>
      <c r="I62" s="16">
        <v>54.13</v>
      </c>
      <c r="J62" s="16">
        <v>49.62</v>
      </c>
      <c r="K62" s="15"/>
      <c r="L62" s="17">
        <v>130701.70965217391</v>
      </c>
      <c r="M62" s="17">
        <v>143508.90717391303</v>
      </c>
      <c r="N62" s="18">
        <f t="shared" si="0"/>
        <v>2634.0529958116467</v>
      </c>
      <c r="O62" s="18">
        <f t="shared" si="1"/>
        <v>2892.158548446454</v>
      </c>
      <c r="P62" s="49">
        <f>Master[[#This Row],[Price in USD
(Excl. VAT)]]/$N$184/Master[[#This Row],[NSA
(m2)]]</f>
        <v>1.0613049055938548</v>
      </c>
    </row>
    <row r="63" spans="1:16" x14ac:dyDescent="0.25">
      <c r="A63" s="14">
        <v>22</v>
      </c>
      <c r="B63" s="13">
        <v>3</v>
      </c>
      <c r="C63" s="14" t="s">
        <v>6</v>
      </c>
      <c r="D63" s="14" t="s">
        <v>22</v>
      </c>
      <c r="E63" s="30">
        <v>8</v>
      </c>
      <c r="F63" s="14" t="s">
        <v>176</v>
      </c>
      <c r="G63" s="14" t="s">
        <v>76</v>
      </c>
      <c r="H63" s="15" t="s">
        <v>51</v>
      </c>
      <c r="I63" s="16">
        <v>54.13</v>
      </c>
      <c r="J63" s="16">
        <v>49.62</v>
      </c>
      <c r="K63" s="15"/>
      <c r="L63" s="17">
        <v>122065.0327826087</v>
      </c>
      <c r="M63" s="17">
        <v>134008.56265217392</v>
      </c>
      <c r="N63" s="18">
        <f t="shared" si="0"/>
        <v>2459.9966300404817</v>
      </c>
      <c r="O63" s="18">
        <f t="shared" si="1"/>
        <v>2700.6965467991522</v>
      </c>
      <c r="P63" s="49">
        <f>Master[[#This Row],[Price in USD
(Excl. VAT)]]/$N$184/Master[[#This Row],[NSA
(m2)]]</f>
        <v>0.99117462532367562</v>
      </c>
    </row>
    <row r="64" spans="1:16" x14ac:dyDescent="0.25">
      <c r="A64" s="14">
        <v>34</v>
      </c>
      <c r="B64" s="13" t="s">
        <v>103</v>
      </c>
      <c r="C64" s="14" t="s">
        <v>6</v>
      </c>
      <c r="D64" s="14" t="s">
        <v>22</v>
      </c>
      <c r="E64" s="30">
        <v>8</v>
      </c>
      <c r="F64" s="14" t="s">
        <v>138</v>
      </c>
      <c r="G64" s="14" t="s">
        <v>76</v>
      </c>
      <c r="H64" s="15" t="s">
        <v>51</v>
      </c>
      <c r="I64" s="16">
        <v>54.13</v>
      </c>
      <c r="J64" s="16">
        <v>49.62</v>
      </c>
      <c r="K64" s="15"/>
      <c r="L64" s="17">
        <v>124943.92508695651</v>
      </c>
      <c r="M64" s="17">
        <v>137175.34413043479</v>
      </c>
      <c r="N64" s="18">
        <f t="shared" si="0"/>
        <v>2518.0154189229447</v>
      </c>
      <c r="O64" s="18">
        <f t="shared" si="1"/>
        <v>2764.51721343077</v>
      </c>
      <c r="P64" s="49">
        <f>Master[[#This Row],[Price in USD
(Excl. VAT)]]/$N$184/Master[[#This Row],[NSA
(m2)]]</f>
        <v>1.014551385531417</v>
      </c>
    </row>
    <row r="65" spans="1:16" x14ac:dyDescent="0.25">
      <c r="A65" s="14">
        <v>46</v>
      </c>
      <c r="B65" s="13">
        <v>5</v>
      </c>
      <c r="C65" s="14" t="s">
        <v>6</v>
      </c>
      <c r="D65" s="14" t="s">
        <v>22</v>
      </c>
      <c r="E65" s="30">
        <v>8</v>
      </c>
      <c r="F65" s="14" t="s">
        <v>150</v>
      </c>
      <c r="G65" s="14" t="s">
        <v>76</v>
      </c>
      <c r="H65" s="15" t="s">
        <v>51</v>
      </c>
      <c r="I65" s="16">
        <v>54.13</v>
      </c>
      <c r="J65" s="16">
        <v>49.62</v>
      </c>
      <c r="K65" s="15"/>
      <c r="L65" s="17">
        <v>128110.70656521739</v>
      </c>
      <c r="M65" s="17">
        <v>140658.80382608695</v>
      </c>
      <c r="N65" s="18">
        <f t="shared" si="0"/>
        <v>2581.8360855545625</v>
      </c>
      <c r="O65" s="18">
        <f t="shared" si="1"/>
        <v>2834.7199481275084</v>
      </c>
      <c r="P65" s="49">
        <f>Master[[#This Row],[Price in USD
(Excl. VAT)]]/$N$184/Master[[#This Row],[NSA
(m2)]]</f>
        <v>1.0402658213009734</v>
      </c>
    </row>
    <row r="66" spans="1:16" x14ac:dyDescent="0.25">
      <c r="A66" s="41">
        <v>58</v>
      </c>
      <c r="B66" s="34">
        <v>6</v>
      </c>
      <c r="C66" s="14" t="s">
        <v>6</v>
      </c>
      <c r="D66" s="14" t="s">
        <v>22</v>
      </c>
      <c r="E66" s="30">
        <v>8</v>
      </c>
      <c r="F66" s="14" t="s">
        <v>63</v>
      </c>
      <c r="G66" s="14" t="s">
        <v>76</v>
      </c>
      <c r="H66" s="15" t="s">
        <v>51</v>
      </c>
      <c r="I66" s="16">
        <v>54.13</v>
      </c>
      <c r="J66" s="16">
        <v>49.62</v>
      </c>
      <c r="K66" s="15"/>
      <c r="L66" s="17">
        <v>131277.48808695652</v>
      </c>
      <c r="M66" s="17">
        <v>144142.26347826087</v>
      </c>
      <c r="N66" s="18">
        <f t="shared" ref="N66:N129" si="2">L66/J66</f>
        <v>2645.6567530624047</v>
      </c>
      <c r="O66" s="18">
        <f t="shared" ref="O66:O129" si="3">M66/J66</f>
        <v>2904.9226819480223</v>
      </c>
      <c r="P66" s="49">
        <f>Master[[#This Row],[Price in USD
(Excl. VAT)]]/$N$184/Master[[#This Row],[NSA
(m2)]]</f>
        <v>1.0659802574235757</v>
      </c>
    </row>
    <row r="67" spans="1:16" x14ac:dyDescent="0.25">
      <c r="A67" s="14">
        <v>70</v>
      </c>
      <c r="B67" s="13">
        <v>7</v>
      </c>
      <c r="C67" s="14" t="s">
        <v>6</v>
      </c>
      <c r="D67" s="14" t="s">
        <v>22</v>
      </c>
      <c r="E67" s="30">
        <v>8</v>
      </c>
      <c r="F67" s="14" t="s">
        <v>75</v>
      </c>
      <c r="G67" s="14" t="s">
        <v>76</v>
      </c>
      <c r="H67" s="15" t="s">
        <v>51</v>
      </c>
      <c r="I67" s="16">
        <v>54.13</v>
      </c>
      <c r="J67" s="16">
        <v>49.62</v>
      </c>
      <c r="K67" s="15"/>
      <c r="L67" s="17">
        <v>130701.70965217391</v>
      </c>
      <c r="M67" s="17">
        <v>143508.90717391303</v>
      </c>
      <c r="N67" s="18">
        <f t="shared" si="2"/>
        <v>2634.0529958116467</v>
      </c>
      <c r="O67" s="18">
        <f t="shared" si="3"/>
        <v>2892.158548446454</v>
      </c>
      <c r="P67" s="49">
        <f>Master[[#This Row],[Price in USD
(Excl. VAT)]]/$N$184/Master[[#This Row],[NSA
(m2)]]</f>
        <v>1.0613049055938548</v>
      </c>
    </row>
    <row r="68" spans="1:16" x14ac:dyDescent="0.25">
      <c r="A68" s="14">
        <v>82</v>
      </c>
      <c r="B68" s="13">
        <v>8</v>
      </c>
      <c r="C68" s="14" t="s">
        <v>6</v>
      </c>
      <c r="D68" s="14" t="s">
        <v>22</v>
      </c>
      <c r="E68" s="30">
        <v>8</v>
      </c>
      <c r="F68" s="14" t="s">
        <v>99</v>
      </c>
      <c r="G68" s="14" t="s">
        <v>76</v>
      </c>
      <c r="H68" s="15" t="s">
        <v>51</v>
      </c>
      <c r="I68" s="16">
        <v>54.13</v>
      </c>
      <c r="J68" s="16">
        <v>49.62</v>
      </c>
      <c r="K68" s="15"/>
      <c r="L68" s="17">
        <v>131853.2665652174</v>
      </c>
      <c r="M68" s="17">
        <v>144775.6197826087</v>
      </c>
      <c r="N68" s="18">
        <f t="shared" si="2"/>
        <v>2657.2605111893877</v>
      </c>
      <c r="O68" s="18">
        <f t="shared" si="3"/>
        <v>2917.686815449591</v>
      </c>
      <c r="P68" s="49">
        <f>Master[[#This Row],[Price in USD
(Excl. VAT)]]/$N$184/Master[[#This Row],[NSA
(m2)]]</f>
        <v>1.0706556096063424</v>
      </c>
    </row>
    <row r="69" spans="1:16" x14ac:dyDescent="0.25">
      <c r="A69" s="14">
        <v>94</v>
      </c>
      <c r="B69" s="13">
        <v>9</v>
      </c>
      <c r="C69" s="14" t="s">
        <v>6</v>
      </c>
      <c r="D69" s="14" t="s">
        <v>22</v>
      </c>
      <c r="E69" s="30">
        <v>8</v>
      </c>
      <c r="F69" s="14" t="s">
        <v>204</v>
      </c>
      <c r="G69" s="14" t="s">
        <v>76</v>
      </c>
      <c r="H69" s="15" t="s">
        <v>51</v>
      </c>
      <c r="I69" s="16">
        <v>54.13</v>
      </c>
      <c r="J69" s="16">
        <v>49.62</v>
      </c>
      <c r="K69" s="15"/>
      <c r="L69" s="17">
        <v>131853.2665652174</v>
      </c>
      <c r="M69" s="17">
        <v>144775.6197826087</v>
      </c>
      <c r="N69" s="18">
        <f t="shared" si="2"/>
        <v>2657.2605111893877</v>
      </c>
      <c r="O69" s="18">
        <f t="shared" si="3"/>
        <v>2917.686815449591</v>
      </c>
      <c r="P69" s="49">
        <f>Master[[#This Row],[Price in USD
(Excl. VAT)]]/$N$184/Master[[#This Row],[NSA
(m2)]]</f>
        <v>1.0706556096063424</v>
      </c>
    </row>
    <row r="70" spans="1:16" x14ac:dyDescent="0.25">
      <c r="A70" s="14">
        <v>106</v>
      </c>
      <c r="B70" s="13">
        <v>10</v>
      </c>
      <c r="C70" s="14" t="s">
        <v>6</v>
      </c>
      <c r="D70" s="14" t="s">
        <v>22</v>
      </c>
      <c r="E70" s="30">
        <v>8</v>
      </c>
      <c r="F70" s="14" t="s">
        <v>216</v>
      </c>
      <c r="G70" s="14" t="s">
        <v>76</v>
      </c>
      <c r="H70" s="15" t="s">
        <v>51</v>
      </c>
      <c r="I70" s="16">
        <v>54.13</v>
      </c>
      <c r="J70" s="16">
        <v>49.62</v>
      </c>
      <c r="K70" s="15"/>
      <c r="L70" s="17">
        <v>131277.48808695652</v>
      </c>
      <c r="M70" s="17">
        <v>144142.26347826087</v>
      </c>
      <c r="N70" s="18">
        <f t="shared" si="2"/>
        <v>2645.6567530624047</v>
      </c>
      <c r="O70" s="18">
        <f t="shared" si="3"/>
        <v>2904.9226819480223</v>
      </c>
      <c r="P70" s="49">
        <f>Master[[#This Row],[Price in USD
(Excl. VAT)]]/$N$184/Master[[#This Row],[NSA
(m2)]]</f>
        <v>1.0659802574235757</v>
      </c>
    </row>
    <row r="71" spans="1:16" x14ac:dyDescent="0.25">
      <c r="A71" s="14">
        <v>118</v>
      </c>
      <c r="B71" s="13">
        <v>11</v>
      </c>
      <c r="C71" s="14" t="s">
        <v>6</v>
      </c>
      <c r="D71" s="14" t="s">
        <v>22</v>
      </c>
      <c r="E71" s="30">
        <v>8</v>
      </c>
      <c r="F71" s="14" t="s">
        <v>199</v>
      </c>
      <c r="G71" s="14" t="s">
        <v>76</v>
      </c>
      <c r="H71" s="15" t="s">
        <v>51</v>
      </c>
      <c r="I71" s="16">
        <v>54.13</v>
      </c>
      <c r="J71" s="16">
        <v>49.62</v>
      </c>
      <c r="K71" s="15"/>
      <c r="L71" s="17">
        <v>131277.48808695652</v>
      </c>
      <c r="M71" s="17">
        <v>144142.26347826087</v>
      </c>
      <c r="N71" s="18">
        <f t="shared" si="2"/>
        <v>2645.6567530624047</v>
      </c>
      <c r="O71" s="18">
        <f t="shared" si="3"/>
        <v>2904.9226819480223</v>
      </c>
      <c r="P71" s="49">
        <f>Master[[#This Row],[Price in USD
(Excl. VAT)]]/$N$184/Master[[#This Row],[NSA
(m2)]]</f>
        <v>1.0659802574235757</v>
      </c>
    </row>
    <row r="72" spans="1:16" x14ac:dyDescent="0.25">
      <c r="A72" s="14">
        <v>130</v>
      </c>
      <c r="B72" s="13">
        <v>12</v>
      </c>
      <c r="C72" s="14" t="s">
        <v>6</v>
      </c>
      <c r="D72" s="14" t="s">
        <v>22</v>
      </c>
      <c r="E72" s="30">
        <v>8</v>
      </c>
      <c r="F72" s="14" t="s">
        <v>187</v>
      </c>
      <c r="G72" s="14" t="s">
        <v>76</v>
      </c>
      <c r="H72" s="15" t="s">
        <v>51</v>
      </c>
      <c r="I72" s="16">
        <v>54.13</v>
      </c>
      <c r="J72" s="16">
        <v>49.62</v>
      </c>
      <c r="K72" s="15"/>
      <c r="L72" s="17">
        <v>131277.48808695652</v>
      </c>
      <c r="M72" s="17">
        <v>144142.26347826087</v>
      </c>
      <c r="N72" s="18">
        <f t="shared" si="2"/>
        <v>2645.6567530624047</v>
      </c>
      <c r="O72" s="18">
        <f t="shared" si="3"/>
        <v>2904.9226819480223</v>
      </c>
      <c r="P72" s="49">
        <f>Master[[#This Row],[Price in USD
(Excl. VAT)]]/$N$184/Master[[#This Row],[NSA
(m2)]]</f>
        <v>1.0659802574235757</v>
      </c>
    </row>
    <row r="73" spans="1:16" x14ac:dyDescent="0.25">
      <c r="A73" s="14">
        <v>154</v>
      </c>
      <c r="B73" s="14">
        <v>14</v>
      </c>
      <c r="C73" s="14" t="s">
        <v>6</v>
      </c>
      <c r="D73" s="14" t="s">
        <v>22</v>
      </c>
      <c r="E73" s="30">
        <v>8</v>
      </c>
      <c r="F73" s="14" t="s">
        <v>42</v>
      </c>
      <c r="G73" s="14" t="s">
        <v>76</v>
      </c>
      <c r="H73" s="15" t="s">
        <v>51</v>
      </c>
      <c r="I73" s="16">
        <v>54.13</v>
      </c>
      <c r="J73" s="16">
        <v>49.62</v>
      </c>
      <c r="K73" s="15"/>
      <c r="L73" s="17">
        <v>130701.70965217391</v>
      </c>
      <c r="M73" s="17">
        <v>143508.90717391303</v>
      </c>
      <c r="N73" s="18">
        <f t="shared" si="2"/>
        <v>2634.0529958116467</v>
      </c>
      <c r="O73" s="18">
        <f t="shared" si="3"/>
        <v>2892.158548446454</v>
      </c>
      <c r="P73" s="49">
        <f>Master[[#This Row],[Price in USD
(Excl. VAT)]]/$N$184/Master[[#This Row],[NSA
(m2)]]</f>
        <v>1.0613049055938548</v>
      </c>
    </row>
    <row r="74" spans="1:16" x14ac:dyDescent="0.25">
      <c r="A74" s="14">
        <v>166</v>
      </c>
      <c r="B74" s="13">
        <v>15</v>
      </c>
      <c r="C74" s="14" t="s">
        <v>6</v>
      </c>
      <c r="D74" s="14" t="s">
        <v>22</v>
      </c>
      <c r="E74" s="30">
        <v>8</v>
      </c>
      <c r="F74" s="14" t="s">
        <v>110</v>
      </c>
      <c r="G74" s="14" t="s">
        <v>76</v>
      </c>
      <c r="H74" s="15" t="s">
        <v>51</v>
      </c>
      <c r="I74" s="16">
        <v>54.13</v>
      </c>
      <c r="J74" s="16">
        <v>49.62</v>
      </c>
      <c r="K74" s="15"/>
      <c r="L74" s="17">
        <v>130413.82039130435</v>
      </c>
      <c r="M74" s="17">
        <v>143192.22899999999</v>
      </c>
      <c r="N74" s="18">
        <f t="shared" si="2"/>
        <v>2628.2511163100435</v>
      </c>
      <c r="O74" s="18">
        <f t="shared" si="3"/>
        <v>2885.7764812575574</v>
      </c>
      <c r="P74" s="49">
        <f>Master[[#This Row],[Price in USD
(Excl. VAT)]]/$N$184/Master[[#This Row],[NSA
(m2)]]</f>
        <v>1.0589672293259484</v>
      </c>
    </row>
    <row r="75" spans="1:16" x14ac:dyDescent="0.25">
      <c r="A75" s="14">
        <v>178</v>
      </c>
      <c r="B75" s="13">
        <v>16</v>
      </c>
      <c r="C75" s="14" t="s">
        <v>6</v>
      </c>
      <c r="D75" s="14" t="s">
        <v>22</v>
      </c>
      <c r="E75" s="30">
        <v>8</v>
      </c>
      <c r="F75" s="14" t="s">
        <v>122</v>
      </c>
      <c r="G75" s="14" t="s">
        <v>76</v>
      </c>
      <c r="H75" s="15" t="s">
        <v>51</v>
      </c>
      <c r="I75" s="16">
        <v>54.13</v>
      </c>
      <c r="J75" s="16">
        <v>49.62</v>
      </c>
      <c r="K75" s="15"/>
      <c r="L75" s="17">
        <v>131277.48808695652</v>
      </c>
      <c r="M75" s="17">
        <v>144142.26347826087</v>
      </c>
      <c r="N75" s="18">
        <f t="shared" si="2"/>
        <v>2645.6567530624047</v>
      </c>
      <c r="O75" s="18">
        <f t="shared" si="3"/>
        <v>2904.9226819480223</v>
      </c>
      <c r="P75" s="49">
        <f>Master[[#This Row],[Price in USD
(Excl. VAT)]]/$N$184/Master[[#This Row],[NSA
(m2)]]</f>
        <v>1.0659802574235757</v>
      </c>
    </row>
    <row r="76" spans="1:16" x14ac:dyDescent="0.25">
      <c r="A76" s="14">
        <v>190</v>
      </c>
      <c r="B76" s="13">
        <v>17</v>
      </c>
      <c r="C76" s="14" t="s">
        <v>6</v>
      </c>
      <c r="D76" s="14" t="s">
        <v>22</v>
      </c>
      <c r="E76" s="30">
        <v>8</v>
      </c>
      <c r="F76" s="14" t="s">
        <v>161</v>
      </c>
      <c r="G76" s="14" t="s">
        <v>76</v>
      </c>
      <c r="H76" s="15" t="s">
        <v>51</v>
      </c>
      <c r="I76" s="16">
        <v>54.13</v>
      </c>
      <c r="J76" s="16">
        <v>49.62</v>
      </c>
      <c r="K76" s="15"/>
      <c r="L76" s="17">
        <v>129838.04195652175</v>
      </c>
      <c r="M76" s="17">
        <v>142558.87269565219</v>
      </c>
      <c r="N76" s="18">
        <f t="shared" si="2"/>
        <v>2616.6473590592855</v>
      </c>
      <c r="O76" s="18">
        <f t="shared" si="3"/>
        <v>2873.0123477559896</v>
      </c>
      <c r="P76" s="49">
        <f>Master[[#This Row],[Price in USD
(Excl. VAT)]]/$N$184/Master[[#This Row],[NSA
(m2)]]</f>
        <v>1.0542918774962278</v>
      </c>
    </row>
    <row r="77" spans="1:16" x14ac:dyDescent="0.25">
      <c r="A77" s="21">
        <v>25</v>
      </c>
      <c r="B77" s="20">
        <v>3</v>
      </c>
      <c r="C77" s="21" t="s">
        <v>6</v>
      </c>
      <c r="D77" s="21" t="s">
        <v>24</v>
      </c>
      <c r="E77" s="26">
        <v>11</v>
      </c>
      <c r="F77" s="21" t="s">
        <v>179</v>
      </c>
      <c r="G77" s="21" t="s">
        <v>13</v>
      </c>
      <c r="H77" s="22" t="s">
        <v>8</v>
      </c>
      <c r="I77" s="23">
        <v>52.54</v>
      </c>
      <c r="J77" s="23">
        <v>47.48</v>
      </c>
      <c r="K77" s="22"/>
      <c r="L77" s="24">
        <v>119317.82604347826</v>
      </c>
      <c r="M77" s="24">
        <v>130994.35969565218</v>
      </c>
      <c r="N77" s="25">
        <f t="shared" si="2"/>
        <v>2513.0123429544706</v>
      </c>
      <c r="O77" s="25">
        <f t="shared" si="3"/>
        <v>2758.9376515512254</v>
      </c>
      <c r="P77" s="49">
        <f>Master[[#This Row],[Price in USD
(Excl. VAT)]]/$N$184/Master[[#This Row],[NSA
(m2)]]</f>
        <v>1.0125355608396425</v>
      </c>
    </row>
    <row r="78" spans="1:16" x14ac:dyDescent="0.25">
      <c r="A78" s="21">
        <v>37</v>
      </c>
      <c r="B78" s="20" t="s">
        <v>103</v>
      </c>
      <c r="C78" s="21" t="s">
        <v>6</v>
      </c>
      <c r="D78" s="21" t="s">
        <v>24</v>
      </c>
      <c r="E78" s="26">
        <v>11</v>
      </c>
      <c r="F78" s="21" t="s">
        <v>141</v>
      </c>
      <c r="G78" s="21" t="s">
        <v>13</v>
      </c>
      <c r="H78" s="22" t="s">
        <v>8</v>
      </c>
      <c r="I78" s="23">
        <v>52.54</v>
      </c>
      <c r="J78" s="23">
        <v>47.48</v>
      </c>
      <c r="K78" s="22"/>
      <c r="L78" s="24">
        <v>119597.25886956522</v>
      </c>
      <c r="M78" s="24">
        <v>131301.73582608695</v>
      </c>
      <c r="N78" s="25">
        <f t="shared" si="2"/>
        <v>2518.8976173033957</v>
      </c>
      <c r="O78" s="25">
        <f t="shared" si="3"/>
        <v>2765.4114537929013</v>
      </c>
      <c r="P78" s="49">
        <f>Master[[#This Row],[Price in USD
(Excl. VAT)]]/$N$184/Master[[#This Row],[NSA
(m2)]]</f>
        <v>1.0149068383147772</v>
      </c>
    </row>
    <row r="79" spans="1:16" x14ac:dyDescent="0.25">
      <c r="A79" s="21">
        <v>49</v>
      </c>
      <c r="B79" s="20">
        <v>5</v>
      </c>
      <c r="C79" s="21" t="s">
        <v>6</v>
      </c>
      <c r="D79" s="21" t="s">
        <v>24</v>
      </c>
      <c r="E79" s="26">
        <v>11</v>
      </c>
      <c r="F79" s="21" t="s">
        <v>54</v>
      </c>
      <c r="G79" s="21" t="s">
        <v>13</v>
      </c>
      <c r="H79" s="22" t="s">
        <v>8</v>
      </c>
      <c r="I79" s="23">
        <v>52.54</v>
      </c>
      <c r="J79" s="23">
        <v>47.48</v>
      </c>
      <c r="K79" s="22"/>
      <c r="L79" s="24">
        <v>120156.1245652174</v>
      </c>
      <c r="M79" s="24">
        <v>131916.48808695652</v>
      </c>
      <c r="N79" s="25">
        <f t="shared" si="2"/>
        <v>2530.6681669169629</v>
      </c>
      <c r="O79" s="25">
        <f t="shared" si="3"/>
        <v>2778.359058276254</v>
      </c>
      <c r="P79" s="49">
        <f>Master[[#This Row],[Price in USD
(Excl. VAT)]]/$N$184/Master[[#This Row],[NSA
(m2)]]</f>
        <v>1.0196493936340052</v>
      </c>
    </row>
    <row r="80" spans="1:16" x14ac:dyDescent="0.25">
      <c r="A80" s="42">
        <v>61</v>
      </c>
      <c r="B80" s="33">
        <v>6</v>
      </c>
      <c r="C80" s="21" t="s">
        <v>6</v>
      </c>
      <c r="D80" s="21" t="s">
        <v>24</v>
      </c>
      <c r="E80" s="26">
        <v>11</v>
      </c>
      <c r="F80" s="21" t="s">
        <v>66</v>
      </c>
      <c r="G80" s="21" t="s">
        <v>13</v>
      </c>
      <c r="H80" s="22" t="s">
        <v>8</v>
      </c>
      <c r="I80" s="23">
        <v>52.54</v>
      </c>
      <c r="J80" s="23">
        <v>47.48</v>
      </c>
      <c r="K80" s="22"/>
      <c r="L80" s="24">
        <v>121273.85595652174</v>
      </c>
      <c r="M80" s="24">
        <v>133145.99265217391</v>
      </c>
      <c r="N80" s="25">
        <f t="shared" si="2"/>
        <v>2554.2092661440975</v>
      </c>
      <c r="O80" s="25">
        <f t="shared" si="3"/>
        <v>2804.2542681586756</v>
      </c>
      <c r="P80" s="49">
        <f>Master[[#This Row],[Price in USD
(Excl. VAT)]]/$N$184/Master[[#This Row],[NSA
(m2)]]</f>
        <v>1.0291345042724611</v>
      </c>
    </row>
    <row r="81" spans="1:16" ht="15" customHeight="1" x14ac:dyDescent="0.25">
      <c r="A81" s="21">
        <v>73</v>
      </c>
      <c r="B81" s="20">
        <v>7</v>
      </c>
      <c r="C81" s="21" t="s">
        <v>6</v>
      </c>
      <c r="D81" s="21" t="s">
        <v>24</v>
      </c>
      <c r="E81" s="26">
        <v>11</v>
      </c>
      <c r="F81" s="21" t="s">
        <v>90</v>
      </c>
      <c r="G81" s="21" t="s">
        <v>13</v>
      </c>
      <c r="H81" s="22" t="s">
        <v>8</v>
      </c>
      <c r="I81" s="23">
        <v>52.54</v>
      </c>
      <c r="J81" s="23">
        <v>47.48</v>
      </c>
      <c r="K81" s="22"/>
      <c r="L81" s="24">
        <v>120156.1245652174</v>
      </c>
      <c r="M81" s="24">
        <v>131916.48808695652</v>
      </c>
      <c r="N81" s="25">
        <f t="shared" si="2"/>
        <v>2530.6681669169629</v>
      </c>
      <c r="O81" s="25">
        <f t="shared" si="3"/>
        <v>2778.359058276254</v>
      </c>
      <c r="P81" s="49">
        <f>Master[[#This Row],[Price in USD
(Excl. VAT)]]/$N$184/Master[[#This Row],[NSA
(m2)]]</f>
        <v>1.0196493936340052</v>
      </c>
    </row>
    <row r="82" spans="1:16" x14ac:dyDescent="0.25">
      <c r="A82" s="21">
        <v>85</v>
      </c>
      <c r="B82" s="20">
        <v>8</v>
      </c>
      <c r="C82" s="21" t="s">
        <v>6</v>
      </c>
      <c r="D82" s="21" t="s">
        <v>24</v>
      </c>
      <c r="E82" s="26">
        <v>11</v>
      </c>
      <c r="F82" s="21" t="s">
        <v>79</v>
      </c>
      <c r="G82" s="21" t="s">
        <v>13</v>
      </c>
      <c r="H82" s="22" t="s">
        <v>8</v>
      </c>
      <c r="I82" s="23">
        <v>52.54</v>
      </c>
      <c r="J82" s="23">
        <v>47.48</v>
      </c>
      <c r="K82" s="22"/>
      <c r="L82" s="24">
        <v>121273.85595652174</v>
      </c>
      <c r="M82" s="24">
        <v>133145.99265217391</v>
      </c>
      <c r="N82" s="25">
        <f t="shared" si="2"/>
        <v>2554.2092661440975</v>
      </c>
      <c r="O82" s="25">
        <f t="shared" si="3"/>
        <v>2804.2542681586756</v>
      </c>
      <c r="P82" s="49">
        <f>Master[[#This Row],[Price in USD
(Excl. VAT)]]/$N$184/Master[[#This Row],[NSA
(m2)]]</f>
        <v>1.0291345042724611</v>
      </c>
    </row>
    <row r="83" spans="1:16" x14ac:dyDescent="0.25">
      <c r="A83" s="21">
        <v>97</v>
      </c>
      <c r="B83" s="20">
        <v>9</v>
      </c>
      <c r="C83" s="21" t="s">
        <v>6</v>
      </c>
      <c r="D83" s="21" t="s">
        <v>24</v>
      </c>
      <c r="E83" s="26">
        <v>11</v>
      </c>
      <c r="F83" s="21" t="s">
        <v>207</v>
      </c>
      <c r="G83" s="21" t="s">
        <v>13</v>
      </c>
      <c r="H83" s="22" t="s">
        <v>8</v>
      </c>
      <c r="I83" s="23">
        <v>52.54</v>
      </c>
      <c r="J83" s="23">
        <v>47.48</v>
      </c>
      <c r="K83" s="22"/>
      <c r="L83" s="24">
        <v>121273.85595652174</v>
      </c>
      <c r="M83" s="24">
        <v>133145.99265217391</v>
      </c>
      <c r="N83" s="25">
        <f t="shared" si="2"/>
        <v>2554.2092661440975</v>
      </c>
      <c r="O83" s="25">
        <f t="shared" si="3"/>
        <v>2804.2542681586756</v>
      </c>
      <c r="P83" s="49">
        <f>Master[[#This Row],[Price in USD
(Excl. VAT)]]/$N$184/Master[[#This Row],[NSA
(m2)]]</f>
        <v>1.0291345042724611</v>
      </c>
    </row>
    <row r="84" spans="1:16" x14ac:dyDescent="0.25">
      <c r="A84" s="21">
        <v>109</v>
      </c>
      <c r="B84" s="20">
        <v>10</v>
      </c>
      <c r="C84" s="21" t="s">
        <v>6</v>
      </c>
      <c r="D84" s="21" t="s">
        <v>24</v>
      </c>
      <c r="E84" s="26">
        <v>11</v>
      </c>
      <c r="F84" s="21" t="s">
        <v>219</v>
      </c>
      <c r="G84" s="21" t="s">
        <v>13</v>
      </c>
      <c r="H84" s="22" t="s">
        <v>8</v>
      </c>
      <c r="I84" s="23">
        <v>52.54</v>
      </c>
      <c r="J84" s="23">
        <v>47.48</v>
      </c>
      <c r="K84" s="22"/>
      <c r="L84" s="24">
        <v>119876.69173913043</v>
      </c>
      <c r="M84" s="24">
        <v>131609.11195652175</v>
      </c>
      <c r="N84" s="25">
        <f t="shared" si="2"/>
        <v>2524.7828925680378</v>
      </c>
      <c r="O84" s="25">
        <f t="shared" si="3"/>
        <v>2771.8852560345781</v>
      </c>
      <c r="P84" s="49">
        <f>Master[[#This Row],[Price in USD
(Excl. VAT)]]/$N$184/Master[[#This Row],[NSA
(m2)]]</f>
        <v>1.0172781161588702</v>
      </c>
    </row>
    <row r="85" spans="1:16" x14ac:dyDescent="0.25">
      <c r="A85" s="21">
        <v>121</v>
      </c>
      <c r="B85" s="20">
        <v>11</v>
      </c>
      <c r="C85" s="21" t="s">
        <v>6</v>
      </c>
      <c r="D85" s="21" t="s">
        <v>24</v>
      </c>
      <c r="E85" s="26">
        <v>11</v>
      </c>
      <c r="F85" s="21" t="s">
        <v>202</v>
      </c>
      <c r="G85" s="21" t="s">
        <v>13</v>
      </c>
      <c r="H85" s="22" t="s">
        <v>8</v>
      </c>
      <c r="I85" s="23">
        <v>52.54</v>
      </c>
      <c r="J85" s="23">
        <v>47.48</v>
      </c>
      <c r="K85" s="22"/>
      <c r="L85" s="24">
        <v>119597.25886956522</v>
      </c>
      <c r="M85" s="24">
        <v>131301.73582608695</v>
      </c>
      <c r="N85" s="25">
        <f t="shared" si="2"/>
        <v>2518.8976173033957</v>
      </c>
      <c r="O85" s="25">
        <f t="shared" si="3"/>
        <v>2765.4114537929013</v>
      </c>
      <c r="P85" s="49">
        <f>Master[[#This Row],[Price in USD
(Excl. VAT)]]/$N$184/Master[[#This Row],[NSA
(m2)]]</f>
        <v>1.0149068383147772</v>
      </c>
    </row>
    <row r="86" spans="1:16" x14ac:dyDescent="0.25">
      <c r="A86" s="21">
        <v>133</v>
      </c>
      <c r="B86" s="20">
        <v>12</v>
      </c>
      <c r="C86" s="21" t="s">
        <v>6</v>
      </c>
      <c r="D86" s="21" t="s">
        <v>24</v>
      </c>
      <c r="E86" s="26">
        <v>11</v>
      </c>
      <c r="F86" s="21" t="s">
        <v>190</v>
      </c>
      <c r="G86" s="21" t="s">
        <v>13</v>
      </c>
      <c r="H86" s="22" t="s">
        <v>8</v>
      </c>
      <c r="I86" s="23">
        <v>52.54</v>
      </c>
      <c r="J86" s="23">
        <v>47.48</v>
      </c>
      <c r="K86" s="22"/>
      <c r="L86" s="24">
        <v>119317.82604347826</v>
      </c>
      <c r="M86" s="24">
        <v>130994.35969565218</v>
      </c>
      <c r="N86" s="25">
        <f t="shared" si="2"/>
        <v>2513.0123429544706</v>
      </c>
      <c r="O86" s="25">
        <f t="shared" si="3"/>
        <v>2758.9376515512254</v>
      </c>
      <c r="P86" s="49">
        <f>Master[[#This Row],[Price in USD
(Excl. VAT)]]/$N$184/Master[[#This Row],[NSA
(m2)]]</f>
        <v>1.0125355608396425</v>
      </c>
    </row>
    <row r="87" spans="1:16" x14ac:dyDescent="0.25">
      <c r="A87" s="21">
        <v>145</v>
      </c>
      <c r="B87" s="21" t="s">
        <v>5</v>
      </c>
      <c r="C87" s="21" t="s">
        <v>6</v>
      </c>
      <c r="D87" s="21" t="s">
        <v>24</v>
      </c>
      <c r="E87" s="26">
        <v>11</v>
      </c>
      <c r="F87" s="21" t="s">
        <v>33</v>
      </c>
      <c r="G87" s="21" t="s">
        <v>13</v>
      </c>
      <c r="H87" s="22" t="s">
        <v>8</v>
      </c>
      <c r="I87" s="23">
        <v>52.54</v>
      </c>
      <c r="J87" s="23">
        <v>47.48</v>
      </c>
      <c r="K87" s="22"/>
      <c r="L87" s="24">
        <v>119317.82604347826</v>
      </c>
      <c r="M87" s="24">
        <v>130994.35969565218</v>
      </c>
      <c r="N87" s="25">
        <f t="shared" si="2"/>
        <v>2513.0123429544706</v>
      </c>
      <c r="O87" s="25">
        <f t="shared" si="3"/>
        <v>2758.9376515512254</v>
      </c>
      <c r="P87" s="49">
        <f>Master[[#This Row],[Price in USD
(Excl. VAT)]]/$N$184/Master[[#This Row],[NSA
(m2)]]</f>
        <v>1.0125355608396425</v>
      </c>
    </row>
    <row r="88" spans="1:16" x14ac:dyDescent="0.25">
      <c r="A88" s="21">
        <v>157</v>
      </c>
      <c r="B88" s="21">
        <v>14</v>
      </c>
      <c r="C88" s="21" t="s">
        <v>6</v>
      </c>
      <c r="D88" s="21" t="s">
        <v>24</v>
      </c>
      <c r="E88" s="26">
        <v>11</v>
      </c>
      <c r="F88" s="21" t="s">
        <v>45</v>
      </c>
      <c r="G88" s="21" t="s">
        <v>13</v>
      </c>
      <c r="H88" s="22" t="s">
        <v>8</v>
      </c>
      <c r="I88" s="23">
        <v>52.54</v>
      </c>
      <c r="J88" s="23">
        <v>47.48</v>
      </c>
      <c r="K88" s="22"/>
      <c r="L88" s="24">
        <v>119038.39317391305</v>
      </c>
      <c r="M88" s="24">
        <v>130686.98356521739</v>
      </c>
      <c r="N88" s="25">
        <f t="shared" si="2"/>
        <v>2507.1270676898284</v>
      </c>
      <c r="O88" s="25">
        <f t="shared" si="3"/>
        <v>2752.4638493095495</v>
      </c>
      <c r="P88" s="49">
        <f>Master[[#This Row],[Price in USD
(Excl. VAT)]]/$N$184/Master[[#This Row],[NSA
(m2)]]</f>
        <v>1.0101642829955493</v>
      </c>
    </row>
    <row r="89" spans="1:16" x14ac:dyDescent="0.25">
      <c r="A89" s="21">
        <v>169</v>
      </c>
      <c r="B89" s="20">
        <v>15</v>
      </c>
      <c r="C89" s="21" t="s">
        <v>6</v>
      </c>
      <c r="D89" s="21" t="s">
        <v>24</v>
      </c>
      <c r="E89" s="26">
        <v>11</v>
      </c>
      <c r="F89" s="21" t="s">
        <v>113</v>
      </c>
      <c r="G89" s="21" t="s">
        <v>13</v>
      </c>
      <c r="H89" s="22" t="s">
        <v>8</v>
      </c>
      <c r="I89" s="23">
        <v>52.54</v>
      </c>
      <c r="J89" s="23">
        <v>47.48</v>
      </c>
      <c r="K89" s="22"/>
      <c r="L89" s="24">
        <v>119038.39317391305</v>
      </c>
      <c r="M89" s="24">
        <v>130686.98356521739</v>
      </c>
      <c r="N89" s="25">
        <f t="shared" si="2"/>
        <v>2507.1270676898284</v>
      </c>
      <c r="O89" s="25">
        <f t="shared" si="3"/>
        <v>2752.4638493095495</v>
      </c>
      <c r="P89" s="49">
        <f>Master[[#This Row],[Price in USD
(Excl. VAT)]]/$N$184/Master[[#This Row],[NSA
(m2)]]</f>
        <v>1.0101642829955493</v>
      </c>
    </row>
    <row r="90" spans="1:16" x14ac:dyDescent="0.25">
      <c r="A90" s="21">
        <v>181</v>
      </c>
      <c r="B90" s="20">
        <v>16</v>
      </c>
      <c r="C90" s="21" t="s">
        <v>6</v>
      </c>
      <c r="D90" s="21" t="s">
        <v>24</v>
      </c>
      <c r="E90" s="26">
        <v>11</v>
      </c>
      <c r="F90" s="21" t="s">
        <v>125</v>
      </c>
      <c r="G90" s="21" t="s">
        <v>13</v>
      </c>
      <c r="H90" s="22" t="s">
        <v>8</v>
      </c>
      <c r="I90" s="23">
        <v>52.54</v>
      </c>
      <c r="J90" s="23">
        <v>47.48</v>
      </c>
      <c r="K90" s="22"/>
      <c r="L90" s="24">
        <v>119876.69173913043</v>
      </c>
      <c r="M90" s="24">
        <v>131609.11195652175</v>
      </c>
      <c r="N90" s="25">
        <f t="shared" si="2"/>
        <v>2524.7828925680378</v>
      </c>
      <c r="O90" s="25">
        <f t="shared" si="3"/>
        <v>2771.8852560345781</v>
      </c>
      <c r="P90" s="49">
        <f>Master[[#This Row],[Price in USD
(Excl. VAT)]]/$N$184/Master[[#This Row],[NSA
(m2)]]</f>
        <v>1.0172781161588702</v>
      </c>
    </row>
    <row r="91" spans="1:16" x14ac:dyDescent="0.25">
      <c r="A91" s="21">
        <v>193</v>
      </c>
      <c r="B91" s="20">
        <v>17</v>
      </c>
      <c r="C91" s="21" t="s">
        <v>6</v>
      </c>
      <c r="D91" s="21" t="s">
        <v>24</v>
      </c>
      <c r="E91" s="26">
        <v>11</v>
      </c>
      <c r="F91" s="21" t="s">
        <v>154</v>
      </c>
      <c r="G91" s="21" t="s">
        <v>13</v>
      </c>
      <c r="H91" s="22" t="s">
        <v>8</v>
      </c>
      <c r="I91" s="23">
        <v>52.54</v>
      </c>
      <c r="J91" s="23">
        <v>47.48</v>
      </c>
      <c r="K91" s="22"/>
      <c r="L91" s="24">
        <v>118758.96034782608</v>
      </c>
      <c r="M91" s="24">
        <v>130379.60743478261</v>
      </c>
      <c r="N91" s="25">
        <f t="shared" si="2"/>
        <v>2501.2417933409033</v>
      </c>
      <c r="O91" s="25">
        <f t="shared" si="3"/>
        <v>2745.9900470678731</v>
      </c>
      <c r="P91" s="49">
        <f>Master[[#This Row],[Price in USD
(Excl. VAT)]]/$N$184/Master[[#This Row],[NSA
(m2)]]</f>
        <v>1.0077930055204145</v>
      </c>
    </row>
    <row r="92" spans="1:16" x14ac:dyDescent="0.25">
      <c r="A92" s="21">
        <v>16</v>
      </c>
      <c r="B92" s="20">
        <v>3</v>
      </c>
      <c r="C92" s="21" t="s">
        <v>11</v>
      </c>
      <c r="D92" s="21" t="s">
        <v>15</v>
      </c>
      <c r="E92" s="26">
        <v>2</v>
      </c>
      <c r="F92" s="21" t="s">
        <v>170</v>
      </c>
      <c r="G92" s="21" t="s">
        <v>16</v>
      </c>
      <c r="H92" s="22" t="s">
        <v>52</v>
      </c>
      <c r="I92" s="23">
        <v>93.07</v>
      </c>
      <c r="J92" s="23">
        <v>87.52</v>
      </c>
      <c r="K92" s="22"/>
      <c r="L92" s="24">
        <v>216310.96726086957</v>
      </c>
      <c r="M92" s="24">
        <v>237489.91291304349</v>
      </c>
      <c r="N92" s="25">
        <f t="shared" si="2"/>
        <v>2471.5604120300454</v>
      </c>
      <c r="O92" s="25">
        <f t="shared" si="3"/>
        <v>2713.5501932477546</v>
      </c>
      <c r="P92" s="49">
        <f>Master[[#This Row],[Price in USD
(Excl. VAT)]]/$N$184/Master[[#This Row],[NSA
(m2)]]</f>
        <v>0.99583387043843075</v>
      </c>
    </row>
    <row r="93" spans="1:16" x14ac:dyDescent="0.25">
      <c r="A93" s="21">
        <v>28</v>
      </c>
      <c r="B93" s="20" t="s">
        <v>103</v>
      </c>
      <c r="C93" s="21" t="s">
        <v>11</v>
      </c>
      <c r="D93" s="21" t="s">
        <v>15</v>
      </c>
      <c r="E93" s="26">
        <v>2</v>
      </c>
      <c r="F93" s="21" t="s">
        <v>132</v>
      </c>
      <c r="G93" s="21" t="s">
        <v>16</v>
      </c>
      <c r="H93" s="22" t="s">
        <v>52</v>
      </c>
      <c r="I93" s="23">
        <v>93.07</v>
      </c>
      <c r="J93" s="23">
        <v>87.52</v>
      </c>
      <c r="K93" s="22"/>
      <c r="L93" s="24">
        <v>216805.95804347825</v>
      </c>
      <c r="M93" s="24">
        <v>238034.4027826087</v>
      </c>
      <c r="N93" s="25">
        <f t="shared" si="2"/>
        <v>2477.2161568039105</v>
      </c>
      <c r="O93" s="25">
        <f t="shared" si="3"/>
        <v>2719.7715125983627</v>
      </c>
      <c r="P93" s="49">
        <f>Master[[#This Row],[Price in USD
(Excl. VAT)]]/$N$184/Master[[#This Row],[NSA
(m2)]]</f>
        <v>0.99811266653054986</v>
      </c>
    </row>
    <row r="94" spans="1:16" x14ac:dyDescent="0.25">
      <c r="A94" s="21">
        <v>40</v>
      </c>
      <c r="B94" s="20">
        <v>5</v>
      </c>
      <c r="C94" s="21" t="s">
        <v>11</v>
      </c>
      <c r="D94" s="21" t="s">
        <v>15</v>
      </c>
      <c r="E94" s="26">
        <v>2</v>
      </c>
      <c r="F94" s="21" t="s">
        <v>144</v>
      </c>
      <c r="G94" s="21" t="s">
        <v>16</v>
      </c>
      <c r="H94" s="22" t="s">
        <v>52</v>
      </c>
      <c r="I94" s="23">
        <v>93.07</v>
      </c>
      <c r="J94" s="23">
        <v>87.52</v>
      </c>
      <c r="K94" s="22"/>
      <c r="L94" s="24">
        <v>217795.93956521738</v>
      </c>
      <c r="M94" s="24">
        <v>239123.38247826087</v>
      </c>
      <c r="N94" s="25">
        <f t="shared" si="2"/>
        <v>2488.5276458548606</v>
      </c>
      <c r="O94" s="25">
        <f t="shared" si="3"/>
        <v>2732.214150802798</v>
      </c>
      <c r="P94" s="49">
        <f>Master[[#This Row],[Price in USD
(Excl. VAT)]]/$N$184/Master[[#This Row],[NSA
(m2)]]</f>
        <v>1.0026702585146263</v>
      </c>
    </row>
    <row r="95" spans="1:16" x14ac:dyDescent="0.25">
      <c r="A95" s="21">
        <v>52</v>
      </c>
      <c r="B95" s="20">
        <v>6</v>
      </c>
      <c r="C95" s="21" t="s">
        <v>11</v>
      </c>
      <c r="D95" s="21" t="s">
        <v>15</v>
      </c>
      <c r="E95" s="26">
        <v>2</v>
      </c>
      <c r="F95" s="21" t="s">
        <v>57</v>
      </c>
      <c r="G95" s="21" t="s">
        <v>16</v>
      </c>
      <c r="H95" s="27" t="s">
        <v>52</v>
      </c>
      <c r="I95" s="23">
        <v>93.07</v>
      </c>
      <c r="J95" s="23">
        <v>87.52</v>
      </c>
      <c r="K95" s="22"/>
      <c r="L95" s="24">
        <v>219775.90265217391</v>
      </c>
      <c r="M95" s="24">
        <v>241301.34186956522</v>
      </c>
      <c r="N95" s="25">
        <f t="shared" si="2"/>
        <v>2511.1506244535412</v>
      </c>
      <c r="O95" s="25">
        <f t="shared" si="3"/>
        <v>2757.0994272116686</v>
      </c>
      <c r="P95" s="49">
        <f>Master[[#This Row],[Price in USD
(Excl. VAT)]]/$N$184/Master[[#This Row],[NSA
(m2)]]</f>
        <v>1.0117854426829413</v>
      </c>
    </row>
    <row r="96" spans="1:16" x14ac:dyDescent="0.25">
      <c r="A96" s="42">
        <v>64</v>
      </c>
      <c r="B96" s="33">
        <v>7</v>
      </c>
      <c r="C96" s="21" t="s">
        <v>11</v>
      </c>
      <c r="D96" s="21" t="s">
        <v>15</v>
      </c>
      <c r="E96" s="26">
        <v>2</v>
      </c>
      <c r="F96" s="21" t="s">
        <v>69</v>
      </c>
      <c r="G96" s="21" t="s">
        <v>16</v>
      </c>
      <c r="H96" s="22" t="s">
        <v>52</v>
      </c>
      <c r="I96" s="23">
        <v>93.07</v>
      </c>
      <c r="J96" s="23">
        <v>87.52</v>
      </c>
      <c r="K96" s="22"/>
      <c r="L96" s="24">
        <v>217795.93956521738</v>
      </c>
      <c r="M96" s="24">
        <v>239123.38247826087</v>
      </c>
      <c r="N96" s="25">
        <f t="shared" si="2"/>
        <v>2488.5276458548606</v>
      </c>
      <c r="O96" s="25">
        <f t="shared" si="3"/>
        <v>2732.214150802798</v>
      </c>
      <c r="P96" s="49">
        <f>Master[[#This Row],[Price in USD
(Excl. VAT)]]/$N$184/Master[[#This Row],[NSA
(m2)]]</f>
        <v>1.0026702585146263</v>
      </c>
    </row>
    <row r="97" spans="1:16" x14ac:dyDescent="0.25">
      <c r="A97" s="21">
        <v>76</v>
      </c>
      <c r="B97" s="20">
        <v>8</v>
      </c>
      <c r="C97" s="21" t="s">
        <v>11</v>
      </c>
      <c r="D97" s="21" t="s">
        <v>15</v>
      </c>
      <c r="E97" s="26">
        <v>2</v>
      </c>
      <c r="F97" s="21" t="s">
        <v>93</v>
      </c>
      <c r="G97" s="21" t="s">
        <v>16</v>
      </c>
      <c r="H97" s="22" t="s">
        <v>52</v>
      </c>
      <c r="I97" s="23">
        <v>93.07</v>
      </c>
      <c r="J97" s="23">
        <v>87.52</v>
      </c>
      <c r="K97" s="22"/>
      <c r="L97" s="24">
        <v>219775.90265217391</v>
      </c>
      <c r="M97" s="24">
        <v>241301.34186956522</v>
      </c>
      <c r="N97" s="25">
        <f t="shared" si="2"/>
        <v>2511.1506244535412</v>
      </c>
      <c r="O97" s="25">
        <f t="shared" si="3"/>
        <v>2757.0994272116686</v>
      </c>
      <c r="P97" s="49">
        <f>Master[[#This Row],[Price in USD
(Excl. VAT)]]/$N$184/Master[[#This Row],[NSA
(m2)]]</f>
        <v>1.0117854426829413</v>
      </c>
    </row>
    <row r="98" spans="1:16" x14ac:dyDescent="0.25">
      <c r="A98" s="21">
        <v>88</v>
      </c>
      <c r="B98" s="20">
        <v>9</v>
      </c>
      <c r="C98" s="21" t="s">
        <v>11</v>
      </c>
      <c r="D98" s="21" t="s">
        <v>15</v>
      </c>
      <c r="E98" s="26">
        <v>2</v>
      </c>
      <c r="F98" s="21" t="s">
        <v>82</v>
      </c>
      <c r="G98" s="21" t="s">
        <v>16</v>
      </c>
      <c r="H98" s="22" t="s">
        <v>52</v>
      </c>
      <c r="I98" s="23">
        <v>93.07</v>
      </c>
      <c r="J98" s="23">
        <v>87.52</v>
      </c>
      <c r="K98" s="22"/>
      <c r="L98" s="24">
        <v>219775.90265217391</v>
      </c>
      <c r="M98" s="24">
        <v>241301.34186956522</v>
      </c>
      <c r="N98" s="25">
        <f t="shared" si="2"/>
        <v>2511.1506244535412</v>
      </c>
      <c r="O98" s="25">
        <f t="shared" si="3"/>
        <v>2757.0994272116686</v>
      </c>
      <c r="P98" s="49">
        <f>Master[[#This Row],[Price in USD
(Excl. VAT)]]/$N$184/Master[[#This Row],[NSA
(m2)]]</f>
        <v>1.0117854426829413</v>
      </c>
    </row>
    <row r="99" spans="1:16" x14ac:dyDescent="0.25">
      <c r="A99" s="21">
        <v>100</v>
      </c>
      <c r="B99" s="20">
        <v>10</v>
      </c>
      <c r="C99" s="21" t="s">
        <v>11</v>
      </c>
      <c r="D99" s="21" t="s">
        <v>15</v>
      </c>
      <c r="E99" s="26">
        <v>2</v>
      </c>
      <c r="F99" s="21" t="s">
        <v>210</v>
      </c>
      <c r="G99" s="21" t="s">
        <v>16</v>
      </c>
      <c r="H99" s="22" t="s">
        <v>52</v>
      </c>
      <c r="I99" s="23">
        <v>93.07</v>
      </c>
      <c r="J99" s="23">
        <v>87.52</v>
      </c>
      <c r="K99" s="22"/>
      <c r="L99" s="24">
        <v>217300.9487826087</v>
      </c>
      <c r="M99" s="24">
        <v>238578.89260869566</v>
      </c>
      <c r="N99" s="25">
        <f t="shared" si="2"/>
        <v>2482.8719010809955</v>
      </c>
      <c r="O99" s="25">
        <f t="shared" si="3"/>
        <v>2725.9928314521899</v>
      </c>
      <c r="P99" s="49">
        <f>Master[[#This Row],[Price in USD
(Excl. VAT)]]/$N$184/Master[[#This Row],[NSA
(m2)]]</f>
        <v>1.0003914624225074</v>
      </c>
    </row>
    <row r="100" spans="1:16" x14ac:dyDescent="0.25">
      <c r="A100" s="21">
        <v>112</v>
      </c>
      <c r="B100" s="20">
        <v>11</v>
      </c>
      <c r="C100" s="21" t="s">
        <v>11</v>
      </c>
      <c r="D100" s="21" t="s">
        <v>15</v>
      </c>
      <c r="E100" s="26">
        <v>2</v>
      </c>
      <c r="F100" s="21" t="s">
        <v>222</v>
      </c>
      <c r="G100" s="21" t="s">
        <v>16</v>
      </c>
      <c r="H100" s="22" t="s">
        <v>52</v>
      </c>
      <c r="I100" s="23">
        <v>93.07</v>
      </c>
      <c r="J100" s="23">
        <v>87.52</v>
      </c>
      <c r="K100" s="22"/>
      <c r="L100" s="24">
        <v>216805.95804347825</v>
      </c>
      <c r="M100" s="24">
        <v>238034.4027826087</v>
      </c>
      <c r="N100" s="25">
        <f t="shared" si="2"/>
        <v>2477.2161568039105</v>
      </c>
      <c r="O100" s="25">
        <f t="shared" si="3"/>
        <v>2719.7715125983627</v>
      </c>
      <c r="P100" s="49">
        <f>Master[[#This Row],[Price in USD
(Excl. VAT)]]/$N$184/Master[[#This Row],[NSA
(m2)]]</f>
        <v>0.99811266653054986</v>
      </c>
    </row>
    <row r="101" spans="1:16" x14ac:dyDescent="0.25">
      <c r="A101" s="21">
        <v>124</v>
      </c>
      <c r="B101" s="20">
        <v>12</v>
      </c>
      <c r="C101" s="21" t="s">
        <v>11</v>
      </c>
      <c r="D101" s="21" t="s">
        <v>15</v>
      </c>
      <c r="E101" s="26">
        <v>2</v>
      </c>
      <c r="F101" s="21" t="s">
        <v>181</v>
      </c>
      <c r="G101" s="21" t="s">
        <v>16</v>
      </c>
      <c r="H101" s="22" t="s">
        <v>52</v>
      </c>
      <c r="I101" s="23">
        <v>93.07</v>
      </c>
      <c r="J101" s="23">
        <v>87.52</v>
      </c>
      <c r="K101" s="22"/>
      <c r="L101" s="24">
        <v>216310.96726086957</v>
      </c>
      <c r="M101" s="24">
        <v>237489.91291304349</v>
      </c>
      <c r="N101" s="25">
        <f t="shared" si="2"/>
        <v>2471.5604120300454</v>
      </c>
      <c r="O101" s="25">
        <f t="shared" si="3"/>
        <v>2713.5501932477546</v>
      </c>
      <c r="P101" s="49">
        <f>Master[[#This Row],[Price in USD
(Excl. VAT)]]/$N$184/Master[[#This Row],[NSA
(m2)]]</f>
        <v>0.99583387043843075</v>
      </c>
    </row>
    <row r="102" spans="1:16" ht="15.75" customHeight="1" x14ac:dyDescent="0.25">
      <c r="A102" s="21">
        <v>136</v>
      </c>
      <c r="B102" s="20" t="s">
        <v>5</v>
      </c>
      <c r="C102" s="21" t="s">
        <v>11</v>
      </c>
      <c r="D102" s="21" t="s">
        <v>15</v>
      </c>
      <c r="E102" s="26">
        <v>2</v>
      </c>
      <c r="F102" s="21" t="s">
        <v>193</v>
      </c>
      <c r="G102" s="21" t="s">
        <v>16</v>
      </c>
      <c r="H102" s="22" t="s">
        <v>52</v>
      </c>
      <c r="I102" s="23">
        <v>93.07</v>
      </c>
      <c r="J102" s="23">
        <v>87.52</v>
      </c>
      <c r="K102" s="22"/>
      <c r="L102" s="24">
        <v>216310.96726086957</v>
      </c>
      <c r="M102" s="24">
        <v>237489.91291304349</v>
      </c>
      <c r="N102" s="25">
        <f t="shared" si="2"/>
        <v>2471.5604120300454</v>
      </c>
      <c r="O102" s="25">
        <f t="shared" si="3"/>
        <v>2713.5501932477546</v>
      </c>
      <c r="P102" s="49">
        <f>Master[[#This Row],[Price in USD
(Excl. VAT)]]/$N$184/Master[[#This Row],[NSA
(m2)]]</f>
        <v>0.99583387043843075</v>
      </c>
    </row>
    <row r="103" spans="1:16" x14ac:dyDescent="0.25">
      <c r="A103" s="21">
        <v>148</v>
      </c>
      <c r="B103" s="21">
        <v>14</v>
      </c>
      <c r="C103" s="21" t="s">
        <v>11</v>
      </c>
      <c r="D103" s="21" t="s">
        <v>15</v>
      </c>
      <c r="E103" s="26">
        <v>2</v>
      </c>
      <c r="F103" s="21" t="s">
        <v>36</v>
      </c>
      <c r="G103" s="21" t="s">
        <v>16</v>
      </c>
      <c r="H103" s="22" t="s">
        <v>52</v>
      </c>
      <c r="I103" s="23">
        <v>93.07</v>
      </c>
      <c r="J103" s="23">
        <v>87.52</v>
      </c>
      <c r="K103" s="22"/>
      <c r="L103" s="24">
        <v>215815.97647826088</v>
      </c>
      <c r="M103" s="24">
        <v>236945.42308695652</v>
      </c>
      <c r="N103" s="25">
        <f t="shared" si="2"/>
        <v>2465.9046672561803</v>
      </c>
      <c r="O103" s="25">
        <f t="shared" si="3"/>
        <v>2707.3288743939274</v>
      </c>
      <c r="P103" s="49">
        <f>Master[[#This Row],[Price in USD
(Excl. VAT)]]/$N$184/Master[[#This Row],[NSA
(m2)]]</f>
        <v>0.99355507434631174</v>
      </c>
    </row>
    <row r="104" spans="1:16" x14ac:dyDescent="0.25">
      <c r="A104" s="21">
        <v>160</v>
      </c>
      <c r="B104" s="21">
        <v>15</v>
      </c>
      <c r="C104" s="21" t="s">
        <v>11</v>
      </c>
      <c r="D104" s="21" t="s">
        <v>15</v>
      </c>
      <c r="E104" s="26">
        <v>2</v>
      </c>
      <c r="F104" s="21" t="s">
        <v>48</v>
      </c>
      <c r="G104" s="21" t="s">
        <v>16</v>
      </c>
      <c r="H104" s="22" t="s">
        <v>52</v>
      </c>
      <c r="I104" s="23">
        <v>93.07</v>
      </c>
      <c r="J104" s="23">
        <v>87.52</v>
      </c>
      <c r="K104" s="22"/>
      <c r="L104" s="24">
        <v>215815.97647826088</v>
      </c>
      <c r="M104" s="24">
        <v>236945.42308695652</v>
      </c>
      <c r="N104" s="25">
        <f t="shared" si="2"/>
        <v>2465.9046672561803</v>
      </c>
      <c r="O104" s="25">
        <f t="shared" si="3"/>
        <v>2707.3288743939274</v>
      </c>
      <c r="P104" s="49">
        <f>Master[[#This Row],[Price in USD
(Excl. VAT)]]/$N$184/Master[[#This Row],[NSA
(m2)]]</f>
        <v>0.99355507434631174</v>
      </c>
    </row>
    <row r="105" spans="1:16" ht="15.75" customHeight="1" x14ac:dyDescent="0.25">
      <c r="A105" s="21">
        <v>172</v>
      </c>
      <c r="B105" s="20">
        <v>16</v>
      </c>
      <c r="C105" s="21" t="s">
        <v>11</v>
      </c>
      <c r="D105" s="21" t="s">
        <v>15</v>
      </c>
      <c r="E105" s="26">
        <v>2</v>
      </c>
      <c r="F105" s="21" t="s">
        <v>116</v>
      </c>
      <c r="G105" s="21" t="s">
        <v>16</v>
      </c>
      <c r="H105" s="22" t="s">
        <v>52</v>
      </c>
      <c r="I105" s="23">
        <v>93.07</v>
      </c>
      <c r="J105" s="23">
        <v>87.52</v>
      </c>
      <c r="K105" s="22"/>
      <c r="L105" s="24">
        <v>217300.9487826087</v>
      </c>
      <c r="M105" s="24">
        <v>238578.89260869566</v>
      </c>
      <c r="N105" s="25">
        <f t="shared" si="2"/>
        <v>2482.8719010809955</v>
      </c>
      <c r="O105" s="25">
        <f t="shared" si="3"/>
        <v>2725.9928314521899</v>
      </c>
      <c r="P105" s="49">
        <f>Master[[#This Row],[Price in USD
(Excl. VAT)]]/$N$184/Master[[#This Row],[NSA
(m2)]]</f>
        <v>1.0003914624225074</v>
      </c>
    </row>
    <row r="106" spans="1:16" x14ac:dyDescent="0.25">
      <c r="A106" s="21">
        <v>184</v>
      </c>
      <c r="B106" s="20">
        <v>17</v>
      </c>
      <c r="C106" s="21" t="s">
        <v>11</v>
      </c>
      <c r="D106" s="21" t="s">
        <v>15</v>
      </c>
      <c r="E106" s="26">
        <v>2</v>
      </c>
      <c r="F106" s="21" t="s">
        <v>128</v>
      </c>
      <c r="G106" s="21" t="s">
        <v>16</v>
      </c>
      <c r="H106" s="22" t="s">
        <v>52</v>
      </c>
      <c r="I106" s="23">
        <v>93.07</v>
      </c>
      <c r="J106" s="23">
        <v>87.52</v>
      </c>
      <c r="K106" s="22"/>
      <c r="L106" s="24">
        <v>215320.98569565217</v>
      </c>
      <c r="M106" s="24">
        <v>236400.93321739131</v>
      </c>
      <c r="N106" s="25">
        <f t="shared" si="2"/>
        <v>2460.2489224823148</v>
      </c>
      <c r="O106" s="25">
        <f t="shared" si="3"/>
        <v>2701.1075550433197</v>
      </c>
      <c r="P106" s="49">
        <f>Master[[#This Row],[Price in USD
(Excl. VAT)]]/$N$184/Master[[#This Row],[NSA
(m2)]]</f>
        <v>0.99127627825419273</v>
      </c>
    </row>
    <row r="107" spans="1:16" x14ac:dyDescent="0.25">
      <c r="A107" s="10">
        <v>18</v>
      </c>
      <c r="B107" s="9">
        <v>3</v>
      </c>
      <c r="C107" s="21" t="s">
        <v>11</v>
      </c>
      <c r="D107" s="21" t="s">
        <v>27</v>
      </c>
      <c r="E107" s="26">
        <v>4</v>
      </c>
      <c r="F107" s="21" t="s">
        <v>172</v>
      </c>
      <c r="G107" s="21" t="s">
        <v>17</v>
      </c>
      <c r="H107" s="22" t="s">
        <v>8</v>
      </c>
      <c r="I107" s="23">
        <v>83.31</v>
      </c>
      <c r="J107" s="23">
        <v>77.06</v>
      </c>
      <c r="K107" s="22"/>
      <c r="L107" s="24">
        <v>180334.54652173913</v>
      </c>
      <c r="M107" s="24">
        <v>197963.266</v>
      </c>
      <c r="N107" s="25">
        <f t="shared" si="2"/>
        <v>2340.1835780137444</v>
      </c>
      <c r="O107" s="25">
        <f t="shared" si="3"/>
        <v>2568.9497274850764</v>
      </c>
      <c r="P107" s="49">
        <f>Master[[#This Row],[Price in USD
(Excl. VAT)]]/$N$184/Master[[#This Row],[NSA
(m2)]]</f>
        <v>0.94289990189467088</v>
      </c>
    </row>
    <row r="108" spans="1:16" x14ac:dyDescent="0.25">
      <c r="A108" s="10">
        <v>30</v>
      </c>
      <c r="B108" s="9" t="s">
        <v>103</v>
      </c>
      <c r="C108" s="21" t="s">
        <v>11</v>
      </c>
      <c r="D108" s="21" t="s">
        <v>27</v>
      </c>
      <c r="E108" s="26">
        <v>4</v>
      </c>
      <c r="F108" s="21" t="s">
        <v>134</v>
      </c>
      <c r="G108" s="21" t="s">
        <v>17</v>
      </c>
      <c r="H108" s="22" t="s">
        <v>8</v>
      </c>
      <c r="I108" s="23">
        <v>83.31</v>
      </c>
      <c r="J108" s="23">
        <v>77.06</v>
      </c>
      <c r="K108" s="22"/>
      <c r="L108" s="24">
        <v>180777.62895652174</v>
      </c>
      <c r="M108" s="24">
        <v>198450.6566521739</v>
      </c>
      <c r="N108" s="25">
        <f t="shared" si="2"/>
        <v>2345.9334149561605</v>
      </c>
      <c r="O108" s="25">
        <f t="shared" si="3"/>
        <v>2575.2745477832063</v>
      </c>
      <c r="P108" s="49">
        <f>Master[[#This Row],[Price in USD
(Excl. VAT)]]/$N$184/Master[[#This Row],[NSA
(m2)]]</f>
        <v>0.94521660932730589</v>
      </c>
    </row>
    <row r="109" spans="1:16" x14ac:dyDescent="0.25">
      <c r="A109" s="10">
        <v>42</v>
      </c>
      <c r="B109" s="9">
        <v>5</v>
      </c>
      <c r="C109" s="21" t="s">
        <v>11</v>
      </c>
      <c r="D109" s="21" t="s">
        <v>27</v>
      </c>
      <c r="E109" s="26">
        <v>4</v>
      </c>
      <c r="F109" s="21" t="s">
        <v>146</v>
      </c>
      <c r="G109" s="21" t="s">
        <v>17</v>
      </c>
      <c r="H109" s="22" t="s">
        <v>8</v>
      </c>
      <c r="I109" s="23">
        <v>83.31</v>
      </c>
      <c r="J109" s="23">
        <v>77.06</v>
      </c>
      <c r="K109" s="22"/>
      <c r="L109" s="24">
        <v>181663.79382608697</v>
      </c>
      <c r="M109" s="24">
        <v>199425.43799999999</v>
      </c>
      <c r="N109" s="25">
        <f t="shared" si="2"/>
        <v>2357.4330888409936</v>
      </c>
      <c r="O109" s="25">
        <f t="shared" si="3"/>
        <v>2587.9241889436803</v>
      </c>
      <c r="P109" s="49">
        <f>Master[[#This Row],[Price in USD
(Excl. VAT)]]/$N$184/Master[[#This Row],[NSA
(m2)]]</f>
        <v>0.94985002419257603</v>
      </c>
    </row>
    <row r="110" spans="1:16" x14ac:dyDescent="0.25">
      <c r="A110" s="10">
        <v>54</v>
      </c>
      <c r="B110" s="9">
        <v>6</v>
      </c>
      <c r="C110" s="21" t="s">
        <v>11</v>
      </c>
      <c r="D110" s="21" t="s">
        <v>27</v>
      </c>
      <c r="E110" s="26">
        <v>4</v>
      </c>
      <c r="F110" s="21" t="s">
        <v>59</v>
      </c>
      <c r="G110" s="21" t="s">
        <v>17</v>
      </c>
      <c r="H110" s="22" t="s">
        <v>8</v>
      </c>
      <c r="I110" s="23">
        <v>83.31</v>
      </c>
      <c r="J110" s="23">
        <v>77.06</v>
      </c>
      <c r="K110" s="22"/>
      <c r="L110" s="24">
        <v>183436.12352173912</v>
      </c>
      <c r="M110" s="24">
        <v>201375.00065217391</v>
      </c>
      <c r="N110" s="25">
        <f t="shared" si="2"/>
        <v>2380.4324360464457</v>
      </c>
      <c r="O110" s="25">
        <f t="shared" si="3"/>
        <v>2613.2234707004141</v>
      </c>
      <c r="P110" s="49">
        <f>Master[[#This Row],[Price in USD
(Excl. VAT)]]/$N$184/Master[[#This Row],[NSA
(m2)]]</f>
        <v>0.95911685369578481</v>
      </c>
    </row>
    <row r="111" spans="1:16" x14ac:dyDescent="0.25">
      <c r="A111" s="10">
        <v>66</v>
      </c>
      <c r="B111" s="9">
        <v>7</v>
      </c>
      <c r="C111" s="21" t="s">
        <v>11</v>
      </c>
      <c r="D111" s="21" t="s">
        <v>27</v>
      </c>
      <c r="E111" s="26">
        <v>4</v>
      </c>
      <c r="F111" s="21" t="s">
        <v>71</v>
      </c>
      <c r="G111" s="21" t="s">
        <v>17</v>
      </c>
      <c r="H111" s="22" t="s">
        <v>8</v>
      </c>
      <c r="I111" s="23">
        <v>83.31</v>
      </c>
      <c r="J111" s="23">
        <v>77.06</v>
      </c>
      <c r="K111" s="22"/>
      <c r="L111" s="24">
        <v>181663.79382608697</v>
      </c>
      <c r="M111" s="24">
        <v>199425.43799999999</v>
      </c>
      <c r="N111" s="25">
        <f t="shared" si="2"/>
        <v>2357.4330888409936</v>
      </c>
      <c r="O111" s="25">
        <f t="shared" si="3"/>
        <v>2587.9241889436803</v>
      </c>
      <c r="P111" s="49">
        <f>Master[[#This Row],[Price in USD
(Excl. VAT)]]/$N$184/Master[[#This Row],[NSA
(m2)]]</f>
        <v>0.94985002419257603</v>
      </c>
    </row>
    <row r="112" spans="1:16" x14ac:dyDescent="0.25">
      <c r="A112" s="10">
        <v>78</v>
      </c>
      <c r="B112" s="9">
        <v>8</v>
      </c>
      <c r="C112" s="21" t="s">
        <v>11</v>
      </c>
      <c r="D112" s="21" t="s">
        <v>27</v>
      </c>
      <c r="E112" s="26">
        <v>4</v>
      </c>
      <c r="F112" s="21" t="s">
        <v>95</v>
      </c>
      <c r="G112" s="21" t="s">
        <v>17</v>
      </c>
      <c r="H112" s="22" t="s">
        <v>8</v>
      </c>
      <c r="I112" s="23">
        <v>83.31</v>
      </c>
      <c r="J112" s="23">
        <v>77.06</v>
      </c>
      <c r="K112" s="22"/>
      <c r="L112" s="24">
        <v>183436.12352173912</v>
      </c>
      <c r="M112" s="24">
        <v>201375.00065217391</v>
      </c>
      <c r="N112" s="25">
        <f t="shared" si="2"/>
        <v>2380.4324360464457</v>
      </c>
      <c r="O112" s="25">
        <f t="shared" si="3"/>
        <v>2613.2234707004141</v>
      </c>
      <c r="P112" s="49">
        <f>Master[[#This Row],[Price in USD
(Excl. VAT)]]/$N$184/Master[[#This Row],[NSA
(m2)]]</f>
        <v>0.95911685369578481</v>
      </c>
    </row>
    <row r="113" spans="1:16" x14ac:dyDescent="0.25">
      <c r="A113" s="10">
        <v>90</v>
      </c>
      <c r="B113" s="9">
        <v>9</v>
      </c>
      <c r="C113" s="21" t="s">
        <v>11</v>
      </c>
      <c r="D113" s="21" t="s">
        <v>27</v>
      </c>
      <c r="E113" s="26">
        <v>4</v>
      </c>
      <c r="F113" s="21" t="s">
        <v>84</v>
      </c>
      <c r="G113" s="21" t="s">
        <v>17</v>
      </c>
      <c r="H113" s="22" t="s">
        <v>8</v>
      </c>
      <c r="I113" s="23">
        <v>83.31</v>
      </c>
      <c r="J113" s="23">
        <v>77.06</v>
      </c>
      <c r="K113" s="22"/>
      <c r="L113" s="24">
        <v>183436.12352173912</v>
      </c>
      <c r="M113" s="24">
        <v>201375.00065217391</v>
      </c>
      <c r="N113" s="25">
        <f t="shared" si="2"/>
        <v>2380.4324360464457</v>
      </c>
      <c r="O113" s="25">
        <f t="shared" si="3"/>
        <v>2613.2234707004141</v>
      </c>
      <c r="P113" s="49">
        <f>Master[[#This Row],[Price in USD
(Excl. VAT)]]/$N$184/Master[[#This Row],[NSA
(m2)]]</f>
        <v>0.95911685369578481</v>
      </c>
    </row>
    <row r="114" spans="1:16" x14ac:dyDescent="0.25">
      <c r="A114" s="10">
        <v>102</v>
      </c>
      <c r="B114" s="9">
        <v>10</v>
      </c>
      <c r="C114" s="21" t="s">
        <v>11</v>
      </c>
      <c r="D114" s="21" t="s">
        <v>27</v>
      </c>
      <c r="E114" s="26">
        <v>4</v>
      </c>
      <c r="F114" s="21" t="s">
        <v>212</v>
      </c>
      <c r="G114" s="21" t="s">
        <v>17</v>
      </c>
      <c r="H114" s="22" t="s">
        <v>8</v>
      </c>
      <c r="I114" s="23">
        <v>83.31</v>
      </c>
      <c r="J114" s="23">
        <v>77.06</v>
      </c>
      <c r="K114" s="22"/>
      <c r="L114" s="24">
        <v>181220.71139130436</v>
      </c>
      <c r="M114" s="24">
        <v>198938.04730434783</v>
      </c>
      <c r="N114" s="25">
        <f t="shared" si="2"/>
        <v>2351.6832518985771</v>
      </c>
      <c r="O114" s="25">
        <f t="shared" si="3"/>
        <v>2581.5993680813367</v>
      </c>
      <c r="P114" s="49">
        <f>Master[[#This Row],[Price in USD
(Excl. VAT)]]/$N$184/Master[[#This Row],[NSA
(m2)]]</f>
        <v>0.94753331675994101</v>
      </c>
    </row>
    <row r="115" spans="1:16" x14ac:dyDescent="0.25">
      <c r="A115" s="10">
        <v>114</v>
      </c>
      <c r="B115" s="9">
        <v>11</v>
      </c>
      <c r="C115" s="21" t="s">
        <v>11</v>
      </c>
      <c r="D115" s="21" t="s">
        <v>27</v>
      </c>
      <c r="E115" s="26">
        <v>4</v>
      </c>
      <c r="F115" s="21" t="s">
        <v>224</v>
      </c>
      <c r="G115" s="21" t="s">
        <v>17</v>
      </c>
      <c r="H115" s="22" t="s">
        <v>8</v>
      </c>
      <c r="I115" s="23">
        <v>83.31</v>
      </c>
      <c r="J115" s="23">
        <v>77.06</v>
      </c>
      <c r="K115" s="22"/>
      <c r="L115" s="24">
        <v>180777.62895652174</v>
      </c>
      <c r="M115" s="24">
        <v>198450.6566521739</v>
      </c>
      <c r="N115" s="25">
        <f t="shared" si="2"/>
        <v>2345.9334149561605</v>
      </c>
      <c r="O115" s="25">
        <f t="shared" si="3"/>
        <v>2575.2745477832063</v>
      </c>
      <c r="P115" s="49">
        <f>Master[[#This Row],[Price in USD
(Excl. VAT)]]/$N$184/Master[[#This Row],[NSA
(m2)]]</f>
        <v>0.94521660932730589</v>
      </c>
    </row>
    <row r="116" spans="1:16" x14ac:dyDescent="0.25">
      <c r="A116" s="21">
        <v>126</v>
      </c>
      <c r="B116" s="20">
        <v>12</v>
      </c>
      <c r="C116" s="21" t="s">
        <v>11</v>
      </c>
      <c r="D116" s="21" t="s">
        <v>27</v>
      </c>
      <c r="E116" s="26">
        <v>4</v>
      </c>
      <c r="F116" s="21" t="s">
        <v>183</v>
      </c>
      <c r="G116" s="21" t="s">
        <v>17</v>
      </c>
      <c r="H116" s="22" t="s">
        <v>8</v>
      </c>
      <c r="I116" s="23">
        <v>83.31</v>
      </c>
      <c r="J116" s="23">
        <v>77.06</v>
      </c>
      <c r="K116" s="22"/>
      <c r="L116" s="24">
        <v>180334.54652173913</v>
      </c>
      <c r="M116" s="24">
        <v>197963.266</v>
      </c>
      <c r="N116" s="25">
        <f t="shared" si="2"/>
        <v>2340.1835780137444</v>
      </c>
      <c r="O116" s="25">
        <f t="shared" si="3"/>
        <v>2568.9497274850764</v>
      </c>
      <c r="P116" s="49">
        <f>Master[[#This Row],[Price in USD
(Excl. VAT)]]/$N$184/Master[[#This Row],[NSA
(m2)]]</f>
        <v>0.94289990189467088</v>
      </c>
    </row>
    <row r="117" spans="1:16" x14ac:dyDescent="0.25">
      <c r="A117" s="10">
        <v>138</v>
      </c>
      <c r="B117" s="9" t="s">
        <v>5</v>
      </c>
      <c r="C117" s="21" t="s">
        <v>11</v>
      </c>
      <c r="D117" s="21" t="s">
        <v>27</v>
      </c>
      <c r="E117" s="26">
        <v>4</v>
      </c>
      <c r="F117" s="21" t="s">
        <v>195</v>
      </c>
      <c r="G117" s="21" t="s">
        <v>17</v>
      </c>
      <c r="H117" s="22" t="s">
        <v>8</v>
      </c>
      <c r="I117" s="23">
        <v>83.31</v>
      </c>
      <c r="J117" s="23">
        <v>77.06</v>
      </c>
      <c r="K117" s="22"/>
      <c r="L117" s="24">
        <v>180334.54652173913</v>
      </c>
      <c r="M117" s="24">
        <v>197963.266</v>
      </c>
      <c r="N117" s="25">
        <f t="shared" si="2"/>
        <v>2340.1835780137444</v>
      </c>
      <c r="O117" s="25">
        <f t="shared" si="3"/>
        <v>2568.9497274850764</v>
      </c>
      <c r="P117" s="49">
        <f>Master[[#This Row],[Price in USD
(Excl. VAT)]]/$N$184/Master[[#This Row],[NSA
(m2)]]</f>
        <v>0.94289990189467088</v>
      </c>
    </row>
    <row r="118" spans="1:16" x14ac:dyDescent="0.25">
      <c r="A118" s="10">
        <v>150</v>
      </c>
      <c r="B118" s="10">
        <v>14</v>
      </c>
      <c r="C118" s="21" t="s">
        <v>11</v>
      </c>
      <c r="D118" s="21" t="s">
        <v>27</v>
      </c>
      <c r="E118" s="26">
        <v>4</v>
      </c>
      <c r="F118" s="21" t="s">
        <v>38</v>
      </c>
      <c r="G118" s="21" t="s">
        <v>17</v>
      </c>
      <c r="H118" s="22" t="s">
        <v>8</v>
      </c>
      <c r="I118" s="23">
        <v>83.31</v>
      </c>
      <c r="J118" s="23">
        <v>77.06</v>
      </c>
      <c r="K118" s="22"/>
      <c r="L118" s="24">
        <v>179891.46413043479</v>
      </c>
      <c r="M118" s="24">
        <v>197475.87534782608</v>
      </c>
      <c r="N118" s="25">
        <f t="shared" si="2"/>
        <v>2334.4337416355411</v>
      </c>
      <c r="O118" s="25">
        <f t="shared" si="3"/>
        <v>2562.6249071869461</v>
      </c>
      <c r="P118" s="49">
        <f>Master[[#This Row],[Price in USD
(Excl. VAT)]]/$N$184/Master[[#This Row],[NSA
(m2)]]</f>
        <v>0.94058319468936713</v>
      </c>
    </row>
    <row r="119" spans="1:16" x14ac:dyDescent="0.25">
      <c r="A119" s="10">
        <v>162</v>
      </c>
      <c r="B119" s="10">
        <v>15</v>
      </c>
      <c r="C119" s="21" t="s">
        <v>11</v>
      </c>
      <c r="D119" s="21" t="s">
        <v>27</v>
      </c>
      <c r="E119" s="26">
        <v>4</v>
      </c>
      <c r="F119" s="21" t="s">
        <v>50</v>
      </c>
      <c r="G119" s="21" t="s">
        <v>17</v>
      </c>
      <c r="H119" s="22" t="s">
        <v>8</v>
      </c>
      <c r="I119" s="23">
        <v>83.31</v>
      </c>
      <c r="J119" s="23">
        <v>77.06</v>
      </c>
      <c r="K119" s="22"/>
      <c r="L119" s="24">
        <v>179891.46413043479</v>
      </c>
      <c r="M119" s="24">
        <v>197475.87534782608</v>
      </c>
      <c r="N119" s="25">
        <f t="shared" si="2"/>
        <v>2334.4337416355411</v>
      </c>
      <c r="O119" s="25">
        <f t="shared" si="3"/>
        <v>2562.6249071869461</v>
      </c>
      <c r="P119" s="49">
        <f>Master[[#This Row],[Price in USD
(Excl. VAT)]]/$N$184/Master[[#This Row],[NSA
(m2)]]</f>
        <v>0.94058319468936713</v>
      </c>
    </row>
    <row r="120" spans="1:16" x14ac:dyDescent="0.25">
      <c r="A120" s="10">
        <v>174</v>
      </c>
      <c r="B120" s="9">
        <v>16</v>
      </c>
      <c r="C120" s="21" t="s">
        <v>11</v>
      </c>
      <c r="D120" s="21" t="s">
        <v>27</v>
      </c>
      <c r="E120" s="26">
        <v>4</v>
      </c>
      <c r="F120" s="21" t="s">
        <v>118</v>
      </c>
      <c r="G120" s="21" t="s">
        <v>17</v>
      </c>
      <c r="H120" s="22" t="s">
        <v>8</v>
      </c>
      <c r="I120" s="23">
        <v>83.31</v>
      </c>
      <c r="J120" s="23">
        <v>77.06</v>
      </c>
      <c r="K120" s="22"/>
      <c r="L120" s="24">
        <v>181220.71139130436</v>
      </c>
      <c r="M120" s="24">
        <v>198938.04730434783</v>
      </c>
      <c r="N120" s="25">
        <f t="shared" si="2"/>
        <v>2351.6832518985771</v>
      </c>
      <c r="O120" s="25">
        <f t="shared" si="3"/>
        <v>2581.5993680813367</v>
      </c>
      <c r="P120" s="49">
        <f>Master[[#This Row],[Price in USD
(Excl. VAT)]]/$N$184/Master[[#This Row],[NSA
(m2)]]</f>
        <v>0.94753331675994101</v>
      </c>
    </row>
    <row r="121" spans="1:16" x14ac:dyDescent="0.25">
      <c r="A121" s="10">
        <v>186</v>
      </c>
      <c r="B121" s="9">
        <v>17</v>
      </c>
      <c r="C121" s="21" t="s">
        <v>11</v>
      </c>
      <c r="D121" s="21" t="s">
        <v>27</v>
      </c>
      <c r="E121" s="26">
        <v>4</v>
      </c>
      <c r="F121" s="21" t="s">
        <v>157</v>
      </c>
      <c r="G121" s="21" t="s">
        <v>17</v>
      </c>
      <c r="H121" s="22" t="s">
        <v>8</v>
      </c>
      <c r="I121" s="23">
        <v>83.31</v>
      </c>
      <c r="J121" s="23">
        <v>77.06</v>
      </c>
      <c r="K121" s="22"/>
      <c r="L121" s="24">
        <v>179448.38169565218</v>
      </c>
      <c r="M121" s="24">
        <v>196988.48465217391</v>
      </c>
      <c r="N121" s="25">
        <f t="shared" si="2"/>
        <v>2328.6839046931245</v>
      </c>
      <c r="O121" s="25">
        <f t="shared" si="3"/>
        <v>2556.3000863246029</v>
      </c>
      <c r="P121" s="49">
        <f>Master[[#This Row],[Price in USD
(Excl. VAT)]]/$N$184/Master[[#This Row],[NSA
(m2)]]</f>
        <v>0.93826648725673212</v>
      </c>
    </row>
    <row r="122" spans="1:16" x14ac:dyDescent="0.25">
      <c r="A122" s="32">
        <v>19</v>
      </c>
      <c r="B122" s="29">
        <v>3</v>
      </c>
      <c r="C122" s="14" t="s">
        <v>11</v>
      </c>
      <c r="D122" s="14" t="s">
        <v>18</v>
      </c>
      <c r="E122" s="30">
        <v>5</v>
      </c>
      <c r="F122" s="14" t="s">
        <v>173</v>
      </c>
      <c r="G122" s="14" t="s">
        <v>19</v>
      </c>
      <c r="H122" s="15" t="s">
        <v>51</v>
      </c>
      <c r="I122" s="16">
        <v>86.32</v>
      </c>
      <c r="J122" s="16">
        <v>80.099999999999994</v>
      </c>
      <c r="K122" s="15"/>
      <c r="L122" s="17">
        <v>204754.60539130436</v>
      </c>
      <c r="M122" s="17">
        <v>224810.70760869567</v>
      </c>
      <c r="N122" s="18">
        <f t="shared" si="2"/>
        <v>2556.237270802801</v>
      </c>
      <c r="O122" s="18">
        <f t="shared" si="3"/>
        <v>2806.6255631547524</v>
      </c>
      <c r="P122" s="49">
        <f>Master[[#This Row],[Price in USD
(Excl. VAT)]]/$N$184/Master[[#This Row],[NSA
(m2)]]</f>
        <v>1.0299516219600215</v>
      </c>
    </row>
    <row r="123" spans="1:16" x14ac:dyDescent="0.25">
      <c r="A123" s="32">
        <v>31</v>
      </c>
      <c r="B123" s="29" t="s">
        <v>103</v>
      </c>
      <c r="C123" s="14" t="s">
        <v>11</v>
      </c>
      <c r="D123" s="14" t="s">
        <v>18</v>
      </c>
      <c r="E123" s="30">
        <v>5</v>
      </c>
      <c r="F123" s="14" t="s">
        <v>135</v>
      </c>
      <c r="G123" s="14" t="s">
        <v>19</v>
      </c>
      <c r="H123" s="15" t="s">
        <v>51</v>
      </c>
      <c r="I123" s="16">
        <v>86.32</v>
      </c>
      <c r="J123" s="16">
        <v>80.099999999999994</v>
      </c>
      <c r="K123" s="15"/>
      <c r="L123" s="17">
        <v>204754.60539130436</v>
      </c>
      <c r="M123" s="17">
        <v>224810.70760869567</v>
      </c>
      <c r="N123" s="18">
        <f t="shared" si="2"/>
        <v>2556.237270802801</v>
      </c>
      <c r="O123" s="18">
        <f t="shared" si="3"/>
        <v>2806.6255631547524</v>
      </c>
      <c r="P123" s="49">
        <f>Master[[#This Row],[Price in USD
(Excl. VAT)]]/$N$184/Master[[#This Row],[NSA
(m2)]]</f>
        <v>1.0299516219600215</v>
      </c>
    </row>
    <row r="124" spans="1:16" x14ac:dyDescent="0.25">
      <c r="A124" s="32">
        <v>43</v>
      </c>
      <c r="B124" s="29">
        <v>5</v>
      </c>
      <c r="C124" s="14" t="s">
        <v>11</v>
      </c>
      <c r="D124" s="14" t="s">
        <v>18</v>
      </c>
      <c r="E124" s="30">
        <v>5</v>
      </c>
      <c r="F124" s="14" t="s">
        <v>147</v>
      </c>
      <c r="G124" s="14" t="s">
        <v>19</v>
      </c>
      <c r="H124" s="15" t="s">
        <v>51</v>
      </c>
      <c r="I124" s="16">
        <v>86.32</v>
      </c>
      <c r="J124" s="16">
        <v>80.099999999999994</v>
      </c>
      <c r="K124" s="15"/>
      <c r="L124" s="17">
        <v>204295.51434782607</v>
      </c>
      <c r="M124" s="17">
        <v>224305.70747826088</v>
      </c>
      <c r="N124" s="18">
        <f t="shared" si="2"/>
        <v>2550.5057971014494</v>
      </c>
      <c r="O124" s="18">
        <f t="shared" si="3"/>
        <v>2800.3209423003859</v>
      </c>
      <c r="P124" s="49">
        <f>Master[[#This Row],[Price in USD
(Excl. VAT)]]/$N$184/Master[[#This Row],[NSA
(m2)]]</f>
        <v>1.0276423133906045</v>
      </c>
    </row>
    <row r="125" spans="1:16" x14ac:dyDescent="0.25">
      <c r="A125" s="32">
        <v>55</v>
      </c>
      <c r="B125" s="29">
        <v>6</v>
      </c>
      <c r="C125" s="14" t="s">
        <v>11</v>
      </c>
      <c r="D125" s="14" t="s">
        <v>18</v>
      </c>
      <c r="E125" s="30">
        <v>5</v>
      </c>
      <c r="F125" s="14" t="s">
        <v>60</v>
      </c>
      <c r="G125" s="14" t="s">
        <v>19</v>
      </c>
      <c r="H125" s="15" t="s">
        <v>51</v>
      </c>
      <c r="I125" s="16">
        <v>86.32</v>
      </c>
      <c r="J125" s="16">
        <v>80.099999999999994</v>
      </c>
      <c r="K125" s="15"/>
      <c r="L125" s="17">
        <v>206590.96956521738</v>
      </c>
      <c r="M125" s="17">
        <v>226830.70821739131</v>
      </c>
      <c r="N125" s="18">
        <f t="shared" si="2"/>
        <v>2579.1631656082072</v>
      </c>
      <c r="O125" s="18">
        <f t="shared" si="3"/>
        <v>2831.8440476578194</v>
      </c>
      <c r="P125" s="49">
        <f>Master[[#This Row],[Price in USD
(Excl. VAT)]]/$N$184/Master[[#This Row],[NSA
(m2)]]</f>
        <v>1.0391888562376899</v>
      </c>
    </row>
    <row r="126" spans="1:16" x14ac:dyDescent="0.25">
      <c r="A126" s="32">
        <v>67</v>
      </c>
      <c r="B126" s="29">
        <v>7</v>
      </c>
      <c r="C126" s="14" t="s">
        <v>11</v>
      </c>
      <c r="D126" s="14" t="s">
        <v>18</v>
      </c>
      <c r="E126" s="30">
        <v>5</v>
      </c>
      <c r="F126" s="14" t="s">
        <v>72</v>
      </c>
      <c r="G126" s="14" t="s">
        <v>19</v>
      </c>
      <c r="H126" s="15" t="s">
        <v>51</v>
      </c>
      <c r="I126" s="16">
        <v>86.32</v>
      </c>
      <c r="J126" s="16">
        <v>80.099999999999994</v>
      </c>
      <c r="K126" s="15"/>
      <c r="L126" s="17">
        <v>205672.78747826087</v>
      </c>
      <c r="M126" s="17">
        <v>225820.70791304347</v>
      </c>
      <c r="N126" s="18">
        <f t="shared" si="2"/>
        <v>2567.7002182055044</v>
      </c>
      <c r="O126" s="18">
        <f t="shared" si="3"/>
        <v>2819.2348054062859</v>
      </c>
      <c r="P126" s="49">
        <f>Master[[#This Row],[Price in USD
(Excl. VAT)]]/$N$184/Master[[#This Row],[NSA
(m2)]]</f>
        <v>1.0345702390988556</v>
      </c>
    </row>
    <row r="127" spans="1:16" x14ac:dyDescent="0.25">
      <c r="A127" s="32">
        <v>79</v>
      </c>
      <c r="B127" s="29">
        <v>8</v>
      </c>
      <c r="C127" s="14" t="s">
        <v>11</v>
      </c>
      <c r="D127" s="14" t="s">
        <v>18</v>
      </c>
      <c r="E127" s="30">
        <v>5</v>
      </c>
      <c r="F127" s="14" t="s">
        <v>96</v>
      </c>
      <c r="G127" s="14" t="s">
        <v>19</v>
      </c>
      <c r="H127" s="15" t="s">
        <v>51</v>
      </c>
      <c r="I127" s="16">
        <v>86.32</v>
      </c>
      <c r="J127" s="16">
        <v>80.099999999999994</v>
      </c>
      <c r="K127" s="15"/>
      <c r="L127" s="17">
        <v>207509.15165217392</v>
      </c>
      <c r="M127" s="17">
        <v>227840.70847826087</v>
      </c>
      <c r="N127" s="18">
        <f t="shared" si="2"/>
        <v>2590.6261130109106</v>
      </c>
      <c r="O127" s="18">
        <f t="shared" si="3"/>
        <v>2844.4532893665528</v>
      </c>
      <c r="P127" s="49">
        <f>Master[[#This Row],[Price in USD
(Excl. VAT)]]/$N$184/Master[[#This Row],[NSA
(m2)]]</f>
        <v>1.0438074733765241</v>
      </c>
    </row>
    <row r="128" spans="1:16" x14ac:dyDescent="0.25">
      <c r="A128" s="32">
        <v>91</v>
      </c>
      <c r="B128" s="29">
        <v>9</v>
      </c>
      <c r="C128" s="14" t="s">
        <v>11</v>
      </c>
      <c r="D128" s="14" t="s">
        <v>18</v>
      </c>
      <c r="E128" s="30">
        <v>5</v>
      </c>
      <c r="F128" s="14" t="s">
        <v>85</v>
      </c>
      <c r="G128" s="14" t="s">
        <v>19</v>
      </c>
      <c r="H128" s="15" t="s">
        <v>51</v>
      </c>
      <c r="I128" s="16">
        <v>86.32</v>
      </c>
      <c r="J128" s="16">
        <v>80.099999999999994</v>
      </c>
      <c r="K128" s="15"/>
      <c r="L128" s="17">
        <v>207509.15165217392</v>
      </c>
      <c r="M128" s="17">
        <v>227840.70847826087</v>
      </c>
      <c r="N128" s="18">
        <f t="shared" si="2"/>
        <v>2590.6261130109106</v>
      </c>
      <c r="O128" s="18">
        <f t="shared" si="3"/>
        <v>2844.4532893665528</v>
      </c>
      <c r="P128" s="49">
        <f>Master[[#This Row],[Price in USD
(Excl. VAT)]]/$N$184/Master[[#This Row],[NSA
(m2)]]</f>
        <v>1.0438074733765241</v>
      </c>
    </row>
    <row r="129" spans="1:16" x14ac:dyDescent="0.25">
      <c r="A129" s="32">
        <v>103</v>
      </c>
      <c r="B129" s="29">
        <v>10</v>
      </c>
      <c r="C129" s="14" t="s">
        <v>11</v>
      </c>
      <c r="D129" s="14" t="s">
        <v>18</v>
      </c>
      <c r="E129" s="30">
        <v>5</v>
      </c>
      <c r="F129" s="14" t="s">
        <v>213</v>
      </c>
      <c r="G129" s="14" t="s">
        <v>19</v>
      </c>
      <c r="H129" s="15" t="s">
        <v>51</v>
      </c>
      <c r="I129" s="16">
        <v>86.32</v>
      </c>
      <c r="J129" s="16">
        <v>80.099999999999994</v>
      </c>
      <c r="K129" s="15"/>
      <c r="L129" s="17">
        <v>206590.96956521738</v>
      </c>
      <c r="M129" s="17">
        <v>226830.70821739131</v>
      </c>
      <c r="N129" s="18">
        <f t="shared" si="2"/>
        <v>2579.1631656082072</v>
      </c>
      <c r="O129" s="18">
        <f t="shared" si="3"/>
        <v>2831.8440476578194</v>
      </c>
      <c r="P129" s="49">
        <f>Master[[#This Row],[Price in USD
(Excl. VAT)]]/$N$184/Master[[#This Row],[NSA
(m2)]]</f>
        <v>1.0391888562376899</v>
      </c>
    </row>
    <row r="130" spans="1:16" x14ac:dyDescent="0.25">
      <c r="A130" s="32">
        <v>115</v>
      </c>
      <c r="B130" s="29">
        <v>11</v>
      </c>
      <c r="C130" s="14" t="s">
        <v>11</v>
      </c>
      <c r="D130" s="14" t="s">
        <v>18</v>
      </c>
      <c r="E130" s="30">
        <v>5</v>
      </c>
      <c r="F130" s="14" t="s">
        <v>225</v>
      </c>
      <c r="G130" s="14" t="s">
        <v>19</v>
      </c>
      <c r="H130" s="15" t="s">
        <v>51</v>
      </c>
      <c r="I130" s="16">
        <v>86.32</v>
      </c>
      <c r="J130" s="16">
        <v>80.099999999999994</v>
      </c>
      <c r="K130" s="15"/>
      <c r="L130" s="17">
        <v>206590.96956521738</v>
      </c>
      <c r="M130" s="17">
        <v>226830.70821739131</v>
      </c>
      <c r="N130" s="18">
        <f t="shared" ref="N130:N181" si="4">L130/J130</f>
        <v>2579.1631656082072</v>
      </c>
      <c r="O130" s="18">
        <f t="shared" ref="O130:O181" si="5">M130/J130</f>
        <v>2831.8440476578194</v>
      </c>
      <c r="P130" s="49">
        <f>Master[[#This Row],[Price in USD
(Excl. VAT)]]/$N$184/Master[[#This Row],[NSA
(m2)]]</f>
        <v>1.0391888562376899</v>
      </c>
    </row>
    <row r="131" spans="1:16" x14ac:dyDescent="0.25">
      <c r="A131" s="32">
        <v>127</v>
      </c>
      <c r="B131" s="29">
        <v>12</v>
      </c>
      <c r="C131" s="14" t="s">
        <v>11</v>
      </c>
      <c r="D131" s="14" t="s">
        <v>18</v>
      </c>
      <c r="E131" s="30">
        <v>5</v>
      </c>
      <c r="F131" s="14" t="s">
        <v>184</v>
      </c>
      <c r="G131" s="14" t="s">
        <v>19</v>
      </c>
      <c r="H131" s="15" t="s">
        <v>51</v>
      </c>
      <c r="I131" s="16">
        <v>86.32</v>
      </c>
      <c r="J131" s="16">
        <v>80.099999999999994</v>
      </c>
      <c r="K131" s="15"/>
      <c r="L131" s="17">
        <v>206590.96956521738</v>
      </c>
      <c r="M131" s="17">
        <v>226830.70821739131</v>
      </c>
      <c r="N131" s="18">
        <f t="shared" si="4"/>
        <v>2579.1631656082072</v>
      </c>
      <c r="O131" s="18">
        <f t="shared" si="5"/>
        <v>2831.8440476578194</v>
      </c>
      <c r="P131" s="49">
        <f>Master[[#This Row],[Price in USD
(Excl. VAT)]]/$N$184/Master[[#This Row],[NSA
(m2)]]</f>
        <v>1.0391888562376899</v>
      </c>
    </row>
    <row r="132" spans="1:16" x14ac:dyDescent="0.25">
      <c r="A132" s="32">
        <v>139</v>
      </c>
      <c r="B132" s="29" t="s">
        <v>5</v>
      </c>
      <c r="C132" s="14" t="s">
        <v>11</v>
      </c>
      <c r="D132" s="14" t="s">
        <v>18</v>
      </c>
      <c r="E132" s="30">
        <v>5</v>
      </c>
      <c r="F132" s="14" t="s">
        <v>196</v>
      </c>
      <c r="G132" s="14" t="s">
        <v>19</v>
      </c>
      <c r="H132" s="15" t="s">
        <v>51</v>
      </c>
      <c r="I132" s="16">
        <v>86.32</v>
      </c>
      <c r="J132" s="16">
        <v>80.099999999999994</v>
      </c>
      <c r="K132" s="15"/>
      <c r="L132" s="17">
        <v>205672.78747826087</v>
      </c>
      <c r="M132" s="17">
        <v>225820.70791304347</v>
      </c>
      <c r="N132" s="18">
        <f t="shared" si="4"/>
        <v>2567.7002182055044</v>
      </c>
      <c r="O132" s="18">
        <f t="shared" si="5"/>
        <v>2819.2348054062859</v>
      </c>
      <c r="P132" s="49">
        <f>Master[[#This Row],[Price in USD
(Excl. VAT)]]/$N$184/Master[[#This Row],[NSA
(m2)]]</f>
        <v>1.0345702390988556</v>
      </c>
    </row>
    <row r="133" spans="1:16" x14ac:dyDescent="0.25">
      <c r="A133" s="32">
        <v>151</v>
      </c>
      <c r="B133" s="32">
        <v>14</v>
      </c>
      <c r="C133" s="14" t="s">
        <v>11</v>
      </c>
      <c r="D133" s="14" t="s">
        <v>18</v>
      </c>
      <c r="E133" s="30">
        <v>5</v>
      </c>
      <c r="F133" s="14" t="s">
        <v>39</v>
      </c>
      <c r="G133" s="14" t="s">
        <v>19</v>
      </c>
      <c r="H133" s="15" t="s">
        <v>51</v>
      </c>
      <c r="I133" s="16">
        <v>86.32</v>
      </c>
      <c r="J133" s="16">
        <v>80.099999999999994</v>
      </c>
      <c r="K133" s="15"/>
      <c r="L133" s="17">
        <v>205672.78747826087</v>
      </c>
      <c r="M133" s="17">
        <v>225820.70791304347</v>
      </c>
      <c r="N133" s="18">
        <f t="shared" si="4"/>
        <v>2567.7002182055044</v>
      </c>
      <c r="O133" s="18">
        <f t="shared" si="5"/>
        <v>2819.2348054062859</v>
      </c>
      <c r="P133" s="49">
        <f>Master[[#This Row],[Price in USD
(Excl. VAT)]]/$N$184/Master[[#This Row],[NSA
(m2)]]</f>
        <v>1.0345702390988556</v>
      </c>
    </row>
    <row r="134" spans="1:16" x14ac:dyDescent="0.25">
      <c r="A134" s="32">
        <v>163</v>
      </c>
      <c r="B134" s="29">
        <v>15</v>
      </c>
      <c r="C134" s="14" t="s">
        <v>11</v>
      </c>
      <c r="D134" s="14" t="s">
        <v>18</v>
      </c>
      <c r="E134" s="30">
        <v>5</v>
      </c>
      <c r="F134" s="14" t="s">
        <v>129</v>
      </c>
      <c r="G134" s="14" t="s">
        <v>19</v>
      </c>
      <c r="H134" s="15" t="s">
        <v>51</v>
      </c>
      <c r="I134" s="16">
        <v>86.32</v>
      </c>
      <c r="J134" s="16">
        <v>80.099999999999994</v>
      </c>
      <c r="K134" s="15"/>
      <c r="L134" s="17">
        <v>205213.69643478261</v>
      </c>
      <c r="M134" s="17">
        <v>225315.70773913045</v>
      </c>
      <c r="N134" s="18">
        <f t="shared" si="4"/>
        <v>2561.9687445041527</v>
      </c>
      <c r="O134" s="18">
        <f t="shared" si="5"/>
        <v>2812.9301840091193</v>
      </c>
      <c r="P134" s="49">
        <f>Master[[#This Row],[Price in USD
(Excl. VAT)]]/$N$184/Master[[#This Row],[NSA
(m2)]]</f>
        <v>1.0322609305294388</v>
      </c>
    </row>
    <row r="135" spans="1:16" x14ac:dyDescent="0.25">
      <c r="A135" s="32">
        <v>175</v>
      </c>
      <c r="B135" s="29">
        <v>16</v>
      </c>
      <c r="C135" s="14" t="s">
        <v>11</v>
      </c>
      <c r="D135" s="14" t="s">
        <v>18</v>
      </c>
      <c r="E135" s="30">
        <v>5</v>
      </c>
      <c r="F135" s="14" t="s">
        <v>119</v>
      </c>
      <c r="G135" s="14" t="s">
        <v>19</v>
      </c>
      <c r="H135" s="15" t="s">
        <v>51</v>
      </c>
      <c r="I135" s="16">
        <v>86.32</v>
      </c>
      <c r="J135" s="16">
        <v>80.099999999999994</v>
      </c>
      <c r="K135" s="15"/>
      <c r="L135" s="17">
        <v>206590.96956521738</v>
      </c>
      <c r="M135" s="17">
        <v>226830.70821739131</v>
      </c>
      <c r="N135" s="18">
        <f t="shared" si="4"/>
        <v>2579.1631656082072</v>
      </c>
      <c r="O135" s="18">
        <f t="shared" si="5"/>
        <v>2831.8440476578194</v>
      </c>
      <c r="P135" s="49">
        <f>Master[[#This Row],[Price in USD
(Excl. VAT)]]/$N$184/Master[[#This Row],[NSA
(m2)]]</f>
        <v>1.0391888562376899</v>
      </c>
    </row>
    <row r="136" spans="1:16" x14ac:dyDescent="0.25">
      <c r="A136" s="32">
        <v>187</v>
      </c>
      <c r="B136" s="29">
        <v>17</v>
      </c>
      <c r="C136" s="14" t="s">
        <v>11</v>
      </c>
      <c r="D136" s="14" t="s">
        <v>18</v>
      </c>
      <c r="E136" s="30">
        <v>5</v>
      </c>
      <c r="F136" s="14" t="s">
        <v>158</v>
      </c>
      <c r="G136" s="14" t="s">
        <v>19</v>
      </c>
      <c r="H136" s="15" t="s">
        <v>51</v>
      </c>
      <c r="I136" s="16">
        <v>86.32</v>
      </c>
      <c r="J136" s="16">
        <v>80.099999999999994</v>
      </c>
      <c r="K136" s="15"/>
      <c r="L136" s="17">
        <v>204295.51434782607</v>
      </c>
      <c r="M136" s="17">
        <v>224305.70747826088</v>
      </c>
      <c r="N136" s="18">
        <f t="shared" si="4"/>
        <v>2550.5057971014494</v>
      </c>
      <c r="O136" s="18">
        <f t="shared" si="5"/>
        <v>2800.3209423003859</v>
      </c>
      <c r="P136" s="49">
        <f>Master[[#This Row],[Price in USD
(Excl. VAT)]]/$N$184/Master[[#This Row],[NSA
(m2)]]</f>
        <v>1.0276423133906045</v>
      </c>
    </row>
    <row r="137" spans="1:16" x14ac:dyDescent="0.25">
      <c r="A137" s="21">
        <v>23</v>
      </c>
      <c r="B137" s="20">
        <v>3</v>
      </c>
      <c r="C137" s="21" t="s">
        <v>11</v>
      </c>
      <c r="D137" s="21" t="s">
        <v>23</v>
      </c>
      <c r="E137" s="26">
        <v>9</v>
      </c>
      <c r="F137" s="21" t="s">
        <v>177</v>
      </c>
      <c r="G137" s="21" t="s">
        <v>77</v>
      </c>
      <c r="H137" s="22" t="s">
        <v>51</v>
      </c>
      <c r="I137" s="23">
        <v>87.09</v>
      </c>
      <c r="J137" s="23">
        <v>80.63</v>
      </c>
      <c r="K137" s="22"/>
      <c r="L137" s="24">
        <v>187127.25378260869</v>
      </c>
      <c r="M137" s="24">
        <v>205416.88004347828</v>
      </c>
      <c r="N137" s="25">
        <f t="shared" si="4"/>
        <v>2320.8142599852249</v>
      </c>
      <c r="O137" s="25">
        <f t="shared" si="5"/>
        <v>2547.6482704139685</v>
      </c>
      <c r="P137" s="49">
        <f>Master[[#This Row],[Price in USD
(Excl. VAT)]]/$N$184/Master[[#This Row],[NSA
(m2)]]</f>
        <v>0.9350956730980744</v>
      </c>
    </row>
    <row r="138" spans="1:16" x14ac:dyDescent="0.25">
      <c r="A138" s="21">
        <v>35</v>
      </c>
      <c r="B138" s="20" t="s">
        <v>103</v>
      </c>
      <c r="C138" s="21" t="s">
        <v>11</v>
      </c>
      <c r="D138" s="21" t="s">
        <v>23</v>
      </c>
      <c r="E138" s="26">
        <v>9</v>
      </c>
      <c r="F138" s="21" t="s">
        <v>139</v>
      </c>
      <c r="G138" s="21" t="s">
        <v>77</v>
      </c>
      <c r="H138" s="22" t="s">
        <v>51</v>
      </c>
      <c r="I138" s="23">
        <v>87.09</v>
      </c>
      <c r="J138" s="23">
        <v>80.63</v>
      </c>
      <c r="K138" s="22"/>
      <c r="L138" s="24">
        <v>191759.11652173914</v>
      </c>
      <c r="M138" s="24">
        <v>210511.92904347827</v>
      </c>
      <c r="N138" s="25">
        <f t="shared" si="4"/>
        <v>2378.2601577792279</v>
      </c>
      <c r="O138" s="25">
        <f t="shared" si="5"/>
        <v>2610.838757825602</v>
      </c>
      <c r="P138" s="49">
        <f>Master[[#This Row],[Price in USD
(Excl. VAT)]]/$N$184/Master[[#This Row],[NSA
(m2)]]</f>
        <v>0.95824160570913486</v>
      </c>
    </row>
    <row r="139" spans="1:16" x14ac:dyDescent="0.25">
      <c r="A139" s="21">
        <v>47</v>
      </c>
      <c r="B139" s="20">
        <v>5</v>
      </c>
      <c r="C139" s="21" t="s">
        <v>11</v>
      </c>
      <c r="D139" s="21" t="s">
        <v>23</v>
      </c>
      <c r="E139" s="26">
        <v>9</v>
      </c>
      <c r="F139" s="21" t="s">
        <v>151</v>
      </c>
      <c r="G139" s="21" t="s">
        <v>77</v>
      </c>
      <c r="H139" s="22" t="s">
        <v>51</v>
      </c>
      <c r="I139" s="23">
        <v>87.09</v>
      </c>
      <c r="J139" s="23">
        <v>80.63</v>
      </c>
      <c r="K139" s="22"/>
      <c r="L139" s="24">
        <v>201486.02821739131</v>
      </c>
      <c r="M139" s="24">
        <v>221211.53191304347</v>
      </c>
      <c r="N139" s="25">
        <f t="shared" si="4"/>
        <v>2498.8965424456323</v>
      </c>
      <c r="O139" s="25">
        <f t="shared" si="5"/>
        <v>2743.5387810125694</v>
      </c>
      <c r="P139" s="49">
        <f>Master[[#This Row],[Price in USD
(Excl. VAT)]]/$N$184/Master[[#This Row],[NSA
(m2)]]</f>
        <v>1.0068480639099164</v>
      </c>
    </row>
    <row r="140" spans="1:16" x14ac:dyDescent="0.25">
      <c r="A140" s="42">
        <v>59</v>
      </c>
      <c r="B140" s="33">
        <v>6</v>
      </c>
      <c r="C140" s="21" t="s">
        <v>11</v>
      </c>
      <c r="D140" s="21" t="s">
        <v>23</v>
      </c>
      <c r="E140" s="26">
        <v>9</v>
      </c>
      <c r="F140" s="21" t="s">
        <v>64</v>
      </c>
      <c r="G140" s="21" t="s">
        <v>77</v>
      </c>
      <c r="H140" s="22" t="s">
        <v>51</v>
      </c>
      <c r="I140" s="23">
        <v>87.09</v>
      </c>
      <c r="J140" s="23">
        <v>80.63</v>
      </c>
      <c r="K140" s="22"/>
      <c r="L140" s="24">
        <v>203801.9595652174</v>
      </c>
      <c r="M140" s="24">
        <v>223759.05639130436</v>
      </c>
      <c r="N140" s="25">
        <f t="shared" si="4"/>
        <v>2527.6194910730178</v>
      </c>
      <c r="O140" s="25">
        <f t="shared" si="5"/>
        <v>2775.1340244487706</v>
      </c>
      <c r="P140" s="49">
        <f>Master[[#This Row],[Price in USD
(Excl. VAT)]]/$N$184/Master[[#This Row],[NSA
(m2)]]</f>
        <v>1.0184210301068137</v>
      </c>
    </row>
    <row r="141" spans="1:16" x14ac:dyDescent="0.25">
      <c r="A141" s="21">
        <v>71</v>
      </c>
      <c r="B141" s="20">
        <v>7</v>
      </c>
      <c r="C141" s="21" t="s">
        <v>11</v>
      </c>
      <c r="D141" s="21" t="s">
        <v>23</v>
      </c>
      <c r="E141" s="26">
        <v>9</v>
      </c>
      <c r="F141" s="21" t="s">
        <v>88</v>
      </c>
      <c r="G141" s="21" t="s">
        <v>77</v>
      </c>
      <c r="H141" s="22" t="s">
        <v>51</v>
      </c>
      <c r="I141" s="23">
        <v>87.09</v>
      </c>
      <c r="J141" s="23">
        <v>80.63</v>
      </c>
      <c r="K141" s="22"/>
      <c r="L141" s="24">
        <v>202875.58704347827</v>
      </c>
      <c r="M141" s="24">
        <v>222740.04660869564</v>
      </c>
      <c r="N141" s="25">
        <f t="shared" si="4"/>
        <v>2516.1303118377564</v>
      </c>
      <c r="O141" s="25">
        <f t="shared" si="5"/>
        <v>2762.4959271821363</v>
      </c>
      <c r="P141" s="49">
        <f>Master[[#This Row],[Price in USD
(Excl. VAT)]]/$N$184/Master[[#This Row],[NSA
(m2)]]</f>
        <v>1.0137918437149611</v>
      </c>
    </row>
    <row r="142" spans="1:16" x14ac:dyDescent="0.25">
      <c r="A142" s="21">
        <v>83</v>
      </c>
      <c r="B142" s="20">
        <v>8</v>
      </c>
      <c r="C142" s="21" t="s">
        <v>11</v>
      </c>
      <c r="D142" s="21" t="s">
        <v>23</v>
      </c>
      <c r="E142" s="26">
        <v>9</v>
      </c>
      <c r="F142" s="21" t="s">
        <v>100</v>
      </c>
      <c r="G142" s="21" t="s">
        <v>77</v>
      </c>
      <c r="H142" s="22" t="s">
        <v>51</v>
      </c>
      <c r="I142" s="23">
        <v>87.09</v>
      </c>
      <c r="J142" s="23">
        <v>80.63</v>
      </c>
      <c r="K142" s="22"/>
      <c r="L142" s="24">
        <v>204728.33213043478</v>
      </c>
      <c r="M142" s="24">
        <v>224778.06621739132</v>
      </c>
      <c r="N142" s="25">
        <f t="shared" si="4"/>
        <v>2539.1086708475109</v>
      </c>
      <c r="O142" s="25">
        <f t="shared" si="5"/>
        <v>2787.7721222546365</v>
      </c>
      <c r="P142" s="49">
        <f>Master[[#This Row],[Price in USD
(Excl. VAT)]]/$N$184/Master[[#This Row],[NSA
(m2)]]</f>
        <v>1.0230502167159319</v>
      </c>
    </row>
    <row r="143" spans="1:16" x14ac:dyDescent="0.25">
      <c r="A143" s="21">
        <v>95</v>
      </c>
      <c r="B143" s="20">
        <v>9</v>
      </c>
      <c r="C143" s="21" t="s">
        <v>11</v>
      </c>
      <c r="D143" s="21" t="s">
        <v>23</v>
      </c>
      <c r="E143" s="26">
        <v>9</v>
      </c>
      <c r="F143" s="21" t="s">
        <v>205</v>
      </c>
      <c r="G143" s="21" t="s">
        <v>77</v>
      </c>
      <c r="H143" s="22" t="s">
        <v>51</v>
      </c>
      <c r="I143" s="23">
        <v>87.09</v>
      </c>
      <c r="J143" s="23">
        <v>80.63</v>
      </c>
      <c r="K143" s="22"/>
      <c r="L143" s="24">
        <v>204728.33213043478</v>
      </c>
      <c r="M143" s="24">
        <v>224778.06621739132</v>
      </c>
      <c r="N143" s="25">
        <f t="shared" si="4"/>
        <v>2539.1086708475109</v>
      </c>
      <c r="O143" s="25">
        <f t="shared" si="5"/>
        <v>2787.7721222546365</v>
      </c>
      <c r="P143" s="49">
        <f>Master[[#This Row],[Price in USD
(Excl. VAT)]]/$N$184/Master[[#This Row],[NSA
(m2)]]</f>
        <v>1.0230502167159319</v>
      </c>
    </row>
    <row r="144" spans="1:16" x14ac:dyDescent="0.25">
      <c r="A144" s="21">
        <v>107</v>
      </c>
      <c r="B144" s="20">
        <v>10</v>
      </c>
      <c r="C144" s="21" t="s">
        <v>11</v>
      </c>
      <c r="D144" s="21" t="s">
        <v>23</v>
      </c>
      <c r="E144" s="26">
        <v>9</v>
      </c>
      <c r="F144" s="21" t="s">
        <v>217</v>
      </c>
      <c r="G144" s="21" t="s">
        <v>77</v>
      </c>
      <c r="H144" s="22" t="s">
        <v>51</v>
      </c>
      <c r="I144" s="23">
        <v>87.09</v>
      </c>
      <c r="J144" s="23">
        <v>80.63</v>
      </c>
      <c r="K144" s="22"/>
      <c r="L144" s="24">
        <v>203801.9595652174</v>
      </c>
      <c r="M144" s="24">
        <v>223759.05639130436</v>
      </c>
      <c r="N144" s="25">
        <f t="shared" si="4"/>
        <v>2527.6194910730178</v>
      </c>
      <c r="O144" s="25">
        <f t="shared" si="5"/>
        <v>2775.1340244487706</v>
      </c>
      <c r="P144" s="49">
        <f>Master[[#This Row],[Price in USD
(Excl. VAT)]]/$N$184/Master[[#This Row],[NSA
(m2)]]</f>
        <v>1.0184210301068137</v>
      </c>
    </row>
    <row r="145" spans="1:16" x14ac:dyDescent="0.25">
      <c r="A145" s="21">
        <v>119</v>
      </c>
      <c r="B145" s="20">
        <v>11</v>
      </c>
      <c r="C145" s="21" t="s">
        <v>197</v>
      </c>
      <c r="D145" s="21" t="s">
        <v>23</v>
      </c>
      <c r="E145" s="26">
        <v>9</v>
      </c>
      <c r="F145" s="21" t="s">
        <v>200</v>
      </c>
      <c r="G145" s="21" t="s">
        <v>77</v>
      </c>
      <c r="H145" s="22" t="s">
        <v>51</v>
      </c>
      <c r="I145" s="23">
        <v>87.09</v>
      </c>
      <c r="J145" s="23">
        <v>80.63</v>
      </c>
      <c r="K145" s="22"/>
      <c r="L145" s="24">
        <v>203801.9595652174</v>
      </c>
      <c r="M145" s="24">
        <v>223759.05639130436</v>
      </c>
      <c r="N145" s="25">
        <f t="shared" si="4"/>
        <v>2527.6194910730178</v>
      </c>
      <c r="O145" s="25">
        <f t="shared" si="5"/>
        <v>2775.1340244487706</v>
      </c>
      <c r="P145" s="49">
        <f>Master[[#This Row],[Price in USD
(Excl. VAT)]]/$N$184/Master[[#This Row],[NSA
(m2)]]</f>
        <v>1.0184210301068137</v>
      </c>
    </row>
    <row r="146" spans="1:16" x14ac:dyDescent="0.25">
      <c r="A146" s="21">
        <v>131</v>
      </c>
      <c r="B146" s="20">
        <v>12</v>
      </c>
      <c r="C146" s="21" t="s">
        <v>11</v>
      </c>
      <c r="D146" s="21" t="s">
        <v>23</v>
      </c>
      <c r="E146" s="26">
        <v>9</v>
      </c>
      <c r="F146" s="21" t="s">
        <v>188</v>
      </c>
      <c r="G146" s="21" t="s">
        <v>77</v>
      </c>
      <c r="H146" s="22" t="s">
        <v>51</v>
      </c>
      <c r="I146" s="23">
        <v>87.09</v>
      </c>
      <c r="J146" s="23">
        <v>80.63</v>
      </c>
      <c r="K146" s="22"/>
      <c r="L146" s="24">
        <v>203801.9595652174</v>
      </c>
      <c r="M146" s="24">
        <v>223758.83900000001</v>
      </c>
      <c r="N146" s="25">
        <f t="shared" si="4"/>
        <v>2527.6194910730178</v>
      </c>
      <c r="O146" s="25">
        <f t="shared" si="5"/>
        <v>2775.1313282897186</v>
      </c>
      <c r="P146" s="49">
        <f>Master[[#This Row],[Price in USD
(Excl. VAT)]]/$N$184/Master[[#This Row],[NSA
(m2)]]</f>
        <v>1.0184210301068137</v>
      </c>
    </row>
    <row r="147" spans="1:16" x14ac:dyDescent="0.25">
      <c r="A147" s="21">
        <v>143</v>
      </c>
      <c r="B147" s="21" t="s">
        <v>5</v>
      </c>
      <c r="C147" s="21" t="s">
        <v>11</v>
      </c>
      <c r="D147" s="21" t="s">
        <v>23</v>
      </c>
      <c r="E147" s="26">
        <v>9</v>
      </c>
      <c r="F147" s="21" t="s">
        <v>31</v>
      </c>
      <c r="G147" s="21" t="s">
        <v>77</v>
      </c>
      <c r="H147" s="22" t="s">
        <v>51</v>
      </c>
      <c r="I147" s="23">
        <v>87.09</v>
      </c>
      <c r="J147" s="23">
        <v>80.63</v>
      </c>
      <c r="K147" s="22"/>
      <c r="L147" s="24">
        <v>202875.58704347827</v>
      </c>
      <c r="M147" s="24">
        <v>222740.04660869564</v>
      </c>
      <c r="N147" s="25">
        <f t="shared" si="4"/>
        <v>2516.1303118377564</v>
      </c>
      <c r="O147" s="25">
        <f t="shared" si="5"/>
        <v>2762.4959271821363</v>
      </c>
      <c r="P147" s="49">
        <f>Master[[#This Row],[Price in USD
(Excl. VAT)]]/$N$184/Master[[#This Row],[NSA
(m2)]]</f>
        <v>1.0137918437149611</v>
      </c>
    </row>
    <row r="148" spans="1:16" x14ac:dyDescent="0.25">
      <c r="A148" s="21">
        <v>155</v>
      </c>
      <c r="B148" s="21">
        <v>14</v>
      </c>
      <c r="C148" s="21" t="s">
        <v>11</v>
      </c>
      <c r="D148" s="21" t="s">
        <v>23</v>
      </c>
      <c r="E148" s="26">
        <v>9</v>
      </c>
      <c r="F148" s="21" t="s">
        <v>43</v>
      </c>
      <c r="G148" s="21" t="s">
        <v>77</v>
      </c>
      <c r="H148" s="22" t="s">
        <v>51</v>
      </c>
      <c r="I148" s="23">
        <v>87.09</v>
      </c>
      <c r="J148" s="23">
        <v>80.63</v>
      </c>
      <c r="K148" s="22"/>
      <c r="L148" s="24">
        <v>202875.58704347827</v>
      </c>
      <c r="M148" s="24">
        <v>222740.04660869564</v>
      </c>
      <c r="N148" s="25">
        <f t="shared" si="4"/>
        <v>2516.1303118377564</v>
      </c>
      <c r="O148" s="25">
        <f t="shared" si="5"/>
        <v>2762.4959271821363</v>
      </c>
      <c r="P148" s="49">
        <f>Master[[#This Row],[Price in USD
(Excl. VAT)]]/$N$184/Master[[#This Row],[NSA
(m2)]]</f>
        <v>1.0137918437149611</v>
      </c>
    </row>
    <row r="149" spans="1:16" x14ac:dyDescent="0.25">
      <c r="A149" s="21">
        <v>167</v>
      </c>
      <c r="B149" s="20">
        <v>15</v>
      </c>
      <c r="C149" s="21" t="s">
        <v>11</v>
      </c>
      <c r="D149" s="21" t="s">
        <v>23</v>
      </c>
      <c r="E149" s="26">
        <v>9</v>
      </c>
      <c r="F149" s="21" t="s">
        <v>111</v>
      </c>
      <c r="G149" s="21" t="s">
        <v>77</v>
      </c>
      <c r="H149" s="22" t="s">
        <v>51</v>
      </c>
      <c r="I149" s="23">
        <v>87.09</v>
      </c>
      <c r="J149" s="23">
        <v>80.63</v>
      </c>
      <c r="K149" s="22"/>
      <c r="L149" s="24">
        <v>202412.40073913045</v>
      </c>
      <c r="M149" s="24">
        <v>222230.54169565218</v>
      </c>
      <c r="N149" s="25">
        <f t="shared" si="4"/>
        <v>2510.3857216808938</v>
      </c>
      <c r="O149" s="25">
        <f t="shared" si="5"/>
        <v>2756.1768782792037</v>
      </c>
      <c r="P149" s="49">
        <f>Master[[#This Row],[Price in USD
(Excl. VAT)]]/$N$184/Master[[#This Row],[NSA
(m2)]]</f>
        <v>1.011477250301769</v>
      </c>
    </row>
    <row r="150" spans="1:16" x14ac:dyDescent="0.25">
      <c r="A150" s="21">
        <v>179</v>
      </c>
      <c r="B150" s="20">
        <v>16</v>
      </c>
      <c r="C150" s="21" t="s">
        <v>11</v>
      </c>
      <c r="D150" s="21" t="s">
        <v>23</v>
      </c>
      <c r="E150" s="26">
        <v>9</v>
      </c>
      <c r="F150" s="21" t="s">
        <v>123</v>
      </c>
      <c r="G150" s="21" t="s">
        <v>77</v>
      </c>
      <c r="H150" s="22" t="s">
        <v>51</v>
      </c>
      <c r="I150" s="23">
        <v>87.09</v>
      </c>
      <c r="J150" s="23">
        <v>80.63</v>
      </c>
      <c r="K150" s="22"/>
      <c r="L150" s="24">
        <v>203801.9595652174</v>
      </c>
      <c r="M150" s="24">
        <v>223759.05639130436</v>
      </c>
      <c r="N150" s="25">
        <f t="shared" si="4"/>
        <v>2527.6194910730178</v>
      </c>
      <c r="O150" s="25">
        <f t="shared" si="5"/>
        <v>2775.1340244487706</v>
      </c>
      <c r="P150" s="49">
        <f>Master[[#This Row],[Price in USD
(Excl. VAT)]]/$N$184/Master[[#This Row],[NSA
(m2)]]</f>
        <v>1.0184210301068137</v>
      </c>
    </row>
    <row r="151" spans="1:16" x14ac:dyDescent="0.25">
      <c r="A151" s="21">
        <v>191</v>
      </c>
      <c r="B151" s="20">
        <v>17</v>
      </c>
      <c r="C151" s="21" t="s">
        <v>11</v>
      </c>
      <c r="D151" s="21" t="s">
        <v>23</v>
      </c>
      <c r="E151" s="26">
        <v>9</v>
      </c>
      <c r="F151" s="21" t="s">
        <v>152</v>
      </c>
      <c r="G151" s="21" t="s">
        <v>77</v>
      </c>
      <c r="H151" s="22" t="s">
        <v>51</v>
      </c>
      <c r="I151" s="23">
        <v>87.09</v>
      </c>
      <c r="J151" s="23">
        <v>80.63</v>
      </c>
      <c r="K151" s="22"/>
      <c r="L151" s="24">
        <v>201486.02821739131</v>
      </c>
      <c r="M151" s="24">
        <v>221211.53191304347</v>
      </c>
      <c r="N151" s="25">
        <f t="shared" si="4"/>
        <v>2498.8965424456323</v>
      </c>
      <c r="O151" s="25">
        <f t="shared" si="5"/>
        <v>2743.5387810125694</v>
      </c>
      <c r="P151" s="49">
        <f>Master[[#This Row],[Price in USD
(Excl. VAT)]]/$N$184/Master[[#This Row],[NSA
(m2)]]</f>
        <v>1.0068480639099164</v>
      </c>
    </row>
    <row r="152" spans="1:16" x14ac:dyDescent="0.25">
      <c r="A152" s="10">
        <v>24</v>
      </c>
      <c r="B152" s="9">
        <v>3</v>
      </c>
      <c r="C152" s="21" t="s">
        <v>11</v>
      </c>
      <c r="D152" s="21" t="s">
        <v>12</v>
      </c>
      <c r="E152" s="26">
        <v>10</v>
      </c>
      <c r="F152" s="21" t="s">
        <v>178</v>
      </c>
      <c r="G152" s="21" t="s">
        <v>13</v>
      </c>
      <c r="H152" s="22" t="s">
        <v>8</v>
      </c>
      <c r="I152" s="23">
        <v>65.25</v>
      </c>
      <c r="J152" s="23">
        <v>59.99</v>
      </c>
      <c r="K152" s="22"/>
      <c r="L152" s="24">
        <v>141241.4975652174</v>
      </c>
      <c r="M152" s="24">
        <v>155048.65091304347</v>
      </c>
      <c r="N152" s="25">
        <f t="shared" si="4"/>
        <v>2354.4173623140091</v>
      </c>
      <c r="O152" s="25">
        <f t="shared" si="5"/>
        <v>2584.5749443747868</v>
      </c>
      <c r="P152" s="49">
        <f>Master[[#This Row],[Price in USD
(Excl. VAT)]]/$N$184/Master[[#This Row],[NSA
(m2)]]</f>
        <v>0.94863493650751129</v>
      </c>
    </row>
    <row r="153" spans="1:16" x14ac:dyDescent="0.25">
      <c r="A153" s="10">
        <v>36</v>
      </c>
      <c r="B153" s="9" t="s">
        <v>103</v>
      </c>
      <c r="C153" s="21" t="s">
        <v>11</v>
      </c>
      <c r="D153" s="21" t="s">
        <v>12</v>
      </c>
      <c r="E153" s="26">
        <v>10</v>
      </c>
      <c r="F153" s="21" t="s">
        <v>140</v>
      </c>
      <c r="G153" s="21" t="s">
        <v>13</v>
      </c>
      <c r="H153" s="22" t="s">
        <v>8</v>
      </c>
      <c r="I153" s="23">
        <v>65.25</v>
      </c>
      <c r="J153" s="23">
        <v>59.99</v>
      </c>
      <c r="K153" s="22"/>
      <c r="L153" s="24">
        <v>141588.52826086956</v>
      </c>
      <c r="M153" s="24">
        <v>155430.3846521739</v>
      </c>
      <c r="N153" s="25">
        <f t="shared" si="4"/>
        <v>2360.2021713763884</v>
      </c>
      <c r="O153" s="25">
        <f t="shared" si="5"/>
        <v>2590.9382339085496</v>
      </c>
      <c r="P153" s="49">
        <f>Master[[#This Row],[Price in USD
(Excl. VAT)]]/$N$184/Master[[#This Row],[NSA
(m2)]]</f>
        <v>0.95096573480412483</v>
      </c>
    </row>
    <row r="154" spans="1:16" x14ac:dyDescent="0.25">
      <c r="A154" s="10">
        <v>48</v>
      </c>
      <c r="B154" s="9">
        <v>5</v>
      </c>
      <c r="C154" s="21" t="s">
        <v>11</v>
      </c>
      <c r="D154" s="21" t="s">
        <v>12</v>
      </c>
      <c r="E154" s="26">
        <v>10</v>
      </c>
      <c r="F154" s="21" t="s">
        <v>53</v>
      </c>
      <c r="G154" s="21" t="s">
        <v>13</v>
      </c>
      <c r="H154" s="22" t="s">
        <v>8</v>
      </c>
      <c r="I154" s="23">
        <v>65.25</v>
      </c>
      <c r="J154" s="23">
        <v>59.99</v>
      </c>
      <c r="K154" s="22"/>
      <c r="L154" s="24">
        <v>142282.58969565216</v>
      </c>
      <c r="M154" s="24">
        <v>156193.85221739131</v>
      </c>
      <c r="N154" s="25">
        <f t="shared" si="4"/>
        <v>2371.7717902259069</v>
      </c>
      <c r="O154" s="25">
        <f t="shared" si="5"/>
        <v>2603.6648144255928</v>
      </c>
      <c r="P154" s="49">
        <f>Master[[#This Row],[Price in USD
(Excl. VAT)]]/$N$184/Master[[#This Row],[NSA
(m2)]]</f>
        <v>0.95562733168936953</v>
      </c>
    </row>
    <row r="155" spans="1:16" x14ac:dyDescent="0.25">
      <c r="A155" s="40">
        <v>60</v>
      </c>
      <c r="B155" s="11">
        <v>6</v>
      </c>
      <c r="C155" s="21" t="s">
        <v>11</v>
      </c>
      <c r="D155" s="21" t="s">
        <v>12</v>
      </c>
      <c r="E155" s="26">
        <v>10</v>
      </c>
      <c r="F155" s="21" t="s">
        <v>65</v>
      </c>
      <c r="G155" s="21" t="s">
        <v>13</v>
      </c>
      <c r="H155" s="22" t="s">
        <v>8</v>
      </c>
      <c r="I155" s="23">
        <v>65.25</v>
      </c>
      <c r="J155" s="23">
        <v>59.99</v>
      </c>
      <c r="K155" s="22"/>
      <c r="L155" s="24">
        <v>143670.71252173913</v>
      </c>
      <c r="M155" s="24">
        <v>157720.78734782609</v>
      </c>
      <c r="N155" s="25">
        <f t="shared" si="4"/>
        <v>2394.9110272001853</v>
      </c>
      <c r="O155" s="25">
        <f t="shared" si="5"/>
        <v>2629.1179754596778</v>
      </c>
      <c r="P155" s="49">
        <f>Master[[#This Row],[Price in USD
(Excl. VAT)]]/$N$184/Master[[#This Row],[NSA
(m2)]]</f>
        <v>0.9649505251678413</v>
      </c>
    </row>
    <row r="156" spans="1:16" x14ac:dyDescent="0.25">
      <c r="A156" s="10">
        <v>72</v>
      </c>
      <c r="B156" s="9">
        <v>7</v>
      </c>
      <c r="C156" s="21" t="s">
        <v>11</v>
      </c>
      <c r="D156" s="21" t="s">
        <v>12</v>
      </c>
      <c r="E156" s="26">
        <v>10</v>
      </c>
      <c r="F156" s="21" t="s">
        <v>89</v>
      </c>
      <c r="G156" s="21" t="s">
        <v>13</v>
      </c>
      <c r="H156" s="22" t="s">
        <v>8</v>
      </c>
      <c r="I156" s="23">
        <v>65.25</v>
      </c>
      <c r="J156" s="23">
        <v>59.99</v>
      </c>
      <c r="K156" s="22"/>
      <c r="L156" s="24">
        <v>142282.58969565216</v>
      </c>
      <c r="M156" s="24">
        <v>156193.85221739131</v>
      </c>
      <c r="N156" s="25">
        <f t="shared" si="4"/>
        <v>2371.7717902259069</v>
      </c>
      <c r="O156" s="25">
        <f t="shared" si="5"/>
        <v>2603.6648144255928</v>
      </c>
      <c r="P156" s="49">
        <f>Master[[#This Row],[Price in USD
(Excl. VAT)]]/$N$184/Master[[#This Row],[NSA
(m2)]]</f>
        <v>0.95562733168936953</v>
      </c>
    </row>
    <row r="157" spans="1:16" x14ac:dyDescent="0.25">
      <c r="A157" s="10">
        <v>84</v>
      </c>
      <c r="B157" s="9">
        <v>8</v>
      </c>
      <c r="C157" s="21" t="s">
        <v>11</v>
      </c>
      <c r="D157" s="21" t="s">
        <v>12</v>
      </c>
      <c r="E157" s="26">
        <v>10</v>
      </c>
      <c r="F157" s="21" t="s">
        <v>78</v>
      </c>
      <c r="G157" s="21" t="s">
        <v>13</v>
      </c>
      <c r="H157" s="22" t="s">
        <v>8</v>
      </c>
      <c r="I157" s="23">
        <v>65.25</v>
      </c>
      <c r="J157" s="23">
        <v>59.99</v>
      </c>
      <c r="K157" s="22"/>
      <c r="L157" s="24">
        <v>143670.71252173913</v>
      </c>
      <c r="M157" s="24">
        <v>157720.56995652174</v>
      </c>
      <c r="N157" s="25">
        <f t="shared" si="4"/>
        <v>2394.9110272001853</v>
      </c>
      <c r="O157" s="25">
        <f t="shared" si="5"/>
        <v>2629.1143516673069</v>
      </c>
      <c r="P157" s="49">
        <f>Master[[#This Row],[Price in USD
(Excl. VAT)]]/$N$184/Master[[#This Row],[NSA
(m2)]]</f>
        <v>0.9649505251678413</v>
      </c>
    </row>
    <row r="158" spans="1:16" x14ac:dyDescent="0.25">
      <c r="A158" s="10">
        <v>96</v>
      </c>
      <c r="B158" s="9">
        <v>9</v>
      </c>
      <c r="C158" s="21" t="s">
        <v>11</v>
      </c>
      <c r="D158" s="21" t="s">
        <v>12</v>
      </c>
      <c r="E158" s="26">
        <v>10</v>
      </c>
      <c r="F158" s="21" t="s">
        <v>206</v>
      </c>
      <c r="G158" s="21" t="s">
        <v>13</v>
      </c>
      <c r="H158" s="22" t="s">
        <v>8</v>
      </c>
      <c r="I158" s="23">
        <v>65.25</v>
      </c>
      <c r="J158" s="23">
        <v>59.99</v>
      </c>
      <c r="K158" s="22"/>
      <c r="L158" s="24">
        <v>143670.71252173913</v>
      </c>
      <c r="M158" s="24">
        <v>157720.78734782609</v>
      </c>
      <c r="N158" s="25">
        <f t="shared" si="4"/>
        <v>2394.9110272001853</v>
      </c>
      <c r="O158" s="25">
        <f t="shared" si="5"/>
        <v>2629.1179754596778</v>
      </c>
      <c r="P158" s="49">
        <f>Master[[#This Row],[Price in USD
(Excl. VAT)]]/$N$184/Master[[#This Row],[NSA
(m2)]]</f>
        <v>0.9649505251678413</v>
      </c>
    </row>
    <row r="159" spans="1:16" x14ac:dyDescent="0.25">
      <c r="A159" s="10">
        <v>108</v>
      </c>
      <c r="B159" s="9">
        <v>10</v>
      </c>
      <c r="C159" s="21" t="s">
        <v>11</v>
      </c>
      <c r="D159" s="21" t="s">
        <v>12</v>
      </c>
      <c r="E159" s="26">
        <v>10</v>
      </c>
      <c r="F159" s="21" t="s">
        <v>218</v>
      </c>
      <c r="G159" s="21" t="s">
        <v>13</v>
      </c>
      <c r="H159" s="22" t="s">
        <v>8</v>
      </c>
      <c r="I159" s="23">
        <v>65.25</v>
      </c>
      <c r="J159" s="23">
        <v>59.99</v>
      </c>
      <c r="K159" s="22"/>
      <c r="L159" s="24">
        <v>141935.55895652174</v>
      </c>
      <c r="M159" s="24">
        <v>155812.11843478261</v>
      </c>
      <c r="N159" s="25">
        <f t="shared" si="4"/>
        <v>2365.9869804387686</v>
      </c>
      <c r="O159" s="25">
        <f t="shared" si="5"/>
        <v>2597.301524167071</v>
      </c>
      <c r="P159" s="49">
        <f>Master[[#This Row],[Price in USD
(Excl. VAT)]]/$N$184/Master[[#This Row],[NSA
(m2)]]</f>
        <v>0.95329653310073836</v>
      </c>
    </row>
    <row r="160" spans="1:16" x14ac:dyDescent="0.25">
      <c r="A160" s="10">
        <v>120</v>
      </c>
      <c r="B160" s="9">
        <v>11</v>
      </c>
      <c r="C160" s="21" t="s">
        <v>11</v>
      </c>
      <c r="D160" s="21" t="s">
        <v>12</v>
      </c>
      <c r="E160" s="26">
        <v>10</v>
      </c>
      <c r="F160" s="21" t="s">
        <v>201</v>
      </c>
      <c r="G160" s="21" t="s">
        <v>13</v>
      </c>
      <c r="H160" s="22" t="s">
        <v>8</v>
      </c>
      <c r="I160" s="23">
        <v>65.25</v>
      </c>
      <c r="J160" s="23">
        <v>59.99</v>
      </c>
      <c r="K160" s="22"/>
      <c r="L160" s="24">
        <v>141588.52826086956</v>
      </c>
      <c r="M160" s="24">
        <v>155430.3846521739</v>
      </c>
      <c r="N160" s="25">
        <f t="shared" si="4"/>
        <v>2360.2021713763884</v>
      </c>
      <c r="O160" s="25">
        <f t="shared" si="5"/>
        <v>2590.9382339085496</v>
      </c>
      <c r="P160" s="49">
        <f>Master[[#This Row],[Price in USD
(Excl. VAT)]]/$N$184/Master[[#This Row],[NSA
(m2)]]</f>
        <v>0.95096573480412483</v>
      </c>
    </row>
    <row r="161" spans="1:16" x14ac:dyDescent="0.25">
      <c r="A161" s="10">
        <v>132</v>
      </c>
      <c r="B161" s="9">
        <v>12</v>
      </c>
      <c r="C161" s="21" t="s">
        <v>11</v>
      </c>
      <c r="D161" s="21" t="s">
        <v>12</v>
      </c>
      <c r="E161" s="26">
        <v>10</v>
      </c>
      <c r="F161" s="21" t="s">
        <v>189</v>
      </c>
      <c r="G161" s="21" t="s">
        <v>13</v>
      </c>
      <c r="H161" s="22" t="s">
        <v>8</v>
      </c>
      <c r="I161" s="23">
        <v>65.25</v>
      </c>
      <c r="J161" s="23">
        <v>59.99</v>
      </c>
      <c r="K161" s="22"/>
      <c r="L161" s="24">
        <v>141241.4975652174</v>
      </c>
      <c r="M161" s="24">
        <v>155048.65091304347</v>
      </c>
      <c r="N161" s="25">
        <f t="shared" si="4"/>
        <v>2354.4173623140091</v>
      </c>
      <c r="O161" s="25">
        <f t="shared" si="5"/>
        <v>2584.5749443747868</v>
      </c>
      <c r="P161" s="49">
        <f>Master[[#This Row],[Price in USD
(Excl. VAT)]]/$N$184/Master[[#This Row],[NSA
(m2)]]</f>
        <v>0.94863493650751129</v>
      </c>
    </row>
    <row r="162" spans="1:16" x14ac:dyDescent="0.25">
      <c r="A162" s="10">
        <v>144</v>
      </c>
      <c r="B162" s="10" t="s">
        <v>5</v>
      </c>
      <c r="C162" s="21" t="s">
        <v>11</v>
      </c>
      <c r="D162" s="21" t="s">
        <v>12</v>
      </c>
      <c r="E162" s="26">
        <v>10</v>
      </c>
      <c r="F162" s="21" t="s">
        <v>32</v>
      </c>
      <c r="G162" s="21" t="s">
        <v>13</v>
      </c>
      <c r="H162" s="22" t="s">
        <v>8</v>
      </c>
      <c r="I162" s="23">
        <v>65.25</v>
      </c>
      <c r="J162" s="23">
        <v>59.99</v>
      </c>
      <c r="K162" s="22"/>
      <c r="L162" s="24">
        <v>141241.4975652174</v>
      </c>
      <c r="M162" s="24">
        <v>155005.1726521739</v>
      </c>
      <c r="N162" s="25">
        <f t="shared" si="4"/>
        <v>2354.4173623140091</v>
      </c>
      <c r="O162" s="25">
        <f t="shared" si="5"/>
        <v>2583.8501859005482</v>
      </c>
      <c r="P162" s="49">
        <f>Master[[#This Row],[Price in USD
(Excl. VAT)]]/$N$184/Master[[#This Row],[NSA
(m2)]]</f>
        <v>0.94863493650751129</v>
      </c>
    </row>
    <row r="163" spans="1:16" x14ac:dyDescent="0.25">
      <c r="A163" s="10">
        <v>156</v>
      </c>
      <c r="B163" s="10">
        <v>14</v>
      </c>
      <c r="C163" s="21" t="s">
        <v>11</v>
      </c>
      <c r="D163" s="21" t="s">
        <v>12</v>
      </c>
      <c r="E163" s="26">
        <v>10</v>
      </c>
      <c r="F163" s="21" t="s">
        <v>44</v>
      </c>
      <c r="G163" s="21" t="s">
        <v>13</v>
      </c>
      <c r="H163" s="22" t="s">
        <v>8</v>
      </c>
      <c r="I163" s="23">
        <v>65.25</v>
      </c>
      <c r="J163" s="23">
        <v>59.99</v>
      </c>
      <c r="K163" s="22"/>
      <c r="L163" s="24">
        <v>140894.46686956522</v>
      </c>
      <c r="M163" s="24">
        <v>154666.91713043477</v>
      </c>
      <c r="N163" s="25">
        <f t="shared" si="4"/>
        <v>2348.6325532516289</v>
      </c>
      <c r="O163" s="25">
        <f t="shared" si="5"/>
        <v>2578.2116541162654</v>
      </c>
      <c r="P163" s="49">
        <f>Master[[#This Row],[Price in USD
(Excl. VAT)]]/$N$184/Master[[#This Row],[NSA
(m2)]]</f>
        <v>0.94630413821089776</v>
      </c>
    </row>
    <row r="164" spans="1:16" x14ac:dyDescent="0.25">
      <c r="A164" s="10">
        <v>168</v>
      </c>
      <c r="B164" s="9">
        <v>15</v>
      </c>
      <c r="C164" s="21" t="s">
        <v>11</v>
      </c>
      <c r="D164" s="21" t="s">
        <v>12</v>
      </c>
      <c r="E164" s="26">
        <v>10</v>
      </c>
      <c r="F164" s="21" t="s">
        <v>112</v>
      </c>
      <c r="G164" s="21" t="s">
        <v>13</v>
      </c>
      <c r="H164" s="22" t="s">
        <v>8</v>
      </c>
      <c r="I164" s="23">
        <v>65.25</v>
      </c>
      <c r="J164" s="23">
        <v>59.99</v>
      </c>
      <c r="K164" s="22"/>
      <c r="L164" s="24">
        <v>140894.46686956522</v>
      </c>
      <c r="M164" s="24">
        <v>154666.91713043477</v>
      </c>
      <c r="N164" s="25">
        <f t="shared" si="4"/>
        <v>2348.6325532516289</v>
      </c>
      <c r="O164" s="25">
        <f t="shared" si="5"/>
        <v>2578.2116541162654</v>
      </c>
      <c r="P164" s="49">
        <f>Master[[#This Row],[Price in USD
(Excl. VAT)]]/$N$184/Master[[#This Row],[NSA
(m2)]]</f>
        <v>0.94630413821089776</v>
      </c>
    </row>
    <row r="165" spans="1:16" x14ac:dyDescent="0.25">
      <c r="A165" s="10">
        <v>180</v>
      </c>
      <c r="B165" s="9">
        <v>16</v>
      </c>
      <c r="C165" s="21" t="s">
        <v>11</v>
      </c>
      <c r="D165" s="21" t="s">
        <v>12</v>
      </c>
      <c r="E165" s="26">
        <v>10</v>
      </c>
      <c r="F165" s="21" t="s">
        <v>124</v>
      </c>
      <c r="G165" s="21" t="s">
        <v>13</v>
      </c>
      <c r="H165" s="22" t="s">
        <v>8</v>
      </c>
      <c r="I165" s="23">
        <v>65.25</v>
      </c>
      <c r="J165" s="23">
        <v>59.99</v>
      </c>
      <c r="K165" s="22"/>
      <c r="L165" s="24">
        <v>141935.55895652174</v>
      </c>
      <c r="M165" s="24">
        <v>155812.11843478261</v>
      </c>
      <c r="N165" s="25">
        <f t="shared" si="4"/>
        <v>2365.9869804387686</v>
      </c>
      <c r="O165" s="25">
        <f t="shared" si="5"/>
        <v>2597.301524167071</v>
      </c>
      <c r="P165" s="49">
        <f>Master[[#This Row],[Price in USD
(Excl. VAT)]]/$N$184/Master[[#This Row],[NSA
(m2)]]</f>
        <v>0.95329653310073836</v>
      </c>
    </row>
    <row r="166" spans="1:16" s="4" customFormat="1" x14ac:dyDescent="0.25">
      <c r="A166" s="10">
        <v>192</v>
      </c>
      <c r="B166" s="9">
        <v>17</v>
      </c>
      <c r="C166" s="21" t="s">
        <v>11</v>
      </c>
      <c r="D166" s="21" t="s">
        <v>12</v>
      </c>
      <c r="E166" s="26">
        <v>10</v>
      </c>
      <c r="F166" s="21" t="s">
        <v>153</v>
      </c>
      <c r="G166" s="21" t="s">
        <v>13</v>
      </c>
      <c r="H166" s="22" t="s">
        <v>8</v>
      </c>
      <c r="I166" s="23">
        <v>65.25</v>
      </c>
      <c r="J166" s="23">
        <v>59.99</v>
      </c>
      <c r="K166" s="22"/>
      <c r="L166" s="24">
        <v>140547.43613043477</v>
      </c>
      <c r="M166" s="24">
        <v>154285.1833478261</v>
      </c>
      <c r="N166" s="25">
        <f t="shared" si="4"/>
        <v>2342.8477434644901</v>
      </c>
      <c r="O166" s="25">
        <f t="shared" si="5"/>
        <v>2571.8483638577445</v>
      </c>
      <c r="P166" s="49">
        <f>Master[[#This Row],[Price in USD
(Excl. VAT)]]/$N$184/Master[[#This Row],[NSA
(m2)]]</f>
        <v>0.94397333962226648</v>
      </c>
    </row>
    <row r="167" spans="1:16" x14ac:dyDescent="0.25">
      <c r="A167" s="14">
        <v>26</v>
      </c>
      <c r="B167" s="13">
        <v>3</v>
      </c>
      <c r="C167" s="14" t="s">
        <v>11</v>
      </c>
      <c r="D167" s="14" t="s">
        <v>14</v>
      </c>
      <c r="E167" s="30">
        <v>12</v>
      </c>
      <c r="F167" s="14" t="s">
        <v>130</v>
      </c>
      <c r="G167" s="14" t="s">
        <v>13</v>
      </c>
      <c r="H167" s="15" t="s">
        <v>8</v>
      </c>
      <c r="I167" s="16">
        <v>72.38</v>
      </c>
      <c r="J167" s="16">
        <v>67.23</v>
      </c>
      <c r="K167" s="15"/>
      <c r="L167" s="17">
        <v>152825.72826086957</v>
      </c>
      <c r="M167" s="17">
        <v>167756.66582608694</v>
      </c>
      <c r="N167" s="18">
        <f t="shared" si="4"/>
        <v>2273.177573417664</v>
      </c>
      <c r="O167" s="18">
        <f t="shared" si="5"/>
        <v>2495.2649981568784</v>
      </c>
      <c r="P167" s="49">
        <f>Master[[#This Row],[Price in USD
(Excl. VAT)]]/$N$184/Master[[#This Row],[NSA
(m2)]]</f>
        <v>0.91590203909724788</v>
      </c>
    </row>
    <row r="168" spans="1:16" x14ac:dyDescent="0.25">
      <c r="A168" s="14">
        <v>38</v>
      </c>
      <c r="B168" s="13" t="s">
        <v>103</v>
      </c>
      <c r="C168" s="14" t="s">
        <v>11</v>
      </c>
      <c r="D168" s="14" t="s">
        <v>14</v>
      </c>
      <c r="E168" s="30">
        <v>12</v>
      </c>
      <c r="F168" s="14" t="s">
        <v>142</v>
      </c>
      <c r="G168" s="14" t="s">
        <v>13</v>
      </c>
      <c r="H168" s="15" t="s">
        <v>8</v>
      </c>
      <c r="I168" s="16">
        <v>72.38</v>
      </c>
      <c r="J168" s="16">
        <v>67.23</v>
      </c>
      <c r="K168" s="15"/>
      <c r="L168" s="17">
        <v>153210.67969565219</v>
      </c>
      <c r="M168" s="17">
        <v>168180.11239130434</v>
      </c>
      <c r="N168" s="18">
        <f t="shared" si="4"/>
        <v>2278.9034611877464</v>
      </c>
      <c r="O168" s="18">
        <f t="shared" si="5"/>
        <v>2501.563474509956</v>
      </c>
      <c r="P168" s="49">
        <f>Master[[#This Row],[Price in USD
(Excl. VAT)]]/$N$184/Master[[#This Row],[NSA
(m2)]]</f>
        <v>0.91820909699962516</v>
      </c>
    </row>
    <row r="169" spans="1:16" x14ac:dyDescent="0.25">
      <c r="A169" s="14">
        <v>50</v>
      </c>
      <c r="B169" s="13">
        <v>5</v>
      </c>
      <c r="C169" s="14" t="s">
        <v>11</v>
      </c>
      <c r="D169" s="14" t="s">
        <v>14</v>
      </c>
      <c r="E169" s="30">
        <v>12</v>
      </c>
      <c r="F169" s="14" t="s">
        <v>55</v>
      </c>
      <c r="G169" s="14" t="s">
        <v>13</v>
      </c>
      <c r="H169" s="15" t="s">
        <v>8</v>
      </c>
      <c r="I169" s="16">
        <v>72.38</v>
      </c>
      <c r="J169" s="16">
        <v>67.23</v>
      </c>
      <c r="K169" s="15"/>
      <c r="L169" s="17">
        <v>153980.58260869567</v>
      </c>
      <c r="M169" s="17">
        <v>169027.00560869565</v>
      </c>
      <c r="N169" s="18">
        <f>L169/J169</f>
        <v>2290.3552373746193</v>
      </c>
      <c r="O169" s="18">
        <f t="shared" si="5"/>
        <v>2514.1604285095291</v>
      </c>
      <c r="P169" s="49">
        <f>Master[[#This Row],[Price in USD
(Excl. VAT)]]/$N$184/Master[[#This Row],[NSA
(m2)]]</f>
        <v>0.92282321306494997</v>
      </c>
    </row>
    <row r="170" spans="1:16" x14ac:dyDescent="0.25">
      <c r="A170" s="41">
        <v>62</v>
      </c>
      <c r="B170" s="34">
        <v>6</v>
      </c>
      <c r="C170" s="14" t="s">
        <v>11</v>
      </c>
      <c r="D170" s="14" t="s">
        <v>14</v>
      </c>
      <c r="E170" s="30">
        <v>12</v>
      </c>
      <c r="F170" s="14" t="s">
        <v>67</v>
      </c>
      <c r="G170" s="14" t="s">
        <v>13</v>
      </c>
      <c r="H170" s="15" t="s">
        <v>8</v>
      </c>
      <c r="I170" s="16">
        <v>72.38</v>
      </c>
      <c r="J170" s="16">
        <v>67.23</v>
      </c>
      <c r="K170" s="15"/>
      <c r="L170" s="17">
        <v>155520.3884347826</v>
      </c>
      <c r="M170" s="17">
        <v>170720.79199999999</v>
      </c>
      <c r="N170" s="18">
        <f>L170/J170</f>
        <v>2313.258789748365</v>
      </c>
      <c r="O170" s="18">
        <f t="shared" si="5"/>
        <v>2539.3543358619659</v>
      </c>
      <c r="P170" s="49">
        <f>Master[[#This Row],[Price in USD
(Excl. VAT)]]/$N$184/Master[[#This Row],[NSA
(m2)]]</f>
        <v>0.93205144519559935</v>
      </c>
    </row>
    <row r="171" spans="1:16" s="4" customFormat="1" x14ac:dyDescent="0.25">
      <c r="A171" s="14">
        <v>74</v>
      </c>
      <c r="B171" s="13">
        <v>7</v>
      </c>
      <c r="C171" s="14" t="s">
        <v>11</v>
      </c>
      <c r="D171" s="14" t="s">
        <v>14</v>
      </c>
      <c r="E171" s="30">
        <v>12</v>
      </c>
      <c r="F171" s="14" t="s">
        <v>91</v>
      </c>
      <c r="G171" s="14" t="s">
        <v>13</v>
      </c>
      <c r="H171" s="15" t="s">
        <v>8</v>
      </c>
      <c r="I171" s="16">
        <v>72.38</v>
      </c>
      <c r="J171" s="16">
        <v>67.23</v>
      </c>
      <c r="K171" s="15"/>
      <c r="L171" s="17">
        <v>153980.58260869567</v>
      </c>
      <c r="M171" s="17">
        <v>169027.00560869565</v>
      </c>
      <c r="N171" s="18">
        <f t="shared" si="4"/>
        <v>2290.3552373746193</v>
      </c>
      <c r="O171" s="18">
        <f t="shared" si="5"/>
        <v>2514.1604285095291</v>
      </c>
      <c r="P171" s="49">
        <f>Master[[#This Row],[Price in USD
(Excl. VAT)]]/$N$184/Master[[#This Row],[NSA
(m2)]]</f>
        <v>0.92282321306494997</v>
      </c>
    </row>
    <row r="172" spans="1:16" x14ac:dyDescent="0.25">
      <c r="A172" s="14">
        <v>86</v>
      </c>
      <c r="B172" s="13">
        <v>8</v>
      </c>
      <c r="C172" s="14" t="s">
        <v>11</v>
      </c>
      <c r="D172" s="14" t="s">
        <v>14</v>
      </c>
      <c r="E172" s="30">
        <v>12</v>
      </c>
      <c r="F172" s="14" t="s">
        <v>80</v>
      </c>
      <c r="G172" s="14" t="s">
        <v>13</v>
      </c>
      <c r="H172" s="15" t="s">
        <v>8</v>
      </c>
      <c r="I172" s="16">
        <v>72.38</v>
      </c>
      <c r="J172" s="16">
        <v>67.23</v>
      </c>
      <c r="K172" s="15"/>
      <c r="L172" s="17">
        <v>155520.3884347826</v>
      </c>
      <c r="M172" s="17">
        <v>170720.79199999999</v>
      </c>
      <c r="N172" s="18">
        <f t="shared" si="4"/>
        <v>2313.258789748365</v>
      </c>
      <c r="O172" s="18">
        <f t="shared" si="5"/>
        <v>2539.3543358619659</v>
      </c>
      <c r="P172" s="49">
        <f>Master[[#This Row],[Price in USD
(Excl. VAT)]]/$N$184/Master[[#This Row],[NSA
(m2)]]</f>
        <v>0.93205144519559935</v>
      </c>
    </row>
    <row r="173" spans="1:16" x14ac:dyDescent="0.25">
      <c r="A173" s="14">
        <v>98</v>
      </c>
      <c r="B173" s="13">
        <v>9</v>
      </c>
      <c r="C173" s="14" t="s">
        <v>11</v>
      </c>
      <c r="D173" s="14" t="s">
        <v>14</v>
      </c>
      <c r="E173" s="30">
        <v>12</v>
      </c>
      <c r="F173" s="14" t="s">
        <v>208</v>
      </c>
      <c r="G173" s="14" t="s">
        <v>13</v>
      </c>
      <c r="H173" s="15" t="s">
        <v>8</v>
      </c>
      <c r="I173" s="16">
        <v>72.38</v>
      </c>
      <c r="J173" s="16">
        <v>67.23</v>
      </c>
      <c r="K173" s="15"/>
      <c r="L173" s="17">
        <v>155520.3884347826</v>
      </c>
      <c r="M173" s="17">
        <v>170720.79199999999</v>
      </c>
      <c r="N173" s="18">
        <f t="shared" si="4"/>
        <v>2313.258789748365</v>
      </c>
      <c r="O173" s="18">
        <f t="shared" si="5"/>
        <v>2539.3543358619659</v>
      </c>
      <c r="P173" s="49">
        <f>Master[[#This Row],[Price in USD
(Excl. VAT)]]/$N$184/Master[[#This Row],[NSA
(m2)]]</f>
        <v>0.93205144519559935</v>
      </c>
    </row>
    <row r="174" spans="1:16" x14ac:dyDescent="0.25">
      <c r="A174" s="14">
        <v>110</v>
      </c>
      <c r="B174" s="13">
        <v>10</v>
      </c>
      <c r="C174" s="14" t="s">
        <v>11</v>
      </c>
      <c r="D174" s="14" t="s">
        <v>14</v>
      </c>
      <c r="E174" s="30">
        <v>12</v>
      </c>
      <c r="F174" s="14" t="s">
        <v>220</v>
      </c>
      <c r="G174" s="14" t="s">
        <v>13</v>
      </c>
      <c r="H174" s="15" t="s">
        <v>8</v>
      </c>
      <c r="I174" s="16">
        <v>72.38</v>
      </c>
      <c r="J174" s="16">
        <v>67.23</v>
      </c>
      <c r="K174" s="15"/>
      <c r="L174" s="17">
        <v>153595.63117391305</v>
      </c>
      <c r="M174" s="17">
        <v>168603.55900000001</v>
      </c>
      <c r="N174" s="18">
        <f t="shared" si="4"/>
        <v>2284.6293496045373</v>
      </c>
      <c r="O174" s="18">
        <f t="shared" si="5"/>
        <v>2507.8619515097425</v>
      </c>
      <c r="P174" s="49">
        <f>Master[[#This Row],[Price in USD
(Excl. VAT)]]/$N$184/Master[[#This Row],[NSA
(m2)]]</f>
        <v>0.92051615516257268</v>
      </c>
    </row>
    <row r="175" spans="1:16" x14ac:dyDescent="0.25">
      <c r="A175" s="14">
        <v>122</v>
      </c>
      <c r="B175" s="13">
        <v>11</v>
      </c>
      <c r="C175" s="14" t="s">
        <v>11</v>
      </c>
      <c r="D175" s="14" t="s">
        <v>14</v>
      </c>
      <c r="E175" s="30">
        <v>12</v>
      </c>
      <c r="F175" s="14" t="s">
        <v>203</v>
      </c>
      <c r="G175" s="14" t="s">
        <v>13</v>
      </c>
      <c r="H175" s="15" t="s">
        <v>8</v>
      </c>
      <c r="I175" s="16">
        <v>72.38</v>
      </c>
      <c r="J175" s="16">
        <v>67.23</v>
      </c>
      <c r="K175" s="15"/>
      <c r="L175" s="17">
        <v>153210.67969565219</v>
      </c>
      <c r="M175" s="17">
        <v>168180.11239130434</v>
      </c>
      <c r="N175" s="18">
        <f t="shared" si="4"/>
        <v>2278.9034611877464</v>
      </c>
      <c r="O175" s="18">
        <f t="shared" si="5"/>
        <v>2501.563474509956</v>
      </c>
      <c r="P175" s="49">
        <f>Master[[#This Row],[Price in USD
(Excl. VAT)]]/$N$184/Master[[#This Row],[NSA
(m2)]]</f>
        <v>0.91820909699962516</v>
      </c>
    </row>
    <row r="176" spans="1:16" x14ac:dyDescent="0.25">
      <c r="A176" s="14">
        <v>134</v>
      </c>
      <c r="B176" s="13">
        <v>12</v>
      </c>
      <c r="C176" s="14" t="s">
        <v>11</v>
      </c>
      <c r="D176" s="14" t="s">
        <v>14</v>
      </c>
      <c r="E176" s="30">
        <v>12</v>
      </c>
      <c r="F176" s="14" t="s">
        <v>191</v>
      </c>
      <c r="G176" s="14" t="s">
        <v>13</v>
      </c>
      <c r="H176" s="15" t="s">
        <v>8</v>
      </c>
      <c r="I176" s="16">
        <v>72.38</v>
      </c>
      <c r="J176" s="16">
        <v>67.23</v>
      </c>
      <c r="K176" s="15"/>
      <c r="L176" s="17">
        <v>152825.72826086957</v>
      </c>
      <c r="M176" s="17">
        <v>167756.66582608694</v>
      </c>
      <c r="N176" s="18">
        <f t="shared" si="4"/>
        <v>2273.177573417664</v>
      </c>
      <c r="O176" s="18">
        <f t="shared" si="5"/>
        <v>2495.2649981568784</v>
      </c>
      <c r="P176" s="49">
        <f>Master[[#This Row],[Price in USD
(Excl. VAT)]]/$N$184/Master[[#This Row],[NSA
(m2)]]</f>
        <v>0.91590203909724788</v>
      </c>
    </row>
    <row r="177" spans="1:16" x14ac:dyDescent="0.25">
      <c r="A177" s="14">
        <v>146</v>
      </c>
      <c r="B177" s="14" t="s">
        <v>5</v>
      </c>
      <c r="C177" s="14" t="s">
        <v>11</v>
      </c>
      <c r="D177" s="14" t="s">
        <v>14</v>
      </c>
      <c r="E177" s="30">
        <v>12</v>
      </c>
      <c r="F177" s="14" t="s">
        <v>34</v>
      </c>
      <c r="G177" s="14" t="s">
        <v>13</v>
      </c>
      <c r="H177" s="15" t="s">
        <v>8</v>
      </c>
      <c r="I177" s="16">
        <v>72.38</v>
      </c>
      <c r="J177" s="16">
        <v>67.23</v>
      </c>
      <c r="K177" s="15"/>
      <c r="L177" s="17">
        <v>152825.72826086957</v>
      </c>
      <c r="M177" s="17">
        <v>167756.66582608694</v>
      </c>
      <c r="N177" s="18">
        <f t="shared" si="4"/>
        <v>2273.177573417664</v>
      </c>
      <c r="O177" s="18">
        <f t="shared" si="5"/>
        <v>2495.2649981568784</v>
      </c>
      <c r="P177" s="49">
        <f>Master[[#This Row],[Price in USD
(Excl. VAT)]]/$N$184/Master[[#This Row],[NSA
(m2)]]</f>
        <v>0.91590203909724788</v>
      </c>
    </row>
    <row r="178" spans="1:16" x14ac:dyDescent="0.25">
      <c r="A178" s="14">
        <v>158</v>
      </c>
      <c r="B178" s="14">
        <v>14</v>
      </c>
      <c r="C178" s="14" t="s">
        <v>11</v>
      </c>
      <c r="D178" s="14" t="s">
        <v>14</v>
      </c>
      <c r="E178" s="30">
        <v>12</v>
      </c>
      <c r="F178" s="14" t="s">
        <v>46</v>
      </c>
      <c r="G178" s="14" t="s">
        <v>13</v>
      </c>
      <c r="H178" s="15" t="s">
        <v>8</v>
      </c>
      <c r="I178" s="16">
        <v>72.38</v>
      </c>
      <c r="J178" s="16">
        <v>67.23</v>
      </c>
      <c r="K178" s="15"/>
      <c r="L178" s="17">
        <v>152440.77678260871</v>
      </c>
      <c r="M178" s="17">
        <v>167333.21921739131</v>
      </c>
      <c r="N178" s="18">
        <f t="shared" si="4"/>
        <v>2267.4516850008731</v>
      </c>
      <c r="O178" s="18">
        <f t="shared" si="5"/>
        <v>2488.9665211570918</v>
      </c>
      <c r="P178" s="49">
        <f>Master[[#This Row],[Price in USD
(Excl. VAT)]]/$N$184/Master[[#This Row],[NSA
(m2)]]</f>
        <v>0.91359498093430047</v>
      </c>
    </row>
    <row r="179" spans="1:16" x14ac:dyDescent="0.25">
      <c r="A179" s="14">
        <v>170</v>
      </c>
      <c r="B179" s="13">
        <v>15</v>
      </c>
      <c r="C179" s="14" t="s">
        <v>11</v>
      </c>
      <c r="D179" s="14" t="s">
        <v>14</v>
      </c>
      <c r="E179" s="30">
        <v>12</v>
      </c>
      <c r="F179" s="14" t="s">
        <v>114</v>
      </c>
      <c r="G179" s="14" t="s">
        <v>13</v>
      </c>
      <c r="H179" s="15" t="s">
        <v>8</v>
      </c>
      <c r="I179" s="16">
        <v>72.38</v>
      </c>
      <c r="J179" s="16">
        <v>67.23</v>
      </c>
      <c r="K179" s="15"/>
      <c r="L179" s="17">
        <v>152440.77678260871</v>
      </c>
      <c r="M179" s="17">
        <v>167333.21921739131</v>
      </c>
      <c r="N179" s="18">
        <f t="shared" si="4"/>
        <v>2267.4516850008731</v>
      </c>
      <c r="O179" s="18">
        <f t="shared" si="5"/>
        <v>2488.9665211570918</v>
      </c>
      <c r="P179" s="49">
        <f>Master[[#This Row],[Price in USD
(Excl. VAT)]]/$N$184/Master[[#This Row],[NSA
(m2)]]</f>
        <v>0.91359498093430047</v>
      </c>
    </row>
    <row r="180" spans="1:16" x14ac:dyDescent="0.25">
      <c r="A180" s="14">
        <v>182</v>
      </c>
      <c r="B180" s="13">
        <v>16</v>
      </c>
      <c r="C180" s="14" t="s">
        <v>11</v>
      </c>
      <c r="D180" s="14" t="s">
        <v>14</v>
      </c>
      <c r="E180" s="30">
        <v>12</v>
      </c>
      <c r="F180" s="14" t="s">
        <v>126</v>
      </c>
      <c r="G180" s="14" t="s">
        <v>13</v>
      </c>
      <c r="H180" s="15" t="s">
        <v>8</v>
      </c>
      <c r="I180" s="16">
        <v>72.38</v>
      </c>
      <c r="J180" s="16">
        <v>67.23</v>
      </c>
      <c r="K180" s="15"/>
      <c r="L180" s="17">
        <v>153595.63117391305</v>
      </c>
      <c r="M180" s="17">
        <v>168603.55900000001</v>
      </c>
      <c r="N180" s="18">
        <f t="shared" si="4"/>
        <v>2284.6293496045373</v>
      </c>
      <c r="O180" s="18">
        <f t="shared" si="5"/>
        <v>2507.8619515097425</v>
      </c>
      <c r="P180" s="49">
        <f>Master[[#This Row],[Price in USD
(Excl. VAT)]]/$N$184/Master[[#This Row],[NSA
(m2)]]</f>
        <v>0.92051615516257268</v>
      </c>
    </row>
    <row r="181" spans="1:16" x14ac:dyDescent="0.25">
      <c r="A181" s="14">
        <v>194</v>
      </c>
      <c r="B181" s="13">
        <v>17</v>
      </c>
      <c r="C181" s="14" t="s">
        <v>11</v>
      </c>
      <c r="D181" s="14" t="s">
        <v>14</v>
      </c>
      <c r="E181" s="30">
        <v>12</v>
      </c>
      <c r="F181" s="14" t="s">
        <v>155</v>
      </c>
      <c r="G181" s="14" t="s">
        <v>13</v>
      </c>
      <c r="H181" s="15" t="s">
        <v>8</v>
      </c>
      <c r="I181" s="16">
        <v>72.38</v>
      </c>
      <c r="J181" s="16">
        <v>67.23</v>
      </c>
      <c r="K181" s="15"/>
      <c r="L181" s="17">
        <v>152055.82534782609</v>
      </c>
      <c r="M181" s="17">
        <v>166909.77260869564</v>
      </c>
      <c r="N181" s="18">
        <f t="shared" si="4"/>
        <v>2261.7257972307912</v>
      </c>
      <c r="O181" s="18">
        <f t="shared" si="5"/>
        <v>2482.6680441573053</v>
      </c>
      <c r="P181" s="49">
        <f>Master[[#This Row],[Price in USD
(Excl. VAT)]]/$N$184/Master[[#This Row],[NSA
(m2)]]</f>
        <v>0.91128792303192308</v>
      </c>
    </row>
    <row r="182" spans="1:16" x14ac:dyDescent="0.25">
      <c r="A182" s="55"/>
      <c r="B182" s="56"/>
      <c r="C182" s="55"/>
      <c r="D182" s="55"/>
      <c r="E182" s="57"/>
      <c r="F182" s="55"/>
      <c r="G182" s="55"/>
      <c r="H182" s="58"/>
      <c r="I182" s="59"/>
      <c r="J182" s="59"/>
      <c r="K182" s="58"/>
      <c r="L182" s="60"/>
      <c r="M182" s="60"/>
      <c r="N182" s="61"/>
      <c r="O182" s="61"/>
    </row>
    <row r="183" spans="1:16" x14ac:dyDescent="0.25">
      <c r="A183" s="55"/>
      <c r="B183" s="56"/>
      <c r="C183" s="55"/>
      <c r="D183"/>
      <c r="E183"/>
      <c r="F183"/>
      <c r="G183"/>
    </row>
    <row r="184" spans="1:16" x14ac:dyDescent="0.25">
      <c r="A184" s="55"/>
      <c r="B184" s="56"/>
      <c r="C184" s="55"/>
      <c r="D184"/>
      <c r="E184"/>
      <c r="F184"/>
      <c r="G184"/>
      <c r="N184" s="62">
        <f>AVERAGE(Master[Price psm
(excl. VAT)])</f>
        <v>2481.9003303652485</v>
      </c>
      <c r="O184" s="62">
        <f>AVERAGE(Master[Price psm
(incl. VAT)])</f>
        <v>2724.790418347859</v>
      </c>
    </row>
    <row r="185" spans="1:16" x14ac:dyDescent="0.25">
      <c r="A185" s="55"/>
      <c r="B185" s="56"/>
      <c r="C185" s="55"/>
      <c r="D185"/>
      <c r="E185"/>
      <c r="F185"/>
      <c r="G185"/>
    </row>
    <row r="187" spans="1:16" ht="15.75" x14ac:dyDescent="0.25">
      <c r="A187" s="85" t="s">
        <v>237</v>
      </c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</row>
    <row r="188" spans="1:16" ht="30" x14ac:dyDescent="0.25">
      <c r="A188" s="5" t="s">
        <v>0</v>
      </c>
      <c r="B188" s="6" t="s">
        <v>1</v>
      </c>
      <c r="C188" s="7" t="s">
        <v>236</v>
      </c>
      <c r="D188" s="7" t="s">
        <v>235</v>
      </c>
      <c r="E188" s="7" t="s">
        <v>2</v>
      </c>
      <c r="F188" s="7" t="s">
        <v>3</v>
      </c>
      <c r="G188" s="7" t="s">
        <v>229</v>
      </c>
      <c r="H188" s="7" t="s">
        <v>4</v>
      </c>
      <c r="I188" s="7" t="s">
        <v>233</v>
      </c>
      <c r="J188" s="7" t="s">
        <v>234</v>
      </c>
      <c r="K188" s="7" t="s">
        <v>232</v>
      </c>
      <c r="L188" s="7" t="s">
        <v>227</v>
      </c>
      <c r="M188" s="7" t="s">
        <v>228</v>
      </c>
      <c r="N188" s="7" t="s">
        <v>230</v>
      </c>
      <c r="O188" s="7" t="s">
        <v>231</v>
      </c>
    </row>
    <row r="189" spans="1:16" x14ac:dyDescent="0.25">
      <c r="A189" s="19">
        <v>17</v>
      </c>
      <c r="B189" s="20">
        <v>3</v>
      </c>
      <c r="C189" s="21" t="s">
        <v>6</v>
      </c>
      <c r="D189" s="21" t="s">
        <v>26</v>
      </c>
      <c r="E189" s="26">
        <v>3</v>
      </c>
      <c r="F189" s="21" t="s">
        <v>171</v>
      </c>
      <c r="G189" s="21" t="s">
        <v>17</v>
      </c>
      <c r="H189" s="22" t="s">
        <v>8</v>
      </c>
      <c r="I189" s="23">
        <v>45.28</v>
      </c>
      <c r="J189" s="23">
        <v>40.18</v>
      </c>
      <c r="K189" s="22"/>
      <c r="L189" s="24">
        <v>98014.023130434784</v>
      </c>
      <c r="M189" s="24">
        <v>107595.44695652174</v>
      </c>
      <c r="N189" s="25">
        <v>2439.3733979700046</v>
      </c>
      <c r="O189" s="25">
        <v>2677.8359123076593</v>
      </c>
    </row>
    <row r="190" spans="1:16" x14ac:dyDescent="0.25">
      <c r="A190" s="28">
        <v>15</v>
      </c>
      <c r="B190" s="29">
        <v>3</v>
      </c>
      <c r="C190" s="14" t="s">
        <v>6</v>
      </c>
      <c r="D190" s="14" t="s">
        <v>25</v>
      </c>
      <c r="E190" s="30">
        <v>1</v>
      </c>
      <c r="F190" s="14" t="s">
        <v>169</v>
      </c>
      <c r="G190" s="14" t="s">
        <v>13</v>
      </c>
      <c r="H190" s="15" t="s">
        <v>8</v>
      </c>
      <c r="I190" s="16">
        <v>47.57</v>
      </c>
      <c r="J190" s="16">
        <v>43.61</v>
      </c>
      <c r="K190" s="15"/>
      <c r="L190" s="17">
        <v>102971.0044347826</v>
      </c>
      <c r="M190" s="17">
        <v>113037.00113043479</v>
      </c>
      <c r="N190" s="18">
        <v>2361.1787304467462</v>
      </c>
      <c r="O190" s="18">
        <v>2591.9972742589953</v>
      </c>
    </row>
    <row r="191" spans="1:16" x14ac:dyDescent="0.25">
      <c r="A191" s="8">
        <v>20</v>
      </c>
      <c r="B191" s="9">
        <v>3</v>
      </c>
      <c r="C191" s="21" t="s">
        <v>6</v>
      </c>
      <c r="D191" s="21" t="s">
        <v>20</v>
      </c>
      <c r="E191" s="26">
        <v>6</v>
      </c>
      <c r="F191" s="21" t="s">
        <v>174</v>
      </c>
      <c r="G191" s="21" t="s">
        <v>10</v>
      </c>
      <c r="H191" s="22" t="s">
        <v>51</v>
      </c>
      <c r="I191" s="23">
        <v>49.28</v>
      </c>
      <c r="J191" s="23">
        <v>44.93</v>
      </c>
      <c r="K191" s="22"/>
      <c r="L191" s="24">
        <v>111128.11408695653</v>
      </c>
      <c r="M191" s="24">
        <v>122001.51426086956</v>
      </c>
      <c r="N191" s="25">
        <v>2473.3610969721017</v>
      </c>
      <c r="O191" s="25">
        <v>2715.36866816981</v>
      </c>
    </row>
    <row r="192" spans="1:16" x14ac:dyDescent="0.25">
      <c r="A192" s="28">
        <v>21</v>
      </c>
      <c r="B192" s="29">
        <v>3</v>
      </c>
      <c r="C192" s="14" t="s">
        <v>6</v>
      </c>
      <c r="D192" s="14" t="s">
        <v>21</v>
      </c>
      <c r="E192" s="30">
        <v>7</v>
      </c>
      <c r="F192" s="14" t="s">
        <v>175</v>
      </c>
      <c r="G192" s="14" t="s">
        <v>76</v>
      </c>
      <c r="H192" s="15" t="s">
        <v>51</v>
      </c>
      <c r="I192" s="16">
        <v>50.42</v>
      </c>
      <c r="J192" s="16">
        <v>45.73</v>
      </c>
      <c r="K192" s="15"/>
      <c r="L192" s="17">
        <v>113698.85373913044</v>
      </c>
      <c r="M192" s="17">
        <v>124823.78956521739</v>
      </c>
      <c r="N192" s="18">
        <v>2486.3077572519232</v>
      </c>
      <c r="O192" s="18">
        <v>2729.5821028912619</v>
      </c>
    </row>
    <row r="193" spans="1:15" x14ac:dyDescent="0.25">
      <c r="A193" s="19">
        <v>25</v>
      </c>
      <c r="B193" s="20">
        <v>3</v>
      </c>
      <c r="C193" s="21" t="s">
        <v>6</v>
      </c>
      <c r="D193" s="21" t="s">
        <v>24</v>
      </c>
      <c r="E193" s="26">
        <v>11</v>
      </c>
      <c r="F193" s="21" t="s">
        <v>179</v>
      </c>
      <c r="G193" s="21" t="s">
        <v>13</v>
      </c>
      <c r="H193" s="22" t="s">
        <v>8</v>
      </c>
      <c r="I193" s="23">
        <v>52.54</v>
      </c>
      <c r="J193" s="23">
        <v>47.48</v>
      </c>
      <c r="K193" s="22"/>
      <c r="L193" s="24">
        <v>119317.82604347826</v>
      </c>
      <c r="M193" s="24">
        <v>130994.35969565218</v>
      </c>
      <c r="N193" s="25">
        <v>2513.0123429544706</v>
      </c>
      <c r="O193" s="25">
        <v>2758.9376515512254</v>
      </c>
    </row>
    <row r="194" spans="1:15" x14ac:dyDescent="0.25">
      <c r="A194" s="12">
        <v>22</v>
      </c>
      <c r="B194" s="13">
        <v>3</v>
      </c>
      <c r="C194" s="14" t="s">
        <v>6</v>
      </c>
      <c r="D194" s="14" t="s">
        <v>22</v>
      </c>
      <c r="E194" s="30">
        <v>8</v>
      </c>
      <c r="F194" s="14" t="s">
        <v>176</v>
      </c>
      <c r="G194" s="14" t="s">
        <v>76</v>
      </c>
      <c r="H194" s="15" t="s">
        <v>51</v>
      </c>
      <c r="I194" s="16">
        <v>54.13</v>
      </c>
      <c r="J194" s="16">
        <v>49.62</v>
      </c>
      <c r="K194" s="15"/>
      <c r="L194" s="17">
        <v>122065.0327826087</v>
      </c>
      <c r="M194" s="17">
        <v>134008.56265217392</v>
      </c>
      <c r="N194" s="18">
        <v>2459.9966300404817</v>
      </c>
      <c r="O194" s="18">
        <v>2700.6965467991522</v>
      </c>
    </row>
    <row r="195" spans="1:15" x14ac:dyDescent="0.25">
      <c r="A195" s="8">
        <v>24</v>
      </c>
      <c r="B195" s="9">
        <v>3</v>
      </c>
      <c r="C195" s="21" t="s">
        <v>11</v>
      </c>
      <c r="D195" s="21" t="s">
        <v>12</v>
      </c>
      <c r="E195" s="26">
        <v>10</v>
      </c>
      <c r="F195" s="21" t="s">
        <v>178</v>
      </c>
      <c r="G195" s="21" t="s">
        <v>13</v>
      </c>
      <c r="H195" s="22" t="s">
        <v>8</v>
      </c>
      <c r="I195" s="23">
        <v>65.25</v>
      </c>
      <c r="J195" s="23">
        <v>59.99</v>
      </c>
      <c r="K195" s="22"/>
      <c r="L195" s="24">
        <v>141241.4975652174</v>
      </c>
      <c r="M195" s="24">
        <v>155048.65091304347</v>
      </c>
      <c r="N195" s="25">
        <v>2354.4173623140091</v>
      </c>
      <c r="O195" s="25">
        <v>2584.5749443747868</v>
      </c>
    </row>
    <row r="196" spans="1:15" x14ac:dyDescent="0.25">
      <c r="A196" s="12">
        <v>26</v>
      </c>
      <c r="B196" s="13">
        <v>3</v>
      </c>
      <c r="C196" s="14" t="s">
        <v>11</v>
      </c>
      <c r="D196" s="14" t="s">
        <v>14</v>
      </c>
      <c r="E196" s="30">
        <v>12</v>
      </c>
      <c r="F196" s="14" t="s">
        <v>130</v>
      </c>
      <c r="G196" s="14" t="s">
        <v>13</v>
      </c>
      <c r="H196" s="15" t="s">
        <v>8</v>
      </c>
      <c r="I196" s="16">
        <v>72.38</v>
      </c>
      <c r="J196" s="16">
        <v>67.23</v>
      </c>
      <c r="K196" s="15"/>
      <c r="L196" s="17">
        <v>152825.72826086957</v>
      </c>
      <c r="M196" s="17">
        <v>167756.66582608694</v>
      </c>
      <c r="N196" s="18">
        <v>2273.177573417664</v>
      </c>
      <c r="O196" s="18">
        <v>2495.2649981568784</v>
      </c>
    </row>
    <row r="197" spans="1:15" x14ac:dyDescent="0.25">
      <c r="A197" s="8">
        <v>18</v>
      </c>
      <c r="B197" s="9">
        <v>3</v>
      </c>
      <c r="C197" s="21" t="s">
        <v>11</v>
      </c>
      <c r="D197" s="21" t="s">
        <v>27</v>
      </c>
      <c r="E197" s="26">
        <v>4</v>
      </c>
      <c r="F197" s="21" t="s">
        <v>172</v>
      </c>
      <c r="G197" s="21" t="s">
        <v>17</v>
      </c>
      <c r="H197" s="22" t="s">
        <v>8</v>
      </c>
      <c r="I197" s="23">
        <v>83.31</v>
      </c>
      <c r="J197" s="23">
        <v>77.06</v>
      </c>
      <c r="K197" s="22"/>
      <c r="L197" s="24">
        <v>180334.54652173913</v>
      </c>
      <c r="M197" s="24">
        <v>197963.266</v>
      </c>
      <c r="N197" s="25">
        <v>2340.1835780137444</v>
      </c>
      <c r="O197" s="25">
        <v>2568.9497274850764</v>
      </c>
    </row>
    <row r="198" spans="1:15" x14ac:dyDescent="0.25">
      <c r="A198" s="28">
        <v>19</v>
      </c>
      <c r="B198" s="29">
        <v>3</v>
      </c>
      <c r="C198" s="14" t="s">
        <v>11</v>
      </c>
      <c r="D198" s="14" t="s">
        <v>18</v>
      </c>
      <c r="E198" s="30">
        <v>5</v>
      </c>
      <c r="F198" s="14" t="s">
        <v>173</v>
      </c>
      <c r="G198" s="14" t="s">
        <v>19</v>
      </c>
      <c r="H198" s="15" t="s">
        <v>51</v>
      </c>
      <c r="I198" s="16">
        <v>86.32</v>
      </c>
      <c r="J198" s="16">
        <v>80.099999999999994</v>
      </c>
      <c r="K198" s="15"/>
      <c r="L198" s="17">
        <v>204754.60539130436</v>
      </c>
      <c r="M198" s="17">
        <v>224810.70760869567</v>
      </c>
      <c r="N198" s="18">
        <v>2556.237270802801</v>
      </c>
      <c r="O198" s="18">
        <v>2806.6255631547524</v>
      </c>
    </row>
    <row r="199" spans="1:15" x14ac:dyDescent="0.25">
      <c r="A199" s="19">
        <v>12</v>
      </c>
      <c r="B199" s="20">
        <v>2</v>
      </c>
      <c r="C199" s="21" t="s">
        <v>11</v>
      </c>
      <c r="D199" s="21" t="s">
        <v>23</v>
      </c>
      <c r="E199" s="26">
        <v>5</v>
      </c>
      <c r="F199" s="21" t="s">
        <v>166</v>
      </c>
      <c r="G199" s="21" t="s">
        <v>77</v>
      </c>
      <c r="H199" s="22" t="s">
        <v>7</v>
      </c>
      <c r="I199" s="23">
        <v>87.09</v>
      </c>
      <c r="J199" s="23">
        <v>80.63</v>
      </c>
      <c r="K199" s="22"/>
      <c r="L199" s="24">
        <v>182032.20478260869</v>
      </c>
      <c r="M199" s="24">
        <v>199812.32613043478</v>
      </c>
      <c r="N199" s="25">
        <v>2257.6237725735919</v>
      </c>
      <c r="O199" s="25">
        <v>2478.138734099402</v>
      </c>
    </row>
    <row r="200" spans="1:15" x14ac:dyDescent="0.25">
      <c r="A200" s="12">
        <v>14</v>
      </c>
      <c r="B200" s="13">
        <v>2</v>
      </c>
      <c r="C200" s="14" t="s">
        <v>11</v>
      </c>
      <c r="D200" s="14" t="s">
        <v>102</v>
      </c>
      <c r="E200" s="30">
        <v>7</v>
      </c>
      <c r="F200" s="14" t="s">
        <v>168</v>
      </c>
      <c r="G200" s="14" t="s">
        <v>13</v>
      </c>
      <c r="H200" s="15" t="s">
        <v>8</v>
      </c>
      <c r="I200" s="16">
        <v>89.53</v>
      </c>
      <c r="J200" s="16">
        <v>83.27</v>
      </c>
      <c r="K200" s="15"/>
      <c r="L200" s="17">
        <v>196179.30378260871</v>
      </c>
      <c r="M200" s="17">
        <v>215362.28108695653</v>
      </c>
      <c r="N200" s="18">
        <v>2355.9421614339944</v>
      </c>
      <c r="O200" s="18">
        <v>2586.3129709013633</v>
      </c>
    </row>
    <row r="201" spans="1:15" x14ac:dyDescent="0.25">
      <c r="A201" s="19">
        <v>16</v>
      </c>
      <c r="B201" s="20">
        <v>3</v>
      </c>
      <c r="C201" s="21" t="s">
        <v>11</v>
      </c>
      <c r="D201" s="21" t="s">
        <v>15</v>
      </c>
      <c r="E201" s="26">
        <v>2</v>
      </c>
      <c r="F201" s="21" t="s">
        <v>170</v>
      </c>
      <c r="G201" s="21" t="s">
        <v>16</v>
      </c>
      <c r="H201" s="22" t="s">
        <v>52</v>
      </c>
      <c r="I201" s="23">
        <v>93.07</v>
      </c>
      <c r="J201" s="23">
        <v>87.52</v>
      </c>
      <c r="K201" s="22"/>
      <c r="L201" s="24">
        <v>216310.96726086957</v>
      </c>
      <c r="M201" s="24">
        <v>237489.91291304349</v>
      </c>
      <c r="N201" s="25">
        <v>2471.5604120300454</v>
      </c>
      <c r="O201" s="25">
        <v>2713.5501932477546</v>
      </c>
    </row>
    <row r="202" spans="1:15" x14ac:dyDescent="0.25">
      <c r="A202" s="28">
        <v>11</v>
      </c>
      <c r="B202" s="29">
        <v>2</v>
      </c>
      <c r="C202" s="14" t="s">
        <v>11</v>
      </c>
      <c r="D202" s="14" t="s">
        <v>106</v>
      </c>
      <c r="E202" s="30">
        <v>4</v>
      </c>
      <c r="F202" s="14" t="s">
        <v>165</v>
      </c>
      <c r="G202" s="14" t="s">
        <v>76</v>
      </c>
      <c r="H202" s="15" t="s">
        <v>7</v>
      </c>
      <c r="I202" s="35">
        <v>104.55</v>
      </c>
      <c r="J202" s="16">
        <v>96.19</v>
      </c>
      <c r="K202" s="15"/>
      <c r="L202" s="17">
        <v>224086.90156521738</v>
      </c>
      <c r="M202" s="17">
        <v>245987.66873913043</v>
      </c>
      <c r="N202" s="18">
        <v>2329.6278362118451</v>
      </c>
      <c r="O202" s="18">
        <v>2557.3102062494067</v>
      </c>
    </row>
    <row r="203" spans="1:15" x14ac:dyDescent="0.25">
      <c r="A203" s="19">
        <v>13</v>
      </c>
      <c r="B203" s="20">
        <v>2</v>
      </c>
      <c r="C203" s="21" t="s">
        <v>101</v>
      </c>
      <c r="D203" s="21" t="s">
        <v>107</v>
      </c>
      <c r="E203" s="26">
        <v>6</v>
      </c>
      <c r="F203" s="21" t="s">
        <v>167</v>
      </c>
      <c r="G203" s="21" t="s">
        <v>77</v>
      </c>
      <c r="H203" s="22" t="s">
        <v>8</v>
      </c>
      <c r="I203" s="23">
        <v>117.79</v>
      </c>
      <c r="J203" s="23">
        <v>109.88</v>
      </c>
      <c r="K203" s="22"/>
      <c r="L203" s="24">
        <v>226779.80669565217</v>
      </c>
      <c r="M203" s="24">
        <v>248885.54199999999</v>
      </c>
      <c r="N203" s="25">
        <v>2063.8861184533325</v>
      </c>
      <c r="O203" s="25">
        <v>2265.0668183472881</v>
      </c>
    </row>
    <row r="204" spans="1:15" x14ac:dyDescent="0.25">
      <c r="A204" s="12">
        <v>8</v>
      </c>
      <c r="B204" s="13">
        <v>2</v>
      </c>
      <c r="C204" s="14" t="s">
        <v>101</v>
      </c>
      <c r="D204" s="14" t="s">
        <v>103</v>
      </c>
      <c r="E204" s="30">
        <v>1</v>
      </c>
      <c r="F204" s="14" t="s">
        <v>162</v>
      </c>
      <c r="G204" s="14" t="s">
        <v>16</v>
      </c>
      <c r="H204" s="15" t="s">
        <v>8</v>
      </c>
      <c r="I204" s="16">
        <v>123.49</v>
      </c>
      <c r="J204" s="16">
        <v>116.42</v>
      </c>
      <c r="K204" s="15"/>
      <c r="L204" s="17">
        <v>237753.95473913042</v>
      </c>
      <c r="M204" s="17">
        <v>260929.41321739129</v>
      </c>
      <c r="N204" s="18">
        <v>2042.2088536259271</v>
      </c>
      <c r="O204" s="18">
        <v>2241.2765265194234</v>
      </c>
    </row>
    <row r="205" spans="1:15" x14ac:dyDescent="0.25">
      <c r="A205" s="19">
        <v>9</v>
      </c>
      <c r="B205" s="20">
        <v>2</v>
      </c>
      <c r="C205" s="21" t="s">
        <v>101</v>
      </c>
      <c r="D205" s="21" t="s">
        <v>104</v>
      </c>
      <c r="E205" s="26">
        <v>2</v>
      </c>
      <c r="F205" s="21" t="s">
        <v>163</v>
      </c>
      <c r="G205" s="21" t="s">
        <v>19</v>
      </c>
      <c r="H205" s="22" t="s">
        <v>8</v>
      </c>
      <c r="I205" s="23">
        <v>128.59</v>
      </c>
      <c r="J205" s="23">
        <v>118.74</v>
      </c>
      <c r="K205" s="22"/>
      <c r="L205" s="24">
        <v>240733.89808695653</v>
      </c>
      <c r="M205" s="24">
        <v>264182.57417391305</v>
      </c>
      <c r="N205" s="25">
        <v>2027.4035547158205</v>
      </c>
      <c r="O205" s="25">
        <v>2224.8827200093738</v>
      </c>
    </row>
    <row r="206" spans="1:15" x14ac:dyDescent="0.25">
      <c r="A206" s="12">
        <v>10</v>
      </c>
      <c r="B206" s="13">
        <v>2</v>
      </c>
      <c r="C206" s="14" t="s">
        <v>101</v>
      </c>
      <c r="D206" s="14" t="s">
        <v>105</v>
      </c>
      <c r="E206" s="30">
        <v>3</v>
      </c>
      <c r="F206" s="14" t="s">
        <v>164</v>
      </c>
      <c r="G206" s="14" t="s">
        <v>19</v>
      </c>
      <c r="H206" s="15" t="s">
        <v>7</v>
      </c>
      <c r="I206" s="16">
        <v>135.6</v>
      </c>
      <c r="J206" s="16">
        <v>126.39</v>
      </c>
      <c r="K206" s="15"/>
      <c r="L206" s="17">
        <v>290637.81782608695</v>
      </c>
      <c r="M206" s="17">
        <v>319042.83004347829</v>
      </c>
      <c r="N206" s="18">
        <v>2299.5317495536588</v>
      </c>
      <c r="O206" s="18">
        <v>2524.2727276167284</v>
      </c>
    </row>
    <row r="208" spans="1:15" x14ac:dyDescent="0.25">
      <c r="A208"/>
    </row>
    <row r="209" spans="16:18" ht="30" x14ac:dyDescent="0.25">
      <c r="P209" s="7" t="s">
        <v>235</v>
      </c>
      <c r="Q209" s="36" t="s">
        <v>4</v>
      </c>
      <c r="R209" s="7" t="s">
        <v>229</v>
      </c>
    </row>
    <row r="210" spans="16:18" x14ac:dyDescent="0.25">
      <c r="P210" s="38" t="s">
        <v>25</v>
      </c>
      <c r="Q210" s="37" t="s">
        <v>9</v>
      </c>
      <c r="R210" s="37" t="s">
        <v>13</v>
      </c>
    </row>
    <row r="211" spans="16:18" x14ac:dyDescent="0.25">
      <c r="P211" s="38" t="s">
        <v>26</v>
      </c>
      <c r="Q211" s="37" t="s">
        <v>8</v>
      </c>
      <c r="R211" s="37" t="s">
        <v>17</v>
      </c>
    </row>
    <row r="212" spans="16:18" x14ac:dyDescent="0.25">
      <c r="P212" s="38" t="s">
        <v>20</v>
      </c>
      <c r="Q212" s="37" t="s">
        <v>51</v>
      </c>
      <c r="R212" s="37" t="s">
        <v>10</v>
      </c>
    </row>
    <row r="213" spans="16:18" x14ac:dyDescent="0.25">
      <c r="P213" s="38" t="s">
        <v>21</v>
      </c>
      <c r="Q213" s="37" t="s">
        <v>51</v>
      </c>
      <c r="R213" s="37" t="s">
        <v>76</v>
      </c>
    </row>
    <row r="214" spans="16:18" x14ac:dyDescent="0.25">
      <c r="P214" s="38" t="s">
        <v>22</v>
      </c>
      <c r="Q214" s="37" t="s">
        <v>51</v>
      </c>
      <c r="R214" s="37" t="s">
        <v>76</v>
      </c>
    </row>
    <row r="215" spans="16:18" x14ac:dyDescent="0.25">
      <c r="P215" s="38" t="s">
        <v>24</v>
      </c>
      <c r="Q215" s="37" t="s">
        <v>9</v>
      </c>
      <c r="R215" s="37" t="s">
        <v>13</v>
      </c>
    </row>
    <row r="216" spans="16:18" x14ac:dyDescent="0.25">
      <c r="P216" s="38" t="s">
        <v>15</v>
      </c>
      <c r="Q216" s="37" t="s">
        <v>9</v>
      </c>
      <c r="R216" s="37" t="s">
        <v>16</v>
      </c>
    </row>
    <row r="217" spans="16:18" x14ac:dyDescent="0.25">
      <c r="P217" s="38" t="s">
        <v>27</v>
      </c>
      <c r="Q217" s="37" t="s">
        <v>8</v>
      </c>
      <c r="R217" s="37" t="s">
        <v>17</v>
      </c>
    </row>
    <row r="218" spans="16:18" x14ac:dyDescent="0.25">
      <c r="P218" s="38" t="s">
        <v>18</v>
      </c>
      <c r="Q218" s="37" t="s">
        <v>8</v>
      </c>
      <c r="R218" s="37" t="s">
        <v>19</v>
      </c>
    </row>
    <row r="219" spans="16:18" x14ac:dyDescent="0.25">
      <c r="P219" s="38" t="s">
        <v>23</v>
      </c>
      <c r="Q219" s="37" t="s">
        <v>51</v>
      </c>
      <c r="R219" s="37" t="s">
        <v>77</v>
      </c>
    </row>
    <row r="220" spans="16:18" x14ac:dyDescent="0.25">
      <c r="P220" s="38" t="s">
        <v>12</v>
      </c>
      <c r="Q220" s="37" t="s">
        <v>9</v>
      </c>
      <c r="R220" s="37" t="s">
        <v>13</v>
      </c>
    </row>
    <row r="221" spans="16:18" x14ac:dyDescent="0.25">
      <c r="P221" s="38" t="s">
        <v>14</v>
      </c>
      <c r="Q221" s="37" t="s">
        <v>9</v>
      </c>
      <c r="R221" s="37" t="s">
        <v>13</v>
      </c>
    </row>
    <row r="222" spans="16:18" x14ac:dyDescent="0.25">
      <c r="P222" s="38" t="s">
        <v>106</v>
      </c>
      <c r="Q222" s="37" t="s">
        <v>238</v>
      </c>
      <c r="R222" s="37" t="s">
        <v>76</v>
      </c>
    </row>
    <row r="223" spans="16:18" x14ac:dyDescent="0.25">
      <c r="P223" s="38" t="s">
        <v>102</v>
      </c>
      <c r="Q223" s="37" t="s">
        <v>9</v>
      </c>
      <c r="R223" s="37" t="s">
        <v>13</v>
      </c>
    </row>
    <row r="224" spans="16:18" x14ac:dyDescent="0.25">
      <c r="P224" s="38" t="s">
        <v>103</v>
      </c>
      <c r="Q224" s="37" t="s">
        <v>9</v>
      </c>
      <c r="R224" s="37" t="s">
        <v>16</v>
      </c>
    </row>
    <row r="225" spans="3:18" x14ac:dyDescent="0.25">
      <c r="P225" s="38" t="s">
        <v>104</v>
      </c>
      <c r="Q225" s="37" t="s">
        <v>8</v>
      </c>
      <c r="R225" s="37" t="s">
        <v>19</v>
      </c>
    </row>
    <row r="226" spans="3:18" x14ac:dyDescent="0.25">
      <c r="P226" s="38" t="s">
        <v>105</v>
      </c>
      <c r="Q226" s="37" t="s">
        <v>238</v>
      </c>
      <c r="R226" s="37" t="s">
        <v>19</v>
      </c>
    </row>
    <row r="227" spans="3:18" x14ac:dyDescent="0.25">
      <c r="P227" s="38" t="s">
        <v>107</v>
      </c>
      <c r="Q227" s="37" t="s">
        <v>9</v>
      </c>
      <c r="R227" s="37" t="s">
        <v>77</v>
      </c>
    </row>
    <row r="232" spans="3:18" x14ac:dyDescent="0.25">
      <c r="C232" s="1" t="s">
        <v>272</v>
      </c>
    </row>
    <row r="233" spans="3:18" x14ac:dyDescent="0.25">
      <c r="C233" t="s">
        <v>6</v>
      </c>
      <c r="D233" t="s">
        <v>293</v>
      </c>
      <c r="E233"/>
      <c r="F233"/>
      <c r="G233"/>
    </row>
    <row r="234" spans="3:18" x14ac:dyDescent="0.25">
      <c r="C234" t="s">
        <v>11</v>
      </c>
      <c r="D234" t="s">
        <v>292</v>
      </c>
      <c r="E234"/>
      <c r="F234"/>
      <c r="G234"/>
    </row>
    <row r="235" spans="3:18" x14ac:dyDescent="0.25">
      <c r="C235" s="88" t="s">
        <v>13</v>
      </c>
      <c r="D235" s="88" t="s">
        <v>291</v>
      </c>
      <c r="E235"/>
      <c r="F235" s="1" t="s">
        <v>103</v>
      </c>
      <c r="G235" s="1" t="s">
        <v>290</v>
      </c>
    </row>
    <row r="236" spans="3:18" x14ac:dyDescent="0.25">
      <c r="C236" s="88" t="s">
        <v>17</v>
      </c>
      <c r="D236" s="88" t="s">
        <v>289</v>
      </c>
      <c r="E236"/>
      <c r="F236" s="1" t="s">
        <v>5</v>
      </c>
      <c r="G236" s="1" t="s">
        <v>288</v>
      </c>
    </row>
    <row r="237" spans="3:18" x14ac:dyDescent="0.25">
      <c r="C237" s="88" t="s">
        <v>76</v>
      </c>
      <c r="D237" s="88" t="s">
        <v>287</v>
      </c>
      <c r="E237"/>
      <c r="F237" s="1">
        <v>13</v>
      </c>
      <c r="G237" s="1" t="s">
        <v>286</v>
      </c>
    </row>
    <row r="238" spans="3:18" x14ac:dyDescent="0.25">
      <c r="C238" s="88" t="s">
        <v>10</v>
      </c>
      <c r="D238" s="88" t="s">
        <v>285</v>
      </c>
      <c r="E238"/>
      <c r="F238" s="1">
        <v>14</v>
      </c>
      <c r="G238" s="1" t="s">
        <v>284</v>
      </c>
    </row>
    <row r="239" spans="3:18" x14ac:dyDescent="0.25">
      <c r="C239" s="88" t="s">
        <v>16</v>
      </c>
      <c r="D239" s="88" t="s">
        <v>283</v>
      </c>
      <c r="E239"/>
      <c r="F239" s="1">
        <v>15</v>
      </c>
      <c r="G239" s="1" t="s">
        <v>282</v>
      </c>
    </row>
    <row r="240" spans="3:18" x14ac:dyDescent="0.25">
      <c r="C240" s="88" t="s">
        <v>19</v>
      </c>
      <c r="D240" s="88" t="s">
        <v>281</v>
      </c>
      <c r="E240"/>
      <c r="F240" s="1">
        <v>16</v>
      </c>
      <c r="G240" s="1" t="s">
        <v>280</v>
      </c>
    </row>
    <row r="241" spans="3:7" x14ac:dyDescent="0.25">
      <c r="C241" s="88" t="s">
        <v>77</v>
      </c>
      <c r="D241" s="88" t="s">
        <v>279</v>
      </c>
      <c r="E241"/>
      <c r="F241" s="1">
        <v>17</v>
      </c>
      <c r="G241" s="1" t="s">
        <v>278</v>
      </c>
    </row>
    <row r="242" spans="3:7" x14ac:dyDescent="0.25">
      <c r="C242" t="s">
        <v>8</v>
      </c>
      <c r="D242" t="s">
        <v>277</v>
      </c>
      <c r="E242"/>
      <c r="F242" s="1">
        <v>1</v>
      </c>
      <c r="G242" s="1">
        <v>1</v>
      </c>
    </row>
    <row r="243" spans="3:7" x14ac:dyDescent="0.25">
      <c r="C243" t="s">
        <v>9</v>
      </c>
      <c r="D243" t="s">
        <v>276</v>
      </c>
      <c r="E243"/>
      <c r="F243" s="1">
        <v>2</v>
      </c>
      <c r="G243" s="1">
        <v>2</v>
      </c>
    </row>
    <row r="244" spans="3:7" x14ac:dyDescent="0.25">
      <c r="C244" t="s">
        <v>52</v>
      </c>
      <c r="D244" t="s">
        <v>275</v>
      </c>
      <c r="E244"/>
      <c r="F244" s="1">
        <v>3</v>
      </c>
      <c r="G244" s="1">
        <v>3</v>
      </c>
    </row>
    <row r="245" spans="3:7" x14ac:dyDescent="0.25">
      <c r="C245" t="s">
        <v>51</v>
      </c>
      <c r="D245" t="s">
        <v>274</v>
      </c>
      <c r="E245"/>
      <c r="F245" s="1">
        <v>4</v>
      </c>
      <c r="G245" s="1">
        <v>4</v>
      </c>
    </row>
    <row r="246" spans="3:7" x14ac:dyDescent="0.25">
      <c r="C246" t="s">
        <v>238</v>
      </c>
      <c r="D246" t="s">
        <v>273</v>
      </c>
      <c r="E246"/>
      <c r="F246" s="1">
        <v>5</v>
      </c>
      <c r="G246" s="1">
        <v>5</v>
      </c>
    </row>
    <row r="247" spans="3:7" x14ac:dyDescent="0.25">
      <c r="C247"/>
      <c r="D247"/>
      <c r="E247"/>
      <c r="F247" s="1">
        <v>6</v>
      </c>
      <c r="G247" s="1">
        <v>6</v>
      </c>
    </row>
    <row r="248" spans="3:7" x14ac:dyDescent="0.25">
      <c r="C248"/>
      <c r="D248"/>
      <c r="E248"/>
      <c r="F248" s="1">
        <v>7</v>
      </c>
      <c r="G248" s="1">
        <v>7</v>
      </c>
    </row>
    <row r="249" spans="3:7" x14ac:dyDescent="0.25">
      <c r="C249"/>
      <c r="D249"/>
      <c r="E249"/>
      <c r="F249" s="1">
        <v>8</v>
      </c>
      <c r="G249" s="1">
        <v>8</v>
      </c>
    </row>
    <row r="250" spans="3:7" x14ac:dyDescent="0.25">
      <c r="C250"/>
      <c r="D250"/>
      <c r="E250"/>
      <c r="F250" s="1">
        <v>9</v>
      </c>
      <c r="G250" s="1">
        <v>9</v>
      </c>
    </row>
    <row r="251" spans="3:7" x14ac:dyDescent="0.25">
      <c r="C251"/>
      <c r="D251"/>
      <c r="E251"/>
      <c r="F251" s="1">
        <v>10</v>
      </c>
      <c r="G251" s="1">
        <v>10</v>
      </c>
    </row>
    <row r="252" spans="3:7" x14ac:dyDescent="0.25">
      <c r="C252"/>
      <c r="D252"/>
      <c r="E252"/>
      <c r="F252" s="1">
        <v>11</v>
      </c>
      <c r="G252" s="1">
        <v>11</v>
      </c>
    </row>
    <row r="253" spans="3:7" x14ac:dyDescent="0.25">
      <c r="C253"/>
      <c r="D253"/>
      <c r="E253"/>
      <c r="F253" s="1">
        <v>12</v>
      </c>
      <c r="G253" s="1">
        <v>12</v>
      </c>
    </row>
  </sheetData>
  <sortState ref="P210:R227">
    <sortCondition ref="P210:P227"/>
  </sortState>
  <mergeCells count="1">
    <mergeCell ref="A187:O187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48FA-15AD-41D4-AED4-4F756747A72F}">
  <dimension ref="A1:BM92"/>
  <sheetViews>
    <sheetView topLeftCell="AD57" zoomScale="85" zoomScaleNormal="85" workbookViewId="0">
      <selection activeCell="BD57" sqref="BD57"/>
    </sheetView>
  </sheetViews>
  <sheetFormatPr defaultRowHeight="15" x14ac:dyDescent="0.25"/>
  <cols>
    <col min="1" max="1" width="19.85546875" style="1" bestFit="1" customWidth="1"/>
    <col min="2" max="2" width="16.28515625" bestFit="1" customWidth="1"/>
    <col min="3" max="13" width="4.7109375" bestFit="1" customWidth="1"/>
    <col min="14" max="14" width="11.28515625" bestFit="1" customWidth="1"/>
    <col min="29" max="29" width="7.140625" customWidth="1"/>
    <col min="30" max="32" width="6.42578125" bestFit="1" customWidth="1"/>
    <col min="33" max="33" width="6.140625" customWidth="1"/>
    <col min="34" max="34" width="6.140625" bestFit="1" customWidth="1"/>
    <col min="35" max="35" width="7.140625" bestFit="1" customWidth="1"/>
    <col min="36" max="36" width="7.42578125" customWidth="1"/>
    <col min="37" max="39" width="7.140625" bestFit="1" customWidth="1"/>
    <col min="41" max="42" width="8" hidden="1" customWidth="1"/>
    <col min="43" max="45" width="9.42578125" hidden="1" customWidth="1"/>
    <col min="46" max="47" width="8" hidden="1" customWidth="1"/>
    <col min="48" max="51" width="17" hidden="1" customWidth="1"/>
    <col min="52" max="52" width="9.42578125" bestFit="1" customWidth="1"/>
    <col min="53" max="53" width="9.42578125" customWidth="1"/>
    <col min="54" max="54" width="9.85546875" bestFit="1" customWidth="1"/>
    <col min="55" max="55" width="10.42578125" bestFit="1" customWidth="1"/>
    <col min="56" max="56" width="22.42578125" bestFit="1" customWidth="1"/>
  </cols>
  <sheetData>
    <row r="1" spans="1:65" x14ac:dyDescent="0.25">
      <c r="A1" s="45" t="s">
        <v>245</v>
      </c>
      <c r="AA1" t="s">
        <v>246</v>
      </c>
      <c r="BA1" t="s">
        <v>246</v>
      </c>
    </row>
    <row r="2" spans="1:65" x14ac:dyDescent="0.25">
      <c r="A2" s="46" t="s">
        <v>1</v>
      </c>
      <c r="B2" s="46" t="s">
        <v>25</v>
      </c>
      <c r="C2" s="46" t="s">
        <v>26</v>
      </c>
      <c r="D2" s="46" t="s">
        <v>20</v>
      </c>
      <c r="E2" s="46" t="s">
        <v>21</v>
      </c>
      <c r="F2" s="46" t="s">
        <v>22</v>
      </c>
      <c r="G2" s="46" t="s">
        <v>24</v>
      </c>
      <c r="H2" s="46" t="s">
        <v>15</v>
      </c>
      <c r="I2" s="46" t="s">
        <v>27</v>
      </c>
      <c r="J2" s="46" t="s">
        <v>18</v>
      </c>
      <c r="K2" s="46" t="s">
        <v>23</v>
      </c>
      <c r="L2" s="46" t="s">
        <v>12</v>
      </c>
      <c r="M2" s="46" t="s">
        <v>14</v>
      </c>
      <c r="N2" s="52" t="s">
        <v>1</v>
      </c>
      <c r="O2" s="46" t="s">
        <v>25</v>
      </c>
      <c r="P2" s="46" t="s">
        <v>26</v>
      </c>
      <c r="Q2" s="46" t="s">
        <v>20</v>
      </c>
      <c r="R2" s="46" t="s">
        <v>21</v>
      </c>
      <c r="S2" s="46" t="s">
        <v>22</v>
      </c>
      <c r="T2" s="46" t="s">
        <v>24</v>
      </c>
      <c r="U2" s="46" t="s">
        <v>15</v>
      </c>
      <c r="V2" s="46" t="s">
        <v>27</v>
      </c>
      <c r="W2" s="46" t="s">
        <v>18</v>
      </c>
      <c r="X2" s="46" t="s">
        <v>23</v>
      </c>
      <c r="Y2" s="46" t="s">
        <v>12</v>
      </c>
      <c r="Z2" s="46" t="s">
        <v>14</v>
      </c>
      <c r="AA2" s="52" t="s">
        <v>1</v>
      </c>
      <c r="AB2" s="46" t="s">
        <v>25</v>
      </c>
      <c r="AC2" s="46" t="s">
        <v>26</v>
      </c>
      <c r="AD2" s="46" t="s">
        <v>20</v>
      </c>
      <c r="AE2" s="46" t="s">
        <v>21</v>
      </c>
      <c r="AF2" s="46" t="s">
        <v>22</v>
      </c>
      <c r="AG2" s="46" t="s">
        <v>24</v>
      </c>
      <c r="AH2" s="46" t="s">
        <v>15</v>
      </c>
      <c r="AI2" s="46" t="s">
        <v>27</v>
      </c>
      <c r="AJ2" s="46" t="s">
        <v>18</v>
      </c>
      <c r="AK2" s="46" t="s">
        <v>23</v>
      </c>
      <c r="AL2" s="46" t="s">
        <v>12</v>
      </c>
      <c r="AM2" s="46" t="s">
        <v>14</v>
      </c>
      <c r="AO2" s="46" t="s">
        <v>25</v>
      </c>
      <c r="AP2" s="46" t="s">
        <v>26</v>
      </c>
      <c r="AQ2" s="46" t="s">
        <v>20</v>
      </c>
      <c r="AR2" s="46" t="s">
        <v>21</v>
      </c>
      <c r="AS2" s="46" t="s">
        <v>22</v>
      </c>
      <c r="AT2" s="46" t="s">
        <v>24</v>
      </c>
      <c r="AU2" s="46" t="s">
        <v>15</v>
      </c>
      <c r="AV2" s="46" t="s">
        <v>27</v>
      </c>
      <c r="AW2" s="46" t="s">
        <v>18</v>
      </c>
      <c r="AX2" s="46" t="s">
        <v>23</v>
      </c>
      <c r="AY2" s="46" t="s">
        <v>12</v>
      </c>
      <c r="AZ2" s="46" t="s">
        <v>14</v>
      </c>
      <c r="BA2" s="52" t="s">
        <v>1</v>
      </c>
      <c r="BB2" s="46" t="s">
        <v>25</v>
      </c>
      <c r="BC2" s="46" t="s">
        <v>26</v>
      </c>
      <c r="BD2" s="46" t="s">
        <v>20</v>
      </c>
      <c r="BE2" s="46" t="s">
        <v>21</v>
      </c>
      <c r="BF2" s="46" t="s">
        <v>22</v>
      </c>
      <c r="BG2" s="46" t="s">
        <v>24</v>
      </c>
      <c r="BH2" s="46" t="s">
        <v>15</v>
      </c>
      <c r="BI2" s="46" t="s">
        <v>27</v>
      </c>
      <c r="BJ2" s="46" t="s">
        <v>18</v>
      </c>
      <c r="BK2" s="46" t="s">
        <v>23</v>
      </c>
      <c r="BL2" s="46" t="s">
        <v>12</v>
      </c>
      <c r="BM2" s="46" t="s">
        <v>14</v>
      </c>
    </row>
    <row r="3" spans="1:65" x14ac:dyDescent="0.25">
      <c r="A3" s="1">
        <v>3</v>
      </c>
      <c r="B3" s="3">
        <v>2361.1787304467462</v>
      </c>
      <c r="C3" s="3">
        <v>2439.3733979700046</v>
      </c>
      <c r="D3" s="3">
        <v>2473.3610969721017</v>
      </c>
      <c r="E3" s="3">
        <v>2486.3077572519232</v>
      </c>
      <c r="F3" s="3">
        <v>2459.9966300404817</v>
      </c>
      <c r="G3" s="3">
        <v>2513.0123429544706</v>
      </c>
      <c r="H3" s="3">
        <v>2471.5604120300454</v>
      </c>
      <c r="I3" s="3">
        <v>2340.1835780137444</v>
      </c>
      <c r="J3" s="3">
        <v>2556.237270802801</v>
      </c>
      <c r="K3" s="3">
        <v>2320.8142599852249</v>
      </c>
      <c r="L3" s="3">
        <v>2354.4173623140091</v>
      </c>
      <c r="M3" s="3">
        <v>2273.177573417664</v>
      </c>
      <c r="N3" s="53">
        <v>3</v>
      </c>
      <c r="O3" s="47">
        <v>0</v>
      </c>
      <c r="P3" s="47">
        <v>0</v>
      </c>
      <c r="Q3" s="47">
        <v>0</v>
      </c>
      <c r="R3" s="47">
        <v>0</v>
      </c>
      <c r="S3" s="47">
        <v>0</v>
      </c>
      <c r="T3" s="47">
        <v>0</v>
      </c>
      <c r="U3" s="47">
        <v>0</v>
      </c>
      <c r="V3" s="47">
        <v>0</v>
      </c>
      <c r="W3" s="47">
        <v>0</v>
      </c>
      <c r="X3" s="47">
        <v>0</v>
      </c>
      <c r="Y3" s="47">
        <v>0</v>
      </c>
      <c r="Z3" s="47">
        <v>0</v>
      </c>
      <c r="AA3" s="53">
        <v>3</v>
      </c>
      <c r="AB3" s="3">
        <f>B3-2482</f>
        <v>-120.82126955325384</v>
      </c>
      <c r="AC3" s="3">
        <f t="shared" ref="AC3:AM3" si="0">C3-2482</f>
        <v>-42.626602029995411</v>
      </c>
      <c r="AD3" s="3">
        <f t="shared" si="0"/>
        <v>-8.6389030278983228</v>
      </c>
      <c r="AE3" s="3">
        <f t="shared" si="0"/>
        <v>4.307757251923249</v>
      </c>
      <c r="AF3" s="3">
        <f t="shared" si="0"/>
        <v>-22.003369959518295</v>
      </c>
      <c r="AG3" s="3">
        <f t="shared" si="0"/>
        <v>31.012342954470569</v>
      </c>
      <c r="AH3" s="3">
        <f t="shared" si="0"/>
        <v>-10.439587969954573</v>
      </c>
      <c r="AI3" s="3">
        <f t="shared" si="0"/>
        <v>-141.81642198625559</v>
      </c>
      <c r="AJ3" s="3">
        <f t="shared" si="0"/>
        <v>74.237270802801049</v>
      </c>
      <c r="AK3" s="3">
        <f t="shared" si="0"/>
        <v>-161.18574001477509</v>
      </c>
      <c r="AL3" s="3">
        <f t="shared" si="0"/>
        <v>-127.5826376859909</v>
      </c>
      <c r="AM3" s="3">
        <f t="shared" si="0"/>
        <v>-208.82242658233599</v>
      </c>
      <c r="AO3" s="3">
        <v>-120.82126955325384</v>
      </c>
      <c r="AP3" s="3">
        <v>-42.626602029995411</v>
      </c>
      <c r="AQ3" s="3">
        <v>-8.6389030278983228</v>
      </c>
      <c r="AR3" s="3">
        <v>4.307757251923249</v>
      </c>
      <c r="AS3" s="3">
        <v>-22.003369959518295</v>
      </c>
      <c r="AT3" s="3">
        <v>31.012342954470569</v>
      </c>
      <c r="AU3" s="3">
        <v>-10.439587969954573</v>
      </c>
      <c r="AV3" s="3">
        <v>-141.81642198625559</v>
      </c>
      <c r="AW3" s="3">
        <v>74.237270802801049</v>
      </c>
      <c r="AX3" s="3">
        <v>-161.18574001477509</v>
      </c>
      <c r="AY3" s="3">
        <v>-127.5826376859909</v>
      </c>
      <c r="AZ3" s="3">
        <v>-208.82242658233599</v>
      </c>
      <c r="BA3" s="53">
        <v>3</v>
      </c>
      <c r="BB3" s="47">
        <f>AO3/2482</f>
        <v>-4.8678996596798488E-2</v>
      </c>
      <c r="BC3" s="47">
        <f t="shared" ref="BC3:BM3" si="1">AP3/2482</f>
        <v>-1.7174295741335784E-2</v>
      </c>
      <c r="BD3" s="47">
        <f t="shared" si="1"/>
        <v>-3.4806216873079464E-3</v>
      </c>
      <c r="BE3" s="47">
        <f t="shared" si="1"/>
        <v>1.7355992151181503E-3</v>
      </c>
      <c r="BF3" s="47">
        <f t="shared" si="1"/>
        <v>-8.8651772600798935E-3</v>
      </c>
      <c r="BG3" s="47">
        <f t="shared" si="1"/>
        <v>1.2494900465137215E-2</v>
      </c>
      <c r="BH3" s="47">
        <f t="shared" si="1"/>
        <v>-4.2061192465570399E-3</v>
      </c>
      <c r="BI3" s="47">
        <f t="shared" si="1"/>
        <v>-5.7137962121779046E-2</v>
      </c>
      <c r="BJ3" s="47">
        <f t="shared" si="1"/>
        <v>2.9910262209025401E-2</v>
      </c>
      <c r="BK3" s="47">
        <f t="shared" si="1"/>
        <v>-6.4941877524083438E-2</v>
      </c>
      <c r="BL3" s="47">
        <f t="shared" si="1"/>
        <v>-5.140315781063292E-2</v>
      </c>
      <c r="BM3" s="47">
        <f t="shared" si="1"/>
        <v>-8.4134740766452859E-2</v>
      </c>
    </row>
    <row r="4" spans="1:65" x14ac:dyDescent="0.25">
      <c r="A4" s="1" t="s">
        <v>103</v>
      </c>
      <c r="B4" s="3">
        <v>2366.9801521390186</v>
      </c>
      <c r="C4" s="3">
        <v>2445.3669444023635</v>
      </c>
      <c r="D4" s="3">
        <v>2531.6950851082361</v>
      </c>
      <c r="E4" s="3">
        <v>2544.947091149374</v>
      </c>
      <c r="F4" s="3">
        <v>2518.0154189229447</v>
      </c>
      <c r="G4" s="3">
        <v>2518.8976173033957</v>
      </c>
      <c r="H4" s="3">
        <v>2477.2161568039105</v>
      </c>
      <c r="I4" s="3">
        <v>2345.9334149561605</v>
      </c>
      <c r="J4" s="3">
        <v>2556.237270802801</v>
      </c>
      <c r="K4" s="3">
        <v>2378.2601577792279</v>
      </c>
      <c r="L4" s="3">
        <v>2360.2021713763884</v>
      </c>
      <c r="M4" s="3">
        <v>2278.9034611877464</v>
      </c>
      <c r="N4" s="53" t="s">
        <v>103</v>
      </c>
      <c r="O4" s="47">
        <f>B4/$B$3-1</f>
        <v>2.4570023511836236E-3</v>
      </c>
      <c r="P4" s="47">
        <f>C4/$C$3-1</f>
        <v>2.4570024570025328E-3</v>
      </c>
      <c r="Q4" s="47">
        <f>D4/$D$3-1</f>
        <v>2.3584905660377409E-2</v>
      </c>
      <c r="R4" s="47">
        <f>E4/$E$3-1</f>
        <v>2.3584905660377187E-2</v>
      </c>
      <c r="S4" s="47">
        <f>F4/$F$3-1</f>
        <v>2.3584905838471837E-2</v>
      </c>
      <c r="T4" s="47">
        <f>G4/$G$3-1</f>
        <v>2.341920192085567E-3</v>
      </c>
      <c r="U4" s="47">
        <f>H4/$H$3-1</f>
        <v>2.2883295695854677E-3</v>
      </c>
      <c r="V4" s="47">
        <f>I4/$I$3-1</f>
        <v>2.4570025174248666E-3</v>
      </c>
      <c r="W4" s="47">
        <f>J4/$J$3-1</f>
        <v>0</v>
      </c>
      <c r="X4" s="47">
        <f>K4/$K$3-1</f>
        <v>2.4752475363697846E-2</v>
      </c>
      <c r="Y4" s="47">
        <f>L4/$L$3-1</f>
        <v>2.4570023798557994E-3</v>
      </c>
      <c r="Z4" s="47">
        <f>M4/$M$3-1</f>
        <v>2.5188915450515825E-3</v>
      </c>
      <c r="AA4" s="53">
        <v>4</v>
      </c>
      <c r="AB4" s="3">
        <f t="shared" ref="AB4:AB17" si="2">B4-2482</f>
        <v>-115.01984786098137</v>
      </c>
      <c r="AC4" s="3">
        <f t="shared" ref="AC4:AC17" si="3">C4-2482</f>
        <v>-36.633055597636485</v>
      </c>
      <c r="AD4" s="3">
        <f t="shared" ref="AD4:AD17" si="4">D4-2482</f>
        <v>49.695085108236071</v>
      </c>
      <c r="AE4" s="3">
        <f t="shared" ref="AE4:AE17" si="5">E4-2482</f>
        <v>62.947091149374046</v>
      </c>
      <c r="AF4" s="3">
        <f t="shared" ref="AF4:AF17" si="6">F4-2482</f>
        <v>36.015418922944718</v>
      </c>
      <c r="AG4" s="3">
        <f t="shared" ref="AG4:AG17" si="7">G4-2482</f>
        <v>36.897617303395691</v>
      </c>
      <c r="AH4" s="3">
        <f t="shared" ref="AH4:AH17" si="8">H4-2482</f>
        <v>-4.7838431960894923</v>
      </c>
      <c r="AI4" s="3">
        <f t="shared" ref="AI4:AI17" si="9">I4-2482</f>
        <v>-136.0665850438395</v>
      </c>
      <c r="AJ4" s="3">
        <f t="shared" ref="AJ4:AJ17" si="10">J4-2482</f>
        <v>74.237270802801049</v>
      </c>
      <c r="AK4" s="3">
        <f t="shared" ref="AK4:AK17" si="11">K4-2482</f>
        <v>-103.73984222077206</v>
      </c>
      <c r="AL4" s="3">
        <f t="shared" ref="AL4:AL17" si="12">L4-2482</f>
        <v>-121.79782862361162</v>
      </c>
      <c r="AM4" s="3">
        <f t="shared" ref="AM4:AM17" si="13">M4-2482</f>
        <v>-203.09653881225358</v>
      </c>
      <c r="AO4" s="3">
        <v>-115.01984786098137</v>
      </c>
      <c r="AP4" s="3">
        <v>-36.633055597636485</v>
      </c>
      <c r="AQ4" s="3">
        <v>49.695085108236071</v>
      </c>
      <c r="AR4" s="3">
        <v>62.947091149374046</v>
      </c>
      <c r="AS4" s="3">
        <v>36.015418922944718</v>
      </c>
      <c r="AT4" s="3">
        <v>36.897617303395691</v>
      </c>
      <c r="AU4" s="3">
        <v>-4.7838431960894923</v>
      </c>
      <c r="AV4" s="3">
        <v>-136.0665850438395</v>
      </c>
      <c r="AW4" s="3">
        <v>74.237270802801049</v>
      </c>
      <c r="AX4" s="3">
        <v>-103.73984222077206</v>
      </c>
      <c r="AY4" s="3">
        <v>-121.79782862361162</v>
      </c>
      <c r="AZ4" s="3">
        <v>-203.09653881225358</v>
      </c>
      <c r="BA4" s="53">
        <v>4</v>
      </c>
      <c r="BB4" s="47">
        <f t="shared" ref="BB4:BB17" si="14">AO4/2482</f>
        <v>-4.6341598654706433E-2</v>
      </c>
      <c r="BC4" s="47">
        <f t="shared" ref="BC4:BC17" si="15">AP4/2482</f>
        <v>-1.4759490571166996E-2</v>
      </c>
      <c r="BD4" s="47">
        <f t="shared" ref="BD4:BD17" si="16">AQ4/2482</f>
        <v>2.0022193838934759E-2</v>
      </c>
      <c r="BE4" s="47">
        <f t="shared" ref="BE4:BE17" si="17">AR4/2482</f>
        <v>2.5361438819248204E-2</v>
      </c>
      <c r="BF4" s="47">
        <f t="shared" ref="BF4:BF17" si="18">AS4/2482</f>
        <v>1.4510644207471684E-2</v>
      </c>
      <c r="BG4" s="47">
        <f t="shared" ref="BG4:BG17" si="19">AT4/2482</f>
        <v>1.4866082716920101E-2</v>
      </c>
      <c r="BH4" s="47">
        <f t="shared" ref="BH4:BH17" si="20">AU4/2482</f>
        <v>-1.9274146640167172E-3</v>
      </c>
      <c r="BI4" s="47">
        <f t="shared" ref="BI4:BI17" si="21">AV4/2482</f>
        <v>-5.4821347721127921E-2</v>
      </c>
      <c r="BJ4" s="47">
        <f t="shared" ref="BJ4:BJ17" si="22">AW4/2482</f>
        <v>2.9910262209025401E-2</v>
      </c>
      <c r="BK4" s="47">
        <f t="shared" ref="BK4:BK17" si="23">AX4/2482</f>
        <v>-4.1796874383872709E-2</v>
      </c>
      <c r="BL4" s="47">
        <f t="shared" ref="BL4:BL17" si="24">AY4/2482</f>
        <v>-4.9072453111849969E-2</v>
      </c>
      <c r="BM4" s="47">
        <f t="shared" ref="BM4:BM17" si="25">AZ4/2482</f>
        <v>-8.1827775508563086E-2</v>
      </c>
    </row>
    <row r="5" spans="1:65" x14ac:dyDescent="0.25">
      <c r="A5" s="1">
        <v>5</v>
      </c>
      <c r="B5" s="3">
        <v>2378.582996520543</v>
      </c>
      <c r="C5" s="3">
        <v>2457.3540372670809</v>
      </c>
      <c r="D5" s="3">
        <v>2595.8624720579837</v>
      </c>
      <c r="E5" s="3">
        <v>2609.4503589119504</v>
      </c>
      <c r="F5" s="3">
        <v>2581.8360855545625</v>
      </c>
      <c r="G5" s="3">
        <v>2530.6681669169629</v>
      </c>
      <c r="H5" s="3">
        <v>2488.5276458548606</v>
      </c>
      <c r="I5" s="3">
        <v>2357.4330888409936</v>
      </c>
      <c r="J5" s="3">
        <v>2550.5057971014494</v>
      </c>
      <c r="K5" s="3">
        <v>2498.8965424456323</v>
      </c>
      <c r="L5" s="3">
        <v>2371.7717902259069</v>
      </c>
      <c r="M5" s="3">
        <v>2290.3552373746193</v>
      </c>
      <c r="N5" s="53">
        <v>5</v>
      </c>
      <c r="O5" s="47">
        <f t="shared" ref="O5:O17" si="26">B5/$B$3-1</f>
        <v>7.3710074757888933E-3</v>
      </c>
      <c r="P5" s="47">
        <f t="shared" ref="P5:P17" si="27">C5/$C$3-1</f>
        <v>7.3710073710073765E-3</v>
      </c>
      <c r="Q5" s="47">
        <f t="shared" ref="Q5:Q17" si="28">D5/$D$3-1</f>
        <v>4.9528301886792248E-2</v>
      </c>
      <c r="R5" s="47">
        <f t="shared" ref="R5:R17" si="29">E5/$E$3-1</f>
        <v>4.9528302077991526E-2</v>
      </c>
      <c r="S5" s="47">
        <f t="shared" ref="S5:S17" si="30">F5/$F$3-1</f>
        <v>4.9528301797745033E-2</v>
      </c>
      <c r="T5" s="47">
        <f t="shared" ref="T5:T17" si="31">G5/$G$3-1</f>
        <v>7.0257609406465527E-3</v>
      </c>
      <c r="U5" s="47">
        <f t="shared" ref="U5:U17" si="32">H5/$H$3-1</f>
        <v>6.86498850775763E-3</v>
      </c>
      <c r="V5" s="47">
        <f t="shared" ref="V5:V17" si="33">I5/$I$3-1</f>
        <v>7.371007552275044E-3</v>
      </c>
      <c r="W5" s="47">
        <f t="shared" ref="W5:W17" si="34">J5/$J$3-1</f>
        <v>-2.2421524663677195E-3</v>
      </c>
      <c r="X5" s="47">
        <f t="shared" ref="X5:X17" si="35">K5/$K$3-1</f>
        <v>7.6732673325413447E-2</v>
      </c>
      <c r="Y5" s="47">
        <f t="shared" ref="Y5:Y17" si="36">L5/$L$3-1</f>
        <v>7.3710074473971599E-3</v>
      </c>
      <c r="Z5" s="47">
        <f t="shared" ref="Z5:Z17" si="37">M5/$M$3-1</f>
        <v>7.5566749196496197E-3</v>
      </c>
      <c r="AA5" s="53">
        <v>5</v>
      </c>
      <c r="AB5" s="3">
        <f t="shared" si="2"/>
        <v>-103.41700347945698</v>
      </c>
      <c r="AC5" s="3">
        <f t="shared" si="3"/>
        <v>-24.645962732919088</v>
      </c>
      <c r="AD5" s="3">
        <f t="shared" si="4"/>
        <v>113.86247205798372</v>
      </c>
      <c r="AE5" s="3">
        <f t="shared" si="5"/>
        <v>127.45035891195039</v>
      </c>
      <c r="AF5" s="3">
        <f t="shared" si="6"/>
        <v>99.836085554562487</v>
      </c>
      <c r="AG5" s="3">
        <f t="shared" si="7"/>
        <v>48.668166916962946</v>
      </c>
      <c r="AH5" s="3">
        <f t="shared" si="8"/>
        <v>6.527645854860566</v>
      </c>
      <c r="AI5" s="3">
        <f t="shared" si="9"/>
        <v>-124.56691115900639</v>
      </c>
      <c r="AJ5" s="3">
        <f t="shared" si="10"/>
        <v>68.505797101449389</v>
      </c>
      <c r="AK5" s="3">
        <f t="shared" si="11"/>
        <v>16.896542445632349</v>
      </c>
      <c r="AL5" s="3">
        <f t="shared" si="12"/>
        <v>-110.2282097740931</v>
      </c>
      <c r="AM5" s="3">
        <f t="shared" si="13"/>
        <v>-191.64476262538074</v>
      </c>
      <c r="AO5" s="3">
        <v>-103.41700347945698</v>
      </c>
      <c r="AP5" s="3">
        <v>-24.645962732919088</v>
      </c>
      <c r="AQ5" s="3">
        <v>113.86247205798372</v>
      </c>
      <c r="AR5" s="3">
        <v>127.45035891195039</v>
      </c>
      <c r="AS5" s="3">
        <v>99.836085554562487</v>
      </c>
      <c r="AT5" s="3">
        <v>48.668166916962946</v>
      </c>
      <c r="AU5" s="3">
        <v>6.527645854860566</v>
      </c>
      <c r="AV5" s="3">
        <v>-124.56691115900639</v>
      </c>
      <c r="AW5" s="3">
        <v>68.505797101449389</v>
      </c>
      <c r="AX5" s="3">
        <v>16.896542445632349</v>
      </c>
      <c r="AY5" s="3">
        <v>-110.2282097740931</v>
      </c>
      <c r="AZ5" s="3">
        <v>-191.64476262538074</v>
      </c>
      <c r="BA5" s="53">
        <v>5</v>
      </c>
      <c r="BB5" s="47">
        <f t="shared" si="14"/>
        <v>-4.1666802368838428E-2</v>
      </c>
      <c r="BC5" s="47">
        <f t="shared" si="15"/>
        <v>-9.9298802308296092E-3</v>
      </c>
      <c r="BD5" s="47">
        <f t="shared" si="16"/>
        <v>4.587529091780166E-2</v>
      </c>
      <c r="BE5" s="47">
        <f t="shared" si="17"/>
        <v>5.134986257532248E-2</v>
      </c>
      <c r="BF5" s="47">
        <f t="shared" si="18"/>
        <v>4.0224047362837426E-2</v>
      </c>
      <c r="BG5" s="47">
        <f t="shared" si="19"/>
        <v>1.9608447589429069E-2</v>
      </c>
      <c r="BH5" s="47">
        <f t="shared" si="20"/>
        <v>2.6299943009107842E-3</v>
      </c>
      <c r="BI5" s="47">
        <f t="shared" si="21"/>
        <v>-5.0188118919825303E-2</v>
      </c>
      <c r="BJ5" s="47">
        <f t="shared" si="22"/>
        <v>2.7601046374475982E-2</v>
      </c>
      <c r="BK5" s="47">
        <f t="shared" si="23"/>
        <v>6.8076319281355152E-3</v>
      </c>
      <c r="BL5" s="47">
        <f t="shared" si="24"/>
        <v>-4.4411043422277641E-2</v>
      </c>
      <c r="BM5" s="47">
        <f t="shared" si="25"/>
        <v>-7.7213844732224313E-2</v>
      </c>
    </row>
    <row r="6" spans="1:65" x14ac:dyDescent="0.25">
      <c r="A6" s="1">
        <v>6</v>
      </c>
      <c r="B6" s="3">
        <v>2401.7886842866114</v>
      </c>
      <c r="C6" s="3">
        <v>2481.3282229965157</v>
      </c>
      <c r="D6" s="3">
        <v>2625.0294661260514</v>
      </c>
      <c r="E6" s="3">
        <v>2697.4093592827467</v>
      </c>
      <c r="F6" s="3">
        <v>2645.6567530624047</v>
      </c>
      <c r="G6" s="3">
        <v>2554.2092661440975</v>
      </c>
      <c r="H6" s="3">
        <v>2511.1506244535412</v>
      </c>
      <c r="I6" s="3">
        <v>2380.4324360464457</v>
      </c>
      <c r="J6" s="3">
        <v>2579.1631656082072</v>
      </c>
      <c r="K6" s="3">
        <v>2527.6194910730178</v>
      </c>
      <c r="L6" s="3">
        <v>2394.9110272001853</v>
      </c>
      <c r="M6" s="3">
        <v>2313.258789748365</v>
      </c>
      <c r="N6" s="53">
        <v>6</v>
      </c>
      <c r="O6" s="47">
        <f t="shared" si="26"/>
        <v>1.7199017302761188E-2</v>
      </c>
      <c r="P6" s="47">
        <f t="shared" si="27"/>
        <v>1.7199017199017286E-2</v>
      </c>
      <c r="Q6" s="47">
        <f t="shared" si="28"/>
        <v>6.1320754716981174E-2</v>
      </c>
      <c r="R6" s="47">
        <f t="shared" si="29"/>
        <v>8.4905660377358361E-2</v>
      </c>
      <c r="S6" s="47">
        <f t="shared" si="30"/>
        <v>7.547169811320753E-2</v>
      </c>
      <c r="T6" s="47">
        <f t="shared" si="31"/>
        <v>1.6393442437768968E-2</v>
      </c>
      <c r="U6" s="47">
        <f t="shared" si="32"/>
        <v>1.601830658510095E-2</v>
      </c>
      <c r="V6" s="47">
        <f t="shared" si="33"/>
        <v>1.7199017380876924E-2</v>
      </c>
      <c r="W6" s="47">
        <f t="shared" si="34"/>
        <v>8.9686098654708779E-3</v>
      </c>
      <c r="X6" s="47">
        <f t="shared" si="35"/>
        <v>8.910891089108941E-2</v>
      </c>
      <c r="Y6" s="47">
        <f t="shared" si="36"/>
        <v>1.7199017274650785E-2</v>
      </c>
      <c r="Z6" s="47">
        <f t="shared" si="37"/>
        <v>1.7632241668845916E-2</v>
      </c>
      <c r="AA6" s="53">
        <v>6</v>
      </c>
      <c r="AB6" s="3">
        <f t="shared" si="2"/>
        <v>-80.211315713388558</v>
      </c>
      <c r="AC6" s="3">
        <f t="shared" si="3"/>
        <v>-0.67177700348429426</v>
      </c>
      <c r="AD6" s="3">
        <f t="shared" si="4"/>
        <v>143.02946612605137</v>
      </c>
      <c r="AE6" s="3">
        <f t="shared" si="5"/>
        <v>215.40935928274666</v>
      </c>
      <c r="AF6" s="3">
        <f t="shared" si="6"/>
        <v>163.65675306240473</v>
      </c>
      <c r="AG6" s="3">
        <f t="shared" si="7"/>
        <v>72.209266144097455</v>
      </c>
      <c r="AH6" s="3">
        <f t="shared" si="8"/>
        <v>29.150624453541241</v>
      </c>
      <c r="AI6" s="3">
        <f t="shared" si="9"/>
        <v>-101.56756395355433</v>
      </c>
      <c r="AJ6" s="3">
        <f t="shared" si="10"/>
        <v>97.163165608207237</v>
      </c>
      <c r="AK6" s="3">
        <f t="shared" si="11"/>
        <v>45.619491073017798</v>
      </c>
      <c r="AL6" s="3">
        <f t="shared" si="12"/>
        <v>-87.088972799814655</v>
      </c>
      <c r="AM6" s="3">
        <f t="shared" si="13"/>
        <v>-168.74121025163504</v>
      </c>
      <c r="AO6" s="3">
        <v>-80.211315713388558</v>
      </c>
      <c r="AP6" s="3">
        <v>-0.67177700348429426</v>
      </c>
      <c r="AQ6" s="3">
        <v>143.02946612605137</v>
      </c>
      <c r="AR6" s="3">
        <v>215.40935928274666</v>
      </c>
      <c r="AS6" s="3">
        <v>163.65675306240473</v>
      </c>
      <c r="AT6" s="3">
        <v>72.209266144097455</v>
      </c>
      <c r="AU6" s="3">
        <v>29.150624453541241</v>
      </c>
      <c r="AV6" s="3">
        <v>-101.56756395355433</v>
      </c>
      <c r="AW6" s="3">
        <v>97.163165608207237</v>
      </c>
      <c r="AX6" s="3">
        <v>45.619491073017798</v>
      </c>
      <c r="AY6" s="3">
        <v>-87.088972799814655</v>
      </c>
      <c r="AZ6" s="3">
        <v>-168.74121025163504</v>
      </c>
      <c r="BA6" s="53">
        <v>6</v>
      </c>
      <c r="BB6" s="47">
        <f t="shared" si="14"/>
        <v>-3.2317210198786687E-2</v>
      </c>
      <c r="BC6" s="47">
        <f t="shared" si="15"/>
        <v>-2.7065955015483247E-4</v>
      </c>
      <c r="BD6" s="47">
        <f t="shared" si="16"/>
        <v>5.7626698680923197E-2</v>
      </c>
      <c r="BE6" s="47">
        <f t="shared" si="17"/>
        <v>8.6788621789986573E-2</v>
      </c>
      <c r="BF6" s="47">
        <f t="shared" si="18"/>
        <v>6.5937450871234787E-2</v>
      </c>
      <c r="BG6" s="47">
        <f t="shared" si="19"/>
        <v>2.9093177334446999E-2</v>
      </c>
      <c r="BH6" s="47">
        <f t="shared" si="20"/>
        <v>1.1744812430919113E-2</v>
      </c>
      <c r="BI6" s="47">
        <f t="shared" si="21"/>
        <v>-4.0921661544542437E-2</v>
      </c>
      <c r="BJ6" s="47">
        <f t="shared" si="22"/>
        <v>3.9147125547222897E-2</v>
      </c>
      <c r="BK6" s="47">
        <f t="shared" si="23"/>
        <v>1.8380133389612328E-2</v>
      </c>
      <c r="BL6" s="47">
        <f t="shared" si="24"/>
        <v>-3.5088224335138862E-2</v>
      </c>
      <c r="BM6" s="47">
        <f t="shared" si="25"/>
        <v>-6.7985983179546752E-2</v>
      </c>
    </row>
    <row r="7" spans="1:65" x14ac:dyDescent="0.25">
      <c r="A7" s="1">
        <v>7</v>
      </c>
      <c r="B7" s="3">
        <v>2378.582996520543</v>
      </c>
      <c r="C7" s="3">
        <v>2457.3540372670809</v>
      </c>
      <c r="D7" s="3">
        <v>2613.3626684988244</v>
      </c>
      <c r="E7" s="3">
        <v>2685.6814925032568</v>
      </c>
      <c r="F7" s="3">
        <v>2634.0529958116467</v>
      </c>
      <c r="G7" s="3">
        <v>2530.6681669169629</v>
      </c>
      <c r="H7" s="3">
        <v>2488.5276458548606</v>
      </c>
      <c r="I7" s="3">
        <v>2357.4330888409936</v>
      </c>
      <c r="J7" s="3">
        <v>2567.7002182055044</v>
      </c>
      <c r="K7" s="3">
        <v>2516.1303118377564</v>
      </c>
      <c r="L7" s="3">
        <v>2371.7717902259069</v>
      </c>
      <c r="M7" s="3">
        <v>2290.3552373746193</v>
      </c>
      <c r="N7" s="53">
        <v>7</v>
      </c>
      <c r="O7" s="47">
        <f t="shared" si="26"/>
        <v>7.3710074757888933E-3</v>
      </c>
      <c r="P7" s="47">
        <f t="shared" si="27"/>
        <v>7.3710073710073765E-3</v>
      </c>
      <c r="Q7" s="47">
        <f t="shared" si="28"/>
        <v>5.6603773584905648E-2</v>
      </c>
      <c r="R7" s="47">
        <f t="shared" si="29"/>
        <v>8.0188679245283057E-2</v>
      </c>
      <c r="S7" s="47">
        <f t="shared" si="30"/>
        <v>7.0754717159226654E-2</v>
      </c>
      <c r="T7" s="47">
        <f t="shared" si="31"/>
        <v>7.0257609406465527E-3</v>
      </c>
      <c r="U7" s="47">
        <f t="shared" si="32"/>
        <v>6.86498850775763E-3</v>
      </c>
      <c r="V7" s="47">
        <f t="shared" si="33"/>
        <v>7.371007552275044E-3</v>
      </c>
      <c r="W7" s="47">
        <f t="shared" si="34"/>
        <v>4.484304932735439E-3</v>
      </c>
      <c r="X7" s="47">
        <f t="shared" si="35"/>
        <v>8.4158415957757304E-2</v>
      </c>
      <c r="Y7" s="47">
        <f t="shared" si="36"/>
        <v>7.3710074473971599E-3</v>
      </c>
      <c r="Z7" s="47">
        <f t="shared" si="37"/>
        <v>7.5566749196496197E-3</v>
      </c>
      <c r="AA7" s="53">
        <v>7</v>
      </c>
      <c r="AB7" s="3">
        <f t="shared" si="2"/>
        <v>-103.41700347945698</v>
      </c>
      <c r="AC7" s="3">
        <f t="shared" si="3"/>
        <v>-24.645962732919088</v>
      </c>
      <c r="AD7" s="3">
        <f t="shared" si="4"/>
        <v>131.36266849882441</v>
      </c>
      <c r="AE7" s="3">
        <f t="shared" si="5"/>
        <v>203.68149250325678</v>
      </c>
      <c r="AF7" s="3">
        <f t="shared" si="6"/>
        <v>152.05299581164672</v>
      </c>
      <c r="AG7" s="3">
        <f t="shared" si="7"/>
        <v>48.668166916962946</v>
      </c>
      <c r="AH7" s="3">
        <f t="shared" si="8"/>
        <v>6.527645854860566</v>
      </c>
      <c r="AI7" s="3">
        <f t="shared" si="9"/>
        <v>-124.56691115900639</v>
      </c>
      <c r="AJ7" s="3">
        <f t="shared" si="10"/>
        <v>85.70021820550437</v>
      </c>
      <c r="AK7" s="3">
        <f t="shared" si="11"/>
        <v>34.130311837756381</v>
      </c>
      <c r="AL7" s="3">
        <f t="shared" si="12"/>
        <v>-110.2282097740931</v>
      </c>
      <c r="AM7" s="3">
        <f t="shared" si="13"/>
        <v>-191.64476262538074</v>
      </c>
      <c r="AO7" s="3">
        <v>-103.41700347945698</v>
      </c>
      <c r="AP7" s="3">
        <v>-24.645962732919088</v>
      </c>
      <c r="AQ7" s="3">
        <v>131.36266849882441</v>
      </c>
      <c r="AR7" s="3">
        <v>203.68149250325678</v>
      </c>
      <c r="AS7" s="3">
        <v>152.05299581164672</v>
      </c>
      <c r="AT7" s="3">
        <v>48.668166916962946</v>
      </c>
      <c r="AU7" s="3">
        <v>6.527645854860566</v>
      </c>
      <c r="AV7" s="3">
        <v>-124.56691115900639</v>
      </c>
      <c r="AW7" s="3">
        <v>85.70021820550437</v>
      </c>
      <c r="AX7" s="3">
        <v>34.130311837756381</v>
      </c>
      <c r="AY7" s="3">
        <v>-110.2282097740931</v>
      </c>
      <c r="AZ7" s="3">
        <v>-191.64476262538074</v>
      </c>
      <c r="BA7" s="53">
        <v>7</v>
      </c>
      <c r="BB7" s="47">
        <f t="shared" si="14"/>
        <v>-4.1666802368838428E-2</v>
      </c>
      <c r="BC7" s="47">
        <f t="shared" si="15"/>
        <v>-9.9298802308296092E-3</v>
      </c>
      <c r="BD7" s="47">
        <f t="shared" si="16"/>
        <v>5.2926135575674618E-2</v>
      </c>
      <c r="BE7" s="47">
        <f t="shared" si="17"/>
        <v>8.2063453869160669E-2</v>
      </c>
      <c r="BF7" s="47">
        <f t="shared" si="18"/>
        <v>6.1262286789543402E-2</v>
      </c>
      <c r="BG7" s="47">
        <f t="shared" si="19"/>
        <v>1.9608447589429069E-2</v>
      </c>
      <c r="BH7" s="47">
        <f t="shared" si="20"/>
        <v>2.6299943009107842E-3</v>
      </c>
      <c r="BI7" s="47">
        <f t="shared" si="21"/>
        <v>-5.0188118919825303E-2</v>
      </c>
      <c r="BJ7" s="47">
        <f t="shared" si="22"/>
        <v>3.4528693878124246E-2</v>
      </c>
      <c r="BK7" s="47">
        <f t="shared" si="23"/>
        <v>1.3751132891924409E-2</v>
      </c>
      <c r="BL7" s="47">
        <f t="shared" si="24"/>
        <v>-4.4411043422277641E-2</v>
      </c>
      <c r="BM7" s="47">
        <f t="shared" si="25"/>
        <v>-7.7213844732224313E-2</v>
      </c>
    </row>
    <row r="8" spans="1:65" x14ac:dyDescent="0.25">
      <c r="A8" s="1">
        <v>8</v>
      </c>
      <c r="B8" s="3">
        <v>2401.7886842866114</v>
      </c>
      <c r="C8" s="3">
        <v>2481.3282229965157</v>
      </c>
      <c r="D8" s="3">
        <v>2636.6962637532783</v>
      </c>
      <c r="E8" s="3">
        <v>2709.137226062237</v>
      </c>
      <c r="F8" s="3">
        <v>2657.2605111893877</v>
      </c>
      <c r="G8" s="3">
        <v>2554.2092661440975</v>
      </c>
      <c r="H8" s="3">
        <v>2511.1506244535412</v>
      </c>
      <c r="I8" s="3">
        <v>2380.4324360464457</v>
      </c>
      <c r="J8" s="3">
        <v>2590.6261130109106</v>
      </c>
      <c r="K8" s="3">
        <v>2539.1086708475109</v>
      </c>
      <c r="L8" s="3">
        <v>2394.9110272001853</v>
      </c>
      <c r="M8" s="3">
        <v>2313.258789748365</v>
      </c>
      <c r="N8" s="53">
        <v>8</v>
      </c>
      <c r="O8" s="47">
        <f t="shared" si="26"/>
        <v>1.7199017302761188E-2</v>
      </c>
      <c r="P8" s="47">
        <f t="shared" si="27"/>
        <v>1.7199017199017286E-2</v>
      </c>
      <c r="Q8" s="47">
        <f t="shared" si="28"/>
        <v>6.60377358490567E-2</v>
      </c>
      <c r="R8" s="47">
        <f t="shared" si="29"/>
        <v>8.9622641509433887E-2</v>
      </c>
      <c r="S8" s="47">
        <f t="shared" si="30"/>
        <v>8.0188679423377929E-2</v>
      </c>
      <c r="T8" s="47">
        <f t="shared" si="31"/>
        <v>1.6393442437768968E-2</v>
      </c>
      <c r="U8" s="47">
        <f t="shared" si="32"/>
        <v>1.601830658510095E-2</v>
      </c>
      <c r="V8" s="47">
        <f t="shared" si="33"/>
        <v>1.7199017380876924E-2</v>
      </c>
      <c r="W8" s="47">
        <f t="shared" si="34"/>
        <v>1.3452914798206317E-2</v>
      </c>
      <c r="X8" s="47">
        <f t="shared" si="35"/>
        <v>9.4059406056767214E-2</v>
      </c>
      <c r="Y8" s="47">
        <f t="shared" si="36"/>
        <v>1.7199017274650785E-2</v>
      </c>
      <c r="Z8" s="47">
        <f t="shared" si="37"/>
        <v>1.7632241668845916E-2</v>
      </c>
      <c r="AA8" s="53">
        <v>8</v>
      </c>
      <c r="AB8" s="3">
        <f t="shared" si="2"/>
        <v>-80.211315713388558</v>
      </c>
      <c r="AC8" s="3">
        <f t="shared" si="3"/>
        <v>-0.67177700348429426</v>
      </c>
      <c r="AD8" s="3">
        <f t="shared" si="4"/>
        <v>154.69626375327834</v>
      </c>
      <c r="AE8" s="3">
        <f t="shared" si="5"/>
        <v>227.137226062237</v>
      </c>
      <c r="AF8" s="3">
        <f t="shared" si="6"/>
        <v>175.26051118938767</v>
      </c>
      <c r="AG8" s="3">
        <f t="shared" si="7"/>
        <v>72.209266144097455</v>
      </c>
      <c r="AH8" s="3">
        <f t="shared" si="8"/>
        <v>29.150624453541241</v>
      </c>
      <c r="AI8" s="3">
        <f t="shared" si="9"/>
        <v>-101.56756395355433</v>
      </c>
      <c r="AJ8" s="3">
        <f t="shared" si="10"/>
        <v>108.62611301091056</v>
      </c>
      <c r="AK8" s="3">
        <f t="shared" si="11"/>
        <v>57.108670847510894</v>
      </c>
      <c r="AL8" s="3">
        <f t="shared" si="12"/>
        <v>-87.088972799814655</v>
      </c>
      <c r="AM8" s="3">
        <f t="shared" si="13"/>
        <v>-168.74121025163504</v>
      </c>
      <c r="AO8" s="3">
        <v>-80.211315713388558</v>
      </c>
      <c r="AP8" s="3">
        <v>-0.67177700348429426</v>
      </c>
      <c r="AQ8" s="3">
        <v>154.69626375327834</v>
      </c>
      <c r="AR8" s="3">
        <v>227.137226062237</v>
      </c>
      <c r="AS8" s="3">
        <v>175.26051118938767</v>
      </c>
      <c r="AT8" s="3">
        <v>72.209266144097455</v>
      </c>
      <c r="AU8" s="3">
        <v>29.150624453541241</v>
      </c>
      <c r="AV8" s="3">
        <v>-101.56756395355433</v>
      </c>
      <c r="AW8" s="3">
        <v>108.62611301091056</v>
      </c>
      <c r="AX8" s="3">
        <v>57.108670847510894</v>
      </c>
      <c r="AY8" s="3">
        <v>-87.088972799814655</v>
      </c>
      <c r="AZ8" s="3">
        <v>-168.74121025163504</v>
      </c>
      <c r="BA8" s="53">
        <v>8</v>
      </c>
      <c r="BB8" s="47">
        <f t="shared" si="14"/>
        <v>-3.2317210198786687E-2</v>
      </c>
      <c r="BC8" s="47">
        <f t="shared" si="15"/>
        <v>-2.7065955015483247E-4</v>
      </c>
      <c r="BD8" s="47">
        <f t="shared" si="16"/>
        <v>6.2327261786171775E-2</v>
      </c>
      <c r="BE8" s="47">
        <f t="shared" si="17"/>
        <v>9.1513789710812657E-2</v>
      </c>
      <c r="BF8" s="47">
        <f t="shared" si="18"/>
        <v>7.0612615305957971E-2</v>
      </c>
      <c r="BG8" s="47">
        <f t="shared" si="19"/>
        <v>2.9093177334446999E-2</v>
      </c>
      <c r="BH8" s="47">
        <f t="shared" si="20"/>
        <v>1.1744812430919113E-2</v>
      </c>
      <c r="BI8" s="47">
        <f t="shared" si="21"/>
        <v>-4.0921661544542437E-2</v>
      </c>
      <c r="BJ8" s="47">
        <f t="shared" si="22"/>
        <v>4.3765557216321742E-2</v>
      </c>
      <c r="BK8" s="47">
        <f t="shared" si="23"/>
        <v>2.3009134104557169E-2</v>
      </c>
      <c r="BL8" s="47">
        <f t="shared" si="24"/>
        <v>-3.5088224335138862E-2</v>
      </c>
      <c r="BM8" s="47">
        <f t="shared" si="25"/>
        <v>-6.7985983179546752E-2</v>
      </c>
    </row>
    <row r="9" spans="1:65" x14ac:dyDescent="0.25">
      <c r="A9" s="1">
        <v>9</v>
      </c>
      <c r="B9" s="3">
        <v>2401.7886842866114</v>
      </c>
      <c r="C9" s="3">
        <v>2481.3282229965157</v>
      </c>
      <c r="D9" s="3">
        <v>2636.6962637532783</v>
      </c>
      <c r="E9" s="3">
        <v>2709.137226062237</v>
      </c>
      <c r="F9" s="3">
        <v>2657.2605111893877</v>
      </c>
      <c r="G9" s="3">
        <v>2554.2092661440975</v>
      </c>
      <c r="H9" s="3">
        <v>2511.1506244535412</v>
      </c>
      <c r="I9" s="3">
        <v>2380.4324360464457</v>
      </c>
      <c r="J9" s="3">
        <v>2590.6261130109106</v>
      </c>
      <c r="K9" s="3">
        <v>2539.1086708475109</v>
      </c>
      <c r="L9" s="3">
        <v>2394.9110272001853</v>
      </c>
      <c r="M9" s="3">
        <v>2313.258789748365</v>
      </c>
      <c r="N9" s="53">
        <v>9</v>
      </c>
      <c r="O9" s="47">
        <f t="shared" si="26"/>
        <v>1.7199017302761188E-2</v>
      </c>
      <c r="P9" s="47">
        <f t="shared" si="27"/>
        <v>1.7199017199017286E-2</v>
      </c>
      <c r="Q9" s="47">
        <f t="shared" si="28"/>
        <v>6.60377358490567E-2</v>
      </c>
      <c r="R9" s="47">
        <f t="shared" si="29"/>
        <v>8.9622641509433887E-2</v>
      </c>
      <c r="S9" s="47">
        <f t="shared" si="30"/>
        <v>8.0188679423377929E-2</v>
      </c>
      <c r="T9" s="47">
        <f t="shared" si="31"/>
        <v>1.6393442437768968E-2</v>
      </c>
      <c r="U9" s="47">
        <f t="shared" si="32"/>
        <v>1.601830658510095E-2</v>
      </c>
      <c r="V9" s="47">
        <f t="shared" si="33"/>
        <v>1.7199017380876924E-2</v>
      </c>
      <c r="W9" s="47">
        <f t="shared" si="34"/>
        <v>1.3452914798206317E-2</v>
      </c>
      <c r="X9" s="47">
        <f t="shared" si="35"/>
        <v>9.4059406056767214E-2</v>
      </c>
      <c r="Y9" s="47">
        <f t="shared" si="36"/>
        <v>1.7199017274650785E-2</v>
      </c>
      <c r="Z9" s="47">
        <f t="shared" si="37"/>
        <v>1.7632241668845916E-2</v>
      </c>
      <c r="AA9" s="53">
        <v>9</v>
      </c>
      <c r="AB9" s="3">
        <f t="shared" si="2"/>
        <v>-80.211315713388558</v>
      </c>
      <c r="AC9" s="3">
        <f t="shared" si="3"/>
        <v>-0.67177700348429426</v>
      </c>
      <c r="AD9" s="3">
        <f t="shared" si="4"/>
        <v>154.69626375327834</v>
      </c>
      <c r="AE9" s="3">
        <f t="shared" si="5"/>
        <v>227.137226062237</v>
      </c>
      <c r="AF9" s="3">
        <f t="shared" si="6"/>
        <v>175.26051118938767</v>
      </c>
      <c r="AG9" s="3">
        <f t="shared" si="7"/>
        <v>72.209266144097455</v>
      </c>
      <c r="AH9" s="3">
        <f t="shared" si="8"/>
        <v>29.150624453541241</v>
      </c>
      <c r="AI9" s="3">
        <f t="shared" si="9"/>
        <v>-101.56756395355433</v>
      </c>
      <c r="AJ9" s="3">
        <f t="shared" si="10"/>
        <v>108.62611301091056</v>
      </c>
      <c r="AK9" s="3">
        <f t="shared" si="11"/>
        <v>57.108670847510894</v>
      </c>
      <c r="AL9" s="3">
        <f t="shared" si="12"/>
        <v>-87.088972799814655</v>
      </c>
      <c r="AM9" s="3">
        <f t="shared" si="13"/>
        <v>-168.74121025163504</v>
      </c>
      <c r="AO9" s="3">
        <v>-80.211315713388558</v>
      </c>
      <c r="AP9" s="3">
        <v>-0.67177700348429426</v>
      </c>
      <c r="AQ9" s="3">
        <v>154.69626375327834</v>
      </c>
      <c r="AR9" s="3">
        <v>227.137226062237</v>
      </c>
      <c r="AS9" s="3">
        <v>175.26051118938767</v>
      </c>
      <c r="AT9" s="3">
        <v>72.209266144097455</v>
      </c>
      <c r="AU9" s="3">
        <v>29.150624453541241</v>
      </c>
      <c r="AV9" s="3">
        <v>-101.56756395355433</v>
      </c>
      <c r="AW9" s="3">
        <v>108.62611301091056</v>
      </c>
      <c r="AX9" s="3">
        <v>57.108670847510894</v>
      </c>
      <c r="AY9" s="3">
        <v>-87.088972799814655</v>
      </c>
      <c r="AZ9" s="3">
        <v>-168.74121025163504</v>
      </c>
      <c r="BA9" s="53">
        <v>9</v>
      </c>
      <c r="BB9" s="47">
        <f t="shared" si="14"/>
        <v>-3.2317210198786687E-2</v>
      </c>
      <c r="BC9" s="47">
        <f t="shared" si="15"/>
        <v>-2.7065955015483247E-4</v>
      </c>
      <c r="BD9" s="47">
        <f t="shared" si="16"/>
        <v>6.2327261786171775E-2</v>
      </c>
      <c r="BE9" s="47">
        <f t="shared" si="17"/>
        <v>9.1513789710812657E-2</v>
      </c>
      <c r="BF9" s="47">
        <f t="shared" si="18"/>
        <v>7.0612615305957971E-2</v>
      </c>
      <c r="BG9" s="47">
        <f t="shared" si="19"/>
        <v>2.9093177334446999E-2</v>
      </c>
      <c r="BH9" s="47">
        <f t="shared" si="20"/>
        <v>1.1744812430919113E-2</v>
      </c>
      <c r="BI9" s="47">
        <f t="shared" si="21"/>
        <v>-4.0921661544542437E-2</v>
      </c>
      <c r="BJ9" s="47">
        <f t="shared" si="22"/>
        <v>4.3765557216321742E-2</v>
      </c>
      <c r="BK9" s="47">
        <f t="shared" si="23"/>
        <v>2.3009134104557169E-2</v>
      </c>
      <c r="BL9" s="47">
        <f t="shared" si="24"/>
        <v>-3.5088224335138862E-2</v>
      </c>
      <c r="BM9" s="47">
        <f t="shared" si="25"/>
        <v>-6.7985983179546752E-2</v>
      </c>
    </row>
    <row r="10" spans="1:65" x14ac:dyDescent="0.25">
      <c r="A10" s="1">
        <v>10</v>
      </c>
      <c r="B10" s="3">
        <v>2372.7815738312911</v>
      </c>
      <c r="C10" s="3">
        <v>2451.360490834722</v>
      </c>
      <c r="D10" s="3">
        <v>2625.0294661260514</v>
      </c>
      <c r="E10" s="3">
        <v>2697.4093592827467</v>
      </c>
      <c r="F10" s="3">
        <v>2645.6567530624047</v>
      </c>
      <c r="G10" s="3">
        <v>2524.7828925680378</v>
      </c>
      <c r="H10" s="3">
        <v>2482.8719010809955</v>
      </c>
      <c r="I10" s="3">
        <v>2351.6832518985771</v>
      </c>
      <c r="J10" s="3">
        <v>2579.1631656082072</v>
      </c>
      <c r="K10" s="3">
        <v>2527.6194910730178</v>
      </c>
      <c r="L10" s="3">
        <v>2365.9869804387686</v>
      </c>
      <c r="M10" s="3">
        <v>2284.6293496045373</v>
      </c>
      <c r="N10" s="53">
        <v>10</v>
      </c>
      <c r="O10" s="47">
        <f t="shared" si="26"/>
        <v>4.9140047023672473E-3</v>
      </c>
      <c r="P10" s="47">
        <f t="shared" si="27"/>
        <v>4.9140049140048436E-3</v>
      </c>
      <c r="Q10" s="47">
        <f t="shared" si="28"/>
        <v>6.1320754716981174E-2</v>
      </c>
      <c r="R10" s="47">
        <f t="shared" si="29"/>
        <v>8.4905660377358361E-2</v>
      </c>
      <c r="S10" s="47">
        <f t="shared" si="30"/>
        <v>7.547169811320753E-2</v>
      </c>
      <c r="T10" s="47">
        <f t="shared" si="31"/>
        <v>4.6838407485612077E-3</v>
      </c>
      <c r="U10" s="47">
        <f t="shared" si="32"/>
        <v>4.5766589381723843E-3</v>
      </c>
      <c r="V10" s="47">
        <f t="shared" si="33"/>
        <v>4.9140050348499553E-3</v>
      </c>
      <c r="W10" s="47">
        <f t="shared" si="34"/>
        <v>8.9686098654708779E-3</v>
      </c>
      <c r="X10" s="47">
        <f t="shared" si="35"/>
        <v>8.910891089108941E-2</v>
      </c>
      <c r="Y10" s="47">
        <f t="shared" si="36"/>
        <v>4.9140047597120429E-3</v>
      </c>
      <c r="Z10" s="47">
        <f t="shared" si="37"/>
        <v>5.0377833745982592E-3</v>
      </c>
      <c r="AA10" s="53">
        <v>10</v>
      </c>
      <c r="AB10" s="3">
        <f t="shared" si="2"/>
        <v>-109.2184261687089</v>
      </c>
      <c r="AC10" s="3">
        <f t="shared" si="3"/>
        <v>-30.639509165278014</v>
      </c>
      <c r="AD10" s="3">
        <f t="shared" si="4"/>
        <v>143.02946612605137</v>
      </c>
      <c r="AE10" s="3">
        <f t="shared" si="5"/>
        <v>215.40935928274666</v>
      </c>
      <c r="AF10" s="3">
        <f t="shared" si="6"/>
        <v>163.65675306240473</v>
      </c>
      <c r="AG10" s="3">
        <f t="shared" si="7"/>
        <v>42.782892568037823</v>
      </c>
      <c r="AH10" s="3">
        <f t="shared" si="8"/>
        <v>0.87190108099548524</v>
      </c>
      <c r="AI10" s="3">
        <f t="shared" si="9"/>
        <v>-130.31674810142295</v>
      </c>
      <c r="AJ10" s="3">
        <f t="shared" si="10"/>
        <v>97.163165608207237</v>
      </c>
      <c r="AK10" s="3">
        <f t="shared" si="11"/>
        <v>45.619491073017798</v>
      </c>
      <c r="AL10" s="3">
        <f t="shared" si="12"/>
        <v>-116.01301956123143</v>
      </c>
      <c r="AM10" s="3">
        <f t="shared" si="13"/>
        <v>-197.37065039546269</v>
      </c>
      <c r="AO10" s="3">
        <v>-109.2184261687089</v>
      </c>
      <c r="AP10" s="3">
        <v>-30.639509165278014</v>
      </c>
      <c r="AQ10" s="3">
        <v>143.02946612605137</v>
      </c>
      <c r="AR10" s="3">
        <v>215.40935928274666</v>
      </c>
      <c r="AS10" s="3">
        <v>163.65675306240473</v>
      </c>
      <c r="AT10" s="3">
        <v>42.782892568037823</v>
      </c>
      <c r="AU10" s="3">
        <v>0.87190108099548524</v>
      </c>
      <c r="AV10" s="3">
        <v>-130.31674810142295</v>
      </c>
      <c r="AW10" s="3">
        <v>97.163165608207237</v>
      </c>
      <c r="AX10" s="3">
        <v>45.619491073017798</v>
      </c>
      <c r="AY10" s="3">
        <v>-116.01301956123143</v>
      </c>
      <c r="AZ10" s="3">
        <v>-197.37065039546269</v>
      </c>
      <c r="BA10" s="53">
        <v>10</v>
      </c>
      <c r="BB10" s="47">
        <f t="shared" si="14"/>
        <v>-4.4004200712614384E-2</v>
      </c>
      <c r="BC10" s="47">
        <f t="shared" si="15"/>
        <v>-1.2344685400998394E-2</v>
      </c>
      <c r="BD10" s="47">
        <f t="shared" si="16"/>
        <v>5.7626698680923197E-2</v>
      </c>
      <c r="BE10" s="47">
        <f t="shared" si="17"/>
        <v>8.6788621789986573E-2</v>
      </c>
      <c r="BF10" s="47">
        <f t="shared" si="18"/>
        <v>6.5937450871234787E-2</v>
      </c>
      <c r="BG10" s="47">
        <f t="shared" si="19"/>
        <v>1.7237265337646183E-2</v>
      </c>
      <c r="BH10" s="47">
        <f t="shared" si="20"/>
        <v>3.5128971837046144E-4</v>
      </c>
      <c r="BI10" s="47">
        <f t="shared" si="21"/>
        <v>-5.2504733320476608E-2</v>
      </c>
      <c r="BJ10" s="47">
        <f t="shared" si="22"/>
        <v>3.9147125547222897E-2</v>
      </c>
      <c r="BK10" s="47">
        <f t="shared" si="23"/>
        <v>1.8380133389612328E-2</v>
      </c>
      <c r="BL10" s="47">
        <f t="shared" si="24"/>
        <v>-4.674174841306665E-2</v>
      </c>
      <c r="BM10" s="47">
        <f t="shared" si="25"/>
        <v>-7.9520809990113892E-2</v>
      </c>
    </row>
    <row r="11" spans="1:65" x14ac:dyDescent="0.25">
      <c r="A11" s="1">
        <v>11</v>
      </c>
      <c r="B11" s="3">
        <v>2366.9801521390186</v>
      </c>
      <c r="C11" s="3">
        <v>2445.3669444023635</v>
      </c>
      <c r="D11" s="3">
        <v>2625.0294661260514</v>
      </c>
      <c r="E11" s="3">
        <v>2697.4093592827467</v>
      </c>
      <c r="F11" s="3">
        <v>2645.6567530624047</v>
      </c>
      <c r="G11" s="3">
        <v>2518.8976173033957</v>
      </c>
      <c r="H11" s="3">
        <v>2477.2161568039105</v>
      </c>
      <c r="I11" s="3">
        <v>2345.9334149561605</v>
      </c>
      <c r="J11" s="3">
        <v>2579.1631656082072</v>
      </c>
      <c r="K11" s="3">
        <v>2527.6194910730178</v>
      </c>
      <c r="L11" s="3">
        <v>2360.2021713763884</v>
      </c>
      <c r="M11" s="3">
        <v>2278.9034611877464</v>
      </c>
      <c r="N11" s="53">
        <v>11</v>
      </c>
      <c r="O11" s="47">
        <f t="shared" si="26"/>
        <v>2.4570023511836236E-3</v>
      </c>
      <c r="P11" s="47">
        <f t="shared" si="27"/>
        <v>2.4570024570025328E-3</v>
      </c>
      <c r="Q11" s="47">
        <f t="shared" si="28"/>
        <v>6.1320754716981174E-2</v>
      </c>
      <c r="R11" s="47">
        <f t="shared" si="29"/>
        <v>8.4905660377358361E-2</v>
      </c>
      <c r="S11" s="47">
        <f t="shared" si="30"/>
        <v>7.547169811320753E-2</v>
      </c>
      <c r="T11" s="47">
        <f t="shared" si="31"/>
        <v>2.341920192085567E-3</v>
      </c>
      <c r="U11" s="47">
        <f t="shared" si="32"/>
        <v>2.2883295695854677E-3</v>
      </c>
      <c r="V11" s="47">
        <f t="shared" si="33"/>
        <v>2.4570025174248666E-3</v>
      </c>
      <c r="W11" s="47">
        <f t="shared" si="34"/>
        <v>8.9686098654708779E-3</v>
      </c>
      <c r="X11" s="47">
        <f t="shared" si="35"/>
        <v>8.910891089108941E-2</v>
      </c>
      <c r="Y11" s="47">
        <f t="shared" si="36"/>
        <v>2.4570023798557994E-3</v>
      </c>
      <c r="Z11" s="47">
        <f t="shared" si="37"/>
        <v>2.5188915450515825E-3</v>
      </c>
      <c r="AA11" s="53">
        <v>11</v>
      </c>
      <c r="AB11" s="3">
        <f t="shared" si="2"/>
        <v>-115.01984786098137</v>
      </c>
      <c r="AC11" s="3">
        <f t="shared" si="3"/>
        <v>-36.633055597636485</v>
      </c>
      <c r="AD11" s="3">
        <f t="shared" si="4"/>
        <v>143.02946612605137</v>
      </c>
      <c r="AE11" s="3">
        <f t="shared" si="5"/>
        <v>215.40935928274666</v>
      </c>
      <c r="AF11" s="3">
        <f t="shared" si="6"/>
        <v>163.65675306240473</v>
      </c>
      <c r="AG11" s="3">
        <f t="shared" si="7"/>
        <v>36.897617303395691</v>
      </c>
      <c r="AH11" s="3">
        <f t="shared" si="8"/>
        <v>-4.7838431960894923</v>
      </c>
      <c r="AI11" s="3">
        <f t="shared" si="9"/>
        <v>-136.0665850438395</v>
      </c>
      <c r="AJ11" s="3">
        <f t="shared" si="10"/>
        <v>97.163165608207237</v>
      </c>
      <c r="AK11" s="3">
        <f t="shared" si="11"/>
        <v>45.619491073017798</v>
      </c>
      <c r="AL11" s="3">
        <f t="shared" si="12"/>
        <v>-121.79782862361162</v>
      </c>
      <c r="AM11" s="3">
        <f t="shared" si="13"/>
        <v>-203.09653881225358</v>
      </c>
      <c r="AO11" s="3">
        <v>-115.01984786098137</v>
      </c>
      <c r="AP11" s="3">
        <v>-36.633055597636485</v>
      </c>
      <c r="AQ11" s="3">
        <v>143.02946612605137</v>
      </c>
      <c r="AR11" s="3">
        <v>215.40935928274666</v>
      </c>
      <c r="AS11" s="3">
        <v>163.65675306240473</v>
      </c>
      <c r="AT11" s="3">
        <v>36.897617303395691</v>
      </c>
      <c r="AU11" s="3">
        <v>-4.7838431960894923</v>
      </c>
      <c r="AV11" s="3">
        <v>-136.0665850438395</v>
      </c>
      <c r="AW11" s="3">
        <v>97.163165608207237</v>
      </c>
      <c r="AX11" s="3">
        <v>45.619491073017798</v>
      </c>
      <c r="AY11" s="3">
        <v>-121.79782862361162</v>
      </c>
      <c r="AZ11" s="3">
        <v>-203.09653881225358</v>
      </c>
      <c r="BA11" s="53">
        <v>11</v>
      </c>
      <c r="BB11" s="47">
        <f t="shared" si="14"/>
        <v>-4.6341598654706433E-2</v>
      </c>
      <c r="BC11" s="47">
        <f t="shared" si="15"/>
        <v>-1.4759490571166996E-2</v>
      </c>
      <c r="BD11" s="47">
        <f t="shared" si="16"/>
        <v>5.7626698680923197E-2</v>
      </c>
      <c r="BE11" s="47">
        <f t="shared" si="17"/>
        <v>8.6788621789986573E-2</v>
      </c>
      <c r="BF11" s="47">
        <f t="shared" si="18"/>
        <v>6.5937450871234787E-2</v>
      </c>
      <c r="BG11" s="47">
        <f t="shared" si="19"/>
        <v>1.4866082716920101E-2</v>
      </c>
      <c r="BH11" s="47">
        <f t="shared" si="20"/>
        <v>-1.9274146640167172E-3</v>
      </c>
      <c r="BI11" s="47">
        <f t="shared" si="21"/>
        <v>-5.4821347721127921E-2</v>
      </c>
      <c r="BJ11" s="47">
        <f t="shared" si="22"/>
        <v>3.9147125547222897E-2</v>
      </c>
      <c r="BK11" s="47">
        <f t="shared" si="23"/>
        <v>1.8380133389612328E-2</v>
      </c>
      <c r="BL11" s="47">
        <f t="shared" si="24"/>
        <v>-4.9072453111849969E-2</v>
      </c>
      <c r="BM11" s="47">
        <f t="shared" si="25"/>
        <v>-8.1827775508563086E-2</v>
      </c>
    </row>
    <row r="12" spans="1:65" x14ac:dyDescent="0.25">
      <c r="A12" s="1">
        <v>12</v>
      </c>
      <c r="B12" s="3">
        <v>2361.1787304467462</v>
      </c>
      <c r="C12" s="3">
        <v>2439.3733979700046</v>
      </c>
      <c r="D12" s="3">
        <v>2625.0294661260514</v>
      </c>
      <c r="E12" s="3">
        <v>2697.4093592827467</v>
      </c>
      <c r="F12" s="3">
        <v>2645.6567530624047</v>
      </c>
      <c r="G12" s="3">
        <v>2513.0123429544706</v>
      </c>
      <c r="H12" s="3">
        <v>2471.5604120300454</v>
      </c>
      <c r="I12" s="3">
        <v>2340.1835780137444</v>
      </c>
      <c r="J12" s="3">
        <v>2579.1631656082072</v>
      </c>
      <c r="K12" s="3">
        <v>2527.6194910730178</v>
      </c>
      <c r="L12" s="3">
        <v>2354.4173623140091</v>
      </c>
      <c r="M12" s="3">
        <v>2273.177573417664</v>
      </c>
      <c r="N12" s="53">
        <v>12</v>
      </c>
      <c r="O12" s="47">
        <f t="shared" si="26"/>
        <v>0</v>
      </c>
      <c r="P12" s="47">
        <f t="shared" si="27"/>
        <v>0</v>
      </c>
      <c r="Q12" s="47">
        <f t="shared" si="28"/>
        <v>6.1320754716981174E-2</v>
      </c>
      <c r="R12" s="47">
        <f t="shared" si="29"/>
        <v>8.4905660377358361E-2</v>
      </c>
      <c r="S12" s="47">
        <f t="shared" si="30"/>
        <v>7.547169811320753E-2</v>
      </c>
      <c r="T12" s="47">
        <f t="shared" si="31"/>
        <v>0</v>
      </c>
      <c r="U12" s="47">
        <f t="shared" si="32"/>
        <v>0</v>
      </c>
      <c r="V12" s="47">
        <f t="shared" si="33"/>
        <v>0</v>
      </c>
      <c r="W12" s="47">
        <f t="shared" si="34"/>
        <v>8.9686098654708779E-3</v>
      </c>
      <c r="X12" s="47">
        <f t="shared" si="35"/>
        <v>8.910891089108941E-2</v>
      </c>
      <c r="Y12" s="47">
        <f t="shared" si="36"/>
        <v>0</v>
      </c>
      <c r="Z12" s="47">
        <f t="shared" si="37"/>
        <v>0</v>
      </c>
      <c r="AA12" s="53">
        <v>12</v>
      </c>
      <c r="AB12" s="3">
        <f t="shared" si="2"/>
        <v>-120.82126955325384</v>
      </c>
      <c r="AC12" s="3">
        <f t="shared" si="3"/>
        <v>-42.626602029995411</v>
      </c>
      <c r="AD12" s="3">
        <f t="shared" si="4"/>
        <v>143.02946612605137</v>
      </c>
      <c r="AE12" s="3">
        <f t="shared" si="5"/>
        <v>215.40935928274666</v>
      </c>
      <c r="AF12" s="3">
        <f t="shared" si="6"/>
        <v>163.65675306240473</v>
      </c>
      <c r="AG12" s="3">
        <f t="shared" si="7"/>
        <v>31.012342954470569</v>
      </c>
      <c r="AH12" s="3">
        <f t="shared" si="8"/>
        <v>-10.439587969954573</v>
      </c>
      <c r="AI12" s="3">
        <f t="shared" si="9"/>
        <v>-141.81642198625559</v>
      </c>
      <c r="AJ12" s="3">
        <f t="shared" si="10"/>
        <v>97.163165608207237</v>
      </c>
      <c r="AK12" s="3">
        <f t="shared" si="11"/>
        <v>45.619491073017798</v>
      </c>
      <c r="AL12" s="3">
        <f t="shared" si="12"/>
        <v>-127.5826376859909</v>
      </c>
      <c r="AM12" s="3">
        <f t="shared" si="13"/>
        <v>-208.82242658233599</v>
      </c>
      <c r="AO12" s="3">
        <v>-120.82126955325384</v>
      </c>
      <c r="AP12" s="3">
        <v>-42.626602029995411</v>
      </c>
      <c r="AQ12" s="3">
        <v>143.02946612605137</v>
      </c>
      <c r="AR12" s="3">
        <v>215.40935928274666</v>
      </c>
      <c r="AS12" s="3">
        <v>163.65675306240473</v>
      </c>
      <c r="AT12" s="3">
        <v>31.012342954470569</v>
      </c>
      <c r="AU12" s="3">
        <v>-10.439587969954573</v>
      </c>
      <c r="AV12" s="3">
        <v>-141.81642198625559</v>
      </c>
      <c r="AW12" s="3">
        <v>97.163165608207237</v>
      </c>
      <c r="AX12" s="3">
        <v>45.619491073017798</v>
      </c>
      <c r="AY12" s="3">
        <v>-127.5826376859909</v>
      </c>
      <c r="AZ12" s="3">
        <v>-208.82242658233599</v>
      </c>
      <c r="BA12" s="53">
        <v>12</v>
      </c>
      <c r="BB12" s="47">
        <f t="shared" si="14"/>
        <v>-4.8678996596798488E-2</v>
      </c>
      <c r="BC12" s="47">
        <f t="shared" si="15"/>
        <v>-1.7174295741335784E-2</v>
      </c>
      <c r="BD12" s="47">
        <f t="shared" si="16"/>
        <v>5.7626698680923197E-2</v>
      </c>
      <c r="BE12" s="47">
        <f t="shared" si="17"/>
        <v>8.6788621789986573E-2</v>
      </c>
      <c r="BF12" s="47">
        <f t="shared" si="18"/>
        <v>6.5937450871234787E-2</v>
      </c>
      <c r="BG12" s="47">
        <f t="shared" si="19"/>
        <v>1.2494900465137215E-2</v>
      </c>
      <c r="BH12" s="47">
        <f t="shared" si="20"/>
        <v>-4.2061192465570399E-3</v>
      </c>
      <c r="BI12" s="47">
        <f t="shared" si="21"/>
        <v>-5.7137962121779046E-2</v>
      </c>
      <c r="BJ12" s="47">
        <f t="shared" si="22"/>
        <v>3.9147125547222897E-2</v>
      </c>
      <c r="BK12" s="47">
        <f t="shared" si="23"/>
        <v>1.8380133389612328E-2</v>
      </c>
      <c r="BL12" s="47">
        <f t="shared" si="24"/>
        <v>-5.140315781063292E-2</v>
      </c>
      <c r="BM12" s="47">
        <f t="shared" si="25"/>
        <v>-8.4134740766452859E-2</v>
      </c>
    </row>
    <row r="13" spans="1:65" x14ac:dyDescent="0.25">
      <c r="A13" s="1" t="s">
        <v>5</v>
      </c>
      <c r="B13" s="3">
        <v>2361.1787304467462</v>
      </c>
      <c r="C13" s="3">
        <v>2439.3733979700046</v>
      </c>
      <c r="D13" s="3">
        <v>2613.3626684988244</v>
      </c>
      <c r="E13" s="3">
        <v>2685.6814925032568</v>
      </c>
      <c r="F13" s="3">
        <v>2634.0529958116467</v>
      </c>
      <c r="G13" s="3">
        <v>2513.0123429544706</v>
      </c>
      <c r="H13" s="3">
        <v>2471.5604120300454</v>
      </c>
      <c r="I13" s="3">
        <v>2340.1835780137444</v>
      </c>
      <c r="J13" s="3">
        <v>2567.7002182055044</v>
      </c>
      <c r="K13" s="3">
        <v>2516.1303118377564</v>
      </c>
      <c r="L13" s="3">
        <v>2354.4173623140091</v>
      </c>
      <c r="M13" s="3">
        <v>2273.177573417664</v>
      </c>
      <c r="N13" s="53" t="s">
        <v>5</v>
      </c>
      <c r="O13" s="47">
        <f t="shared" si="26"/>
        <v>0</v>
      </c>
      <c r="P13" s="47">
        <f t="shared" si="27"/>
        <v>0</v>
      </c>
      <c r="Q13" s="47">
        <f t="shared" si="28"/>
        <v>5.6603773584905648E-2</v>
      </c>
      <c r="R13" s="47">
        <f t="shared" si="29"/>
        <v>8.0188679245283057E-2</v>
      </c>
      <c r="S13" s="47">
        <f t="shared" si="30"/>
        <v>7.0754717159226654E-2</v>
      </c>
      <c r="T13" s="47">
        <f t="shared" si="31"/>
        <v>0</v>
      </c>
      <c r="U13" s="47">
        <f t="shared" si="32"/>
        <v>0</v>
      </c>
      <c r="V13" s="47">
        <f t="shared" si="33"/>
        <v>0</v>
      </c>
      <c r="W13" s="47">
        <f t="shared" si="34"/>
        <v>4.484304932735439E-3</v>
      </c>
      <c r="X13" s="47">
        <f t="shared" si="35"/>
        <v>8.4158415957757304E-2</v>
      </c>
      <c r="Y13" s="47">
        <f t="shared" si="36"/>
        <v>0</v>
      </c>
      <c r="Z13" s="47">
        <f t="shared" si="37"/>
        <v>0</v>
      </c>
      <c r="AA13" s="53">
        <v>13</v>
      </c>
      <c r="AB13" s="3">
        <f t="shared" si="2"/>
        <v>-120.82126955325384</v>
      </c>
      <c r="AC13" s="3">
        <f t="shared" si="3"/>
        <v>-42.626602029995411</v>
      </c>
      <c r="AD13" s="3">
        <f t="shared" si="4"/>
        <v>131.36266849882441</v>
      </c>
      <c r="AE13" s="3">
        <f t="shared" si="5"/>
        <v>203.68149250325678</v>
      </c>
      <c r="AF13" s="3">
        <f t="shared" si="6"/>
        <v>152.05299581164672</v>
      </c>
      <c r="AG13" s="3">
        <f t="shared" si="7"/>
        <v>31.012342954470569</v>
      </c>
      <c r="AH13" s="3">
        <f t="shared" si="8"/>
        <v>-10.439587969954573</v>
      </c>
      <c r="AI13" s="3">
        <f t="shared" si="9"/>
        <v>-141.81642198625559</v>
      </c>
      <c r="AJ13" s="3">
        <f t="shared" si="10"/>
        <v>85.70021820550437</v>
      </c>
      <c r="AK13" s="3">
        <f t="shared" si="11"/>
        <v>34.130311837756381</v>
      </c>
      <c r="AL13" s="3">
        <f t="shared" si="12"/>
        <v>-127.5826376859909</v>
      </c>
      <c r="AM13" s="3">
        <f t="shared" si="13"/>
        <v>-208.82242658233599</v>
      </c>
      <c r="AO13" s="3">
        <v>-120.82126955325384</v>
      </c>
      <c r="AP13" s="3">
        <v>-42.626602029995411</v>
      </c>
      <c r="AQ13" s="3">
        <v>131.36266849882441</v>
      </c>
      <c r="AR13" s="3">
        <v>203.68149250325678</v>
      </c>
      <c r="AS13" s="3">
        <v>152.05299581164672</v>
      </c>
      <c r="AT13" s="3">
        <v>31.012342954470569</v>
      </c>
      <c r="AU13" s="3">
        <v>-10.439587969954573</v>
      </c>
      <c r="AV13" s="3">
        <v>-141.81642198625559</v>
      </c>
      <c r="AW13" s="3">
        <v>85.70021820550437</v>
      </c>
      <c r="AX13" s="3">
        <v>34.130311837756381</v>
      </c>
      <c r="AY13" s="3">
        <v>-127.5826376859909</v>
      </c>
      <c r="AZ13" s="3">
        <v>-208.82242658233599</v>
      </c>
      <c r="BA13" s="53">
        <v>13</v>
      </c>
      <c r="BB13" s="47">
        <f t="shared" si="14"/>
        <v>-4.8678996596798488E-2</v>
      </c>
      <c r="BC13" s="47">
        <f t="shared" si="15"/>
        <v>-1.7174295741335784E-2</v>
      </c>
      <c r="BD13" s="47">
        <f t="shared" si="16"/>
        <v>5.2926135575674618E-2</v>
      </c>
      <c r="BE13" s="47">
        <f t="shared" si="17"/>
        <v>8.2063453869160669E-2</v>
      </c>
      <c r="BF13" s="47">
        <f t="shared" si="18"/>
        <v>6.1262286789543402E-2</v>
      </c>
      <c r="BG13" s="47">
        <f t="shared" si="19"/>
        <v>1.2494900465137215E-2</v>
      </c>
      <c r="BH13" s="47">
        <f t="shared" si="20"/>
        <v>-4.2061192465570399E-3</v>
      </c>
      <c r="BI13" s="47">
        <f t="shared" si="21"/>
        <v>-5.7137962121779046E-2</v>
      </c>
      <c r="BJ13" s="47">
        <f t="shared" si="22"/>
        <v>3.4528693878124246E-2</v>
      </c>
      <c r="BK13" s="47">
        <f t="shared" si="23"/>
        <v>1.3751132891924409E-2</v>
      </c>
      <c r="BL13" s="47">
        <f t="shared" si="24"/>
        <v>-5.140315781063292E-2</v>
      </c>
      <c r="BM13" s="47">
        <f t="shared" si="25"/>
        <v>-8.4134740766452859E-2</v>
      </c>
    </row>
    <row r="14" spans="1:65" x14ac:dyDescent="0.25">
      <c r="A14" s="1">
        <v>14</v>
      </c>
      <c r="B14" s="3">
        <v>2355.3773087544737</v>
      </c>
      <c r="C14" s="3">
        <v>2433.3798515376457</v>
      </c>
      <c r="D14" s="3">
        <v>2613.3626684988244</v>
      </c>
      <c r="E14" s="3">
        <v>2685.6814925032568</v>
      </c>
      <c r="F14" s="3">
        <v>2634.0529958116467</v>
      </c>
      <c r="G14" s="3">
        <v>2507.1270676898284</v>
      </c>
      <c r="H14" s="3">
        <v>2465.9046672561803</v>
      </c>
      <c r="I14" s="3">
        <v>2334.4337416355411</v>
      </c>
      <c r="J14" s="3">
        <v>2567.7002182055044</v>
      </c>
      <c r="K14" s="3">
        <v>2516.1303118377564</v>
      </c>
      <c r="L14" s="3">
        <v>2348.6325532516289</v>
      </c>
      <c r="M14" s="3">
        <v>2267.4516850008731</v>
      </c>
      <c r="N14" s="53">
        <v>14</v>
      </c>
      <c r="O14" s="47">
        <f t="shared" si="26"/>
        <v>-2.4570023511836236E-3</v>
      </c>
      <c r="P14" s="47">
        <f t="shared" si="27"/>
        <v>-2.4570024570025328E-3</v>
      </c>
      <c r="Q14" s="47">
        <f t="shared" si="28"/>
        <v>5.6603773584905648E-2</v>
      </c>
      <c r="R14" s="47">
        <f t="shared" si="29"/>
        <v>8.0188679245283057E-2</v>
      </c>
      <c r="S14" s="47">
        <f t="shared" si="30"/>
        <v>7.0754717159226654E-2</v>
      </c>
      <c r="T14" s="47">
        <f t="shared" si="31"/>
        <v>-2.3419205564756407E-3</v>
      </c>
      <c r="U14" s="47">
        <f t="shared" si="32"/>
        <v>-2.2883295695854677E-3</v>
      </c>
      <c r="V14" s="47">
        <f t="shared" si="33"/>
        <v>-2.4570022763271693E-3</v>
      </c>
      <c r="W14" s="47">
        <f t="shared" si="34"/>
        <v>4.484304932735439E-3</v>
      </c>
      <c r="X14" s="47">
        <f t="shared" si="35"/>
        <v>8.4158415957757304E-2</v>
      </c>
      <c r="Y14" s="47">
        <f t="shared" si="36"/>
        <v>-2.4570023798561325E-3</v>
      </c>
      <c r="Z14" s="47">
        <f t="shared" si="37"/>
        <v>-2.5188918295468987E-3</v>
      </c>
      <c r="AA14" s="53">
        <v>14</v>
      </c>
      <c r="AB14" s="3">
        <f t="shared" si="2"/>
        <v>-126.62269124552631</v>
      </c>
      <c r="AC14" s="3">
        <f t="shared" si="3"/>
        <v>-48.620148462354337</v>
      </c>
      <c r="AD14" s="3">
        <f t="shared" si="4"/>
        <v>131.36266849882441</v>
      </c>
      <c r="AE14" s="3">
        <f t="shared" si="5"/>
        <v>203.68149250325678</v>
      </c>
      <c r="AF14" s="3">
        <f t="shared" si="6"/>
        <v>152.05299581164672</v>
      </c>
      <c r="AG14" s="3">
        <f t="shared" si="7"/>
        <v>25.127067689828436</v>
      </c>
      <c r="AH14" s="3">
        <f t="shared" si="8"/>
        <v>-16.095332743819654</v>
      </c>
      <c r="AI14" s="3">
        <f t="shared" si="9"/>
        <v>-147.56625836445892</v>
      </c>
      <c r="AJ14" s="3">
        <f t="shared" si="10"/>
        <v>85.70021820550437</v>
      </c>
      <c r="AK14" s="3">
        <f t="shared" si="11"/>
        <v>34.130311837756381</v>
      </c>
      <c r="AL14" s="3">
        <f t="shared" si="12"/>
        <v>-133.36744674837109</v>
      </c>
      <c r="AM14" s="3">
        <f t="shared" si="13"/>
        <v>-214.54831499912689</v>
      </c>
      <c r="AO14" s="3">
        <v>-126.62269124552631</v>
      </c>
      <c r="AP14" s="3">
        <v>-48.620148462354337</v>
      </c>
      <c r="AQ14" s="3">
        <v>131.36266849882441</v>
      </c>
      <c r="AR14" s="3">
        <v>203.68149250325678</v>
      </c>
      <c r="AS14" s="3">
        <v>152.05299581164672</v>
      </c>
      <c r="AT14" s="3">
        <v>25.127067689828436</v>
      </c>
      <c r="AU14" s="3">
        <v>-16.095332743819654</v>
      </c>
      <c r="AV14" s="3">
        <v>-147.56625836445892</v>
      </c>
      <c r="AW14" s="3">
        <v>85.70021820550437</v>
      </c>
      <c r="AX14" s="3">
        <v>34.130311837756381</v>
      </c>
      <c r="AY14" s="3">
        <v>-133.36744674837109</v>
      </c>
      <c r="AZ14" s="3">
        <v>-214.54831499912689</v>
      </c>
      <c r="BA14" s="53">
        <v>14</v>
      </c>
      <c r="BB14" s="47">
        <f t="shared" si="14"/>
        <v>-5.1016394538890536E-2</v>
      </c>
      <c r="BC14" s="47">
        <f t="shared" si="15"/>
        <v>-1.9589100911504568E-2</v>
      </c>
      <c r="BD14" s="47">
        <f t="shared" si="16"/>
        <v>5.2926135575674618E-2</v>
      </c>
      <c r="BE14" s="47">
        <f t="shared" si="17"/>
        <v>8.2063453869160669E-2</v>
      </c>
      <c r="BF14" s="47">
        <f t="shared" si="18"/>
        <v>6.1262286789543402E-2</v>
      </c>
      <c r="BG14" s="47">
        <f t="shared" si="19"/>
        <v>1.0123717844411136E-2</v>
      </c>
      <c r="BH14" s="47">
        <f t="shared" si="20"/>
        <v>-6.4848238290973626E-3</v>
      </c>
      <c r="BI14" s="47">
        <f t="shared" si="21"/>
        <v>-5.945457629510835E-2</v>
      </c>
      <c r="BJ14" s="47">
        <f t="shared" si="22"/>
        <v>3.4528693878124246E-2</v>
      </c>
      <c r="BK14" s="47">
        <f t="shared" si="23"/>
        <v>1.3751132891924409E-2</v>
      </c>
      <c r="BL14" s="47">
        <f t="shared" si="24"/>
        <v>-5.3733862509416232E-2</v>
      </c>
      <c r="BM14" s="47">
        <f t="shared" si="25"/>
        <v>-8.6441706284902053E-2</v>
      </c>
    </row>
    <row r="15" spans="1:65" x14ac:dyDescent="0.25">
      <c r="A15" s="1">
        <v>15</v>
      </c>
      <c r="B15" s="3">
        <v>2355.3773087544737</v>
      </c>
      <c r="C15" s="3">
        <v>2433.3798515376457</v>
      </c>
      <c r="D15" s="3">
        <v>2607.5292696852107</v>
      </c>
      <c r="E15" s="3">
        <v>2679.8175595888915</v>
      </c>
      <c r="F15" s="3">
        <v>2628.2511163100435</v>
      </c>
      <c r="G15" s="3">
        <v>2507.1270676898284</v>
      </c>
      <c r="H15" s="3">
        <v>2465.9046672561803</v>
      </c>
      <c r="I15" s="3">
        <v>2334.4337416355411</v>
      </c>
      <c r="J15" s="3">
        <v>2561.9687445041527</v>
      </c>
      <c r="K15" s="3">
        <v>2510.3857216808938</v>
      </c>
      <c r="L15" s="3">
        <v>2348.6325532516289</v>
      </c>
      <c r="M15" s="3">
        <v>2267.4516850008731</v>
      </c>
      <c r="N15" s="53">
        <v>15</v>
      </c>
      <c r="O15" s="47">
        <f t="shared" si="26"/>
        <v>-2.4570023511836236E-3</v>
      </c>
      <c r="P15" s="47">
        <f t="shared" si="27"/>
        <v>-2.4570024570025328E-3</v>
      </c>
      <c r="Q15" s="47">
        <f t="shared" si="28"/>
        <v>5.4245283018867774E-2</v>
      </c>
      <c r="R15" s="47">
        <f t="shared" si="29"/>
        <v>7.7830188870444461E-2</v>
      </c>
      <c r="S15" s="47">
        <f t="shared" si="30"/>
        <v>6.8396226326047138E-2</v>
      </c>
      <c r="T15" s="47">
        <f t="shared" si="31"/>
        <v>-2.3419205564756407E-3</v>
      </c>
      <c r="U15" s="47">
        <f t="shared" si="32"/>
        <v>-2.2883295695854677E-3</v>
      </c>
      <c r="V15" s="47">
        <f t="shared" si="33"/>
        <v>-2.4570022763271693E-3</v>
      </c>
      <c r="W15" s="47">
        <f t="shared" si="34"/>
        <v>2.2421524663678305E-3</v>
      </c>
      <c r="X15" s="47">
        <f t="shared" si="35"/>
        <v>8.1683168258745331E-2</v>
      </c>
      <c r="Y15" s="47">
        <f t="shared" si="36"/>
        <v>-2.4570023798561325E-3</v>
      </c>
      <c r="Z15" s="47">
        <f t="shared" si="37"/>
        <v>-2.5188918295468987E-3</v>
      </c>
      <c r="AA15" s="53">
        <v>15</v>
      </c>
      <c r="AB15" s="3">
        <f t="shared" si="2"/>
        <v>-126.62269124552631</v>
      </c>
      <c r="AC15" s="3">
        <f t="shared" si="3"/>
        <v>-48.620148462354337</v>
      </c>
      <c r="AD15" s="3">
        <f t="shared" si="4"/>
        <v>125.52926968521069</v>
      </c>
      <c r="AE15" s="3">
        <f t="shared" si="5"/>
        <v>197.81755958889153</v>
      </c>
      <c r="AF15" s="3">
        <f t="shared" si="6"/>
        <v>146.25111631004347</v>
      </c>
      <c r="AG15" s="3">
        <f t="shared" si="7"/>
        <v>25.127067689828436</v>
      </c>
      <c r="AH15" s="3">
        <f t="shared" si="8"/>
        <v>-16.095332743819654</v>
      </c>
      <c r="AI15" s="3">
        <f t="shared" si="9"/>
        <v>-147.56625836445892</v>
      </c>
      <c r="AJ15" s="3">
        <f t="shared" si="10"/>
        <v>79.96874450415271</v>
      </c>
      <c r="AK15" s="3">
        <f t="shared" si="11"/>
        <v>28.385721680893766</v>
      </c>
      <c r="AL15" s="3">
        <f t="shared" si="12"/>
        <v>-133.36744674837109</v>
      </c>
      <c r="AM15" s="3">
        <f t="shared" si="13"/>
        <v>-214.54831499912689</v>
      </c>
      <c r="AO15" s="3">
        <v>-126.62269124552631</v>
      </c>
      <c r="AP15" s="3">
        <v>-48.620148462354337</v>
      </c>
      <c r="AQ15" s="3">
        <v>125.52926968521069</v>
      </c>
      <c r="AR15" s="3">
        <v>197.81755958889153</v>
      </c>
      <c r="AS15" s="3">
        <v>146.25111631004347</v>
      </c>
      <c r="AT15" s="3">
        <v>25.127067689828436</v>
      </c>
      <c r="AU15" s="3">
        <v>-16.095332743819654</v>
      </c>
      <c r="AV15" s="3">
        <v>-147.56625836445892</v>
      </c>
      <c r="AW15" s="3">
        <v>79.96874450415271</v>
      </c>
      <c r="AX15" s="3">
        <v>28.385721680893766</v>
      </c>
      <c r="AY15" s="3">
        <v>-133.36744674837109</v>
      </c>
      <c r="AZ15" s="3">
        <v>-214.54831499912689</v>
      </c>
      <c r="BA15" s="53">
        <v>15</v>
      </c>
      <c r="BB15" s="47">
        <f t="shared" si="14"/>
        <v>-5.1016394538890536E-2</v>
      </c>
      <c r="BC15" s="47">
        <f t="shared" si="15"/>
        <v>-1.9589100911504568E-2</v>
      </c>
      <c r="BD15" s="47">
        <f t="shared" si="16"/>
        <v>5.0575854023050239E-2</v>
      </c>
      <c r="BE15" s="47">
        <f t="shared" si="17"/>
        <v>7.9700870100278612E-2</v>
      </c>
      <c r="BF15" s="47">
        <f t="shared" si="18"/>
        <v>5.8924704395666182E-2</v>
      </c>
      <c r="BG15" s="47">
        <f t="shared" si="19"/>
        <v>1.0123717844411136E-2</v>
      </c>
      <c r="BH15" s="47">
        <f t="shared" si="20"/>
        <v>-6.4848238290973626E-3</v>
      </c>
      <c r="BI15" s="47">
        <f t="shared" si="21"/>
        <v>-5.945457629510835E-2</v>
      </c>
      <c r="BJ15" s="47">
        <f t="shared" si="22"/>
        <v>3.221947804357482E-2</v>
      </c>
      <c r="BK15" s="47">
        <f t="shared" si="23"/>
        <v>1.1436632425823436E-2</v>
      </c>
      <c r="BL15" s="47">
        <f t="shared" si="24"/>
        <v>-5.3733862509416232E-2</v>
      </c>
      <c r="BM15" s="47">
        <f t="shared" si="25"/>
        <v>-8.6441706284902053E-2</v>
      </c>
    </row>
    <row r="16" spans="1:65" x14ac:dyDescent="0.25">
      <c r="A16" s="1">
        <v>16</v>
      </c>
      <c r="B16" s="3">
        <v>2372.7815738312911</v>
      </c>
      <c r="C16" s="3">
        <v>2451.360490834722</v>
      </c>
      <c r="D16" s="3">
        <v>2625.0294661260514</v>
      </c>
      <c r="E16" s="3">
        <v>2697.4093592827467</v>
      </c>
      <c r="F16" s="3">
        <v>2645.6567530624047</v>
      </c>
      <c r="G16" s="3">
        <v>2524.7828925680378</v>
      </c>
      <c r="H16" s="3">
        <v>2482.8719010809955</v>
      </c>
      <c r="I16" s="3">
        <v>2351.6832518985771</v>
      </c>
      <c r="J16" s="3">
        <v>2579.1631656082072</v>
      </c>
      <c r="K16" s="3">
        <v>2527.6194910730178</v>
      </c>
      <c r="L16" s="3">
        <v>2365.9869804387686</v>
      </c>
      <c r="M16" s="3">
        <v>2284.6293496045373</v>
      </c>
      <c r="N16" s="53">
        <v>16</v>
      </c>
      <c r="O16" s="47">
        <f t="shared" si="26"/>
        <v>4.9140047023672473E-3</v>
      </c>
      <c r="P16" s="47">
        <f t="shared" si="27"/>
        <v>4.9140049140048436E-3</v>
      </c>
      <c r="Q16" s="47">
        <f t="shared" si="28"/>
        <v>6.1320754716981174E-2</v>
      </c>
      <c r="R16" s="47">
        <f t="shared" si="29"/>
        <v>8.4905660377358361E-2</v>
      </c>
      <c r="S16" s="47">
        <f t="shared" si="30"/>
        <v>7.547169811320753E-2</v>
      </c>
      <c r="T16" s="47">
        <f t="shared" si="31"/>
        <v>4.6838407485612077E-3</v>
      </c>
      <c r="U16" s="47">
        <f t="shared" si="32"/>
        <v>4.5766589381723843E-3</v>
      </c>
      <c r="V16" s="47">
        <f t="shared" si="33"/>
        <v>4.9140050348499553E-3</v>
      </c>
      <c r="W16" s="47">
        <f t="shared" si="34"/>
        <v>8.9686098654708779E-3</v>
      </c>
      <c r="X16" s="47">
        <f t="shared" si="35"/>
        <v>8.910891089108941E-2</v>
      </c>
      <c r="Y16" s="47">
        <f t="shared" si="36"/>
        <v>4.9140047597120429E-3</v>
      </c>
      <c r="Z16" s="47">
        <f t="shared" si="37"/>
        <v>5.0377833745982592E-3</v>
      </c>
      <c r="AA16" s="53">
        <v>16</v>
      </c>
      <c r="AB16" s="3">
        <f t="shared" si="2"/>
        <v>-109.2184261687089</v>
      </c>
      <c r="AC16" s="3">
        <f t="shared" si="3"/>
        <v>-30.639509165278014</v>
      </c>
      <c r="AD16" s="3">
        <f t="shared" si="4"/>
        <v>143.02946612605137</v>
      </c>
      <c r="AE16" s="3">
        <f t="shared" si="5"/>
        <v>215.40935928274666</v>
      </c>
      <c r="AF16" s="3">
        <f t="shared" si="6"/>
        <v>163.65675306240473</v>
      </c>
      <c r="AG16" s="3">
        <f t="shared" si="7"/>
        <v>42.782892568037823</v>
      </c>
      <c r="AH16" s="3">
        <f t="shared" si="8"/>
        <v>0.87190108099548524</v>
      </c>
      <c r="AI16" s="3">
        <f t="shared" si="9"/>
        <v>-130.31674810142295</v>
      </c>
      <c r="AJ16" s="3">
        <f t="shared" si="10"/>
        <v>97.163165608207237</v>
      </c>
      <c r="AK16" s="3">
        <f t="shared" si="11"/>
        <v>45.619491073017798</v>
      </c>
      <c r="AL16" s="3">
        <f t="shared" si="12"/>
        <v>-116.01301956123143</v>
      </c>
      <c r="AM16" s="3">
        <f t="shared" si="13"/>
        <v>-197.37065039546269</v>
      </c>
      <c r="AO16" s="3">
        <v>-109.2184261687089</v>
      </c>
      <c r="AP16" s="3">
        <v>-30.639509165278014</v>
      </c>
      <c r="AQ16" s="3">
        <v>143.02946612605137</v>
      </c>
      <c r="AR16" s="3">
        <v>215.40935928274666</v>
      </c>
      <c r="AS16" s="3">
        <v>163.65675306240473</v>
      </c>
      <c r="AT16" s="3">
        <v>42.782892568037823</v>
      </c>
      <c r="AU16" s="3">
        <v>0.87190108099548524</v>
      </c>
      <c r="AV16" s="3">
        <v>-130.31674810142295</v>
      </c>
      <c r="AW16" s="3">
        <v>97.163165608207237</v>
      </c>
      <c r="AX16" s="3">
        <v>45.619491073017798</v>
      </c>
      <c r="AY16" s="3">
        <v>-116.01301956123143</v>
      </c>
      <c r="AZ16" s="3">
        <v>-197.37065039546269</v>
      </c>
      <c r="BA16" s="53">
        <v>16</v>
      </c>
      <c r="BB16" s="47">
        <f t="shared" si="14"/>
        <v>-4.4004200712614384E-2</v>
      </c>
      <c r="BC16" s="47">
        <f t="shared" si="15"/>
        <v>-1.2344685400998394E-2</v>
      </c>
      <c r="BD16" s="47">
        <f t="shared" si="16"/>
        <v>5.7626698680923197E-2</v>
      </c>
      <c r="BE16" s="47">
        <f t="shared" si="17"/>
        <v>8.6788621789986573E-2</v>
      </c>
      <c r="BF16" s="47">
        <f t="shared" si="18"/>
        <v>6.5937450871234787E-2</v>
      </c>
      <c r="BG16" s="47">
        <f t="shared" si="19"/>
        <v>1.7237265337646183E-2</v>
      </c>
      <c r="BH16" s="47">
        <f t="shared" si="20"/>
        <v>3.5128971837046144E-4</v>
      </c>
      <c r="BI16" s="47">
        <f t="shared" si="21"/>
        <v>-5.2504733320476608E-2</v>
      </c>
      <c r="BJ16" s="47">
        <f t="shared" si="22"/>
        <v>3.9147125547222897E-2</v>
      </c>
      <c r="BK16" s="47">
        <f t="shared" si="23"/>
        <v>1.8380133389612328E-2</v>
      </c>
      <c r="BL16" s="47">
        <f t="shared" si="24"/>
        <v>-4.674174841306665E-2</v>
      </c>
      <c r="BM16" s="47">
        <f t="shared" si="25"/>
        <v>-7.9520809990113892E-2</v>
      </c>
    </row>
    <row r="17" spans="1:65" x14ac:dyDescent="0.25">
      <c r="A17" s="1">
        <v>17</v>
      </c>
      <c r="B17" s="3">
        <v>2349.5758860652222</v>
      </c>
      <c r="C17" s="3">
        <v>2427.3863051052872</v>
      </c>
      <c r="D17" s="3">
        <v>2595.8624720579837</v>
      </c>
      <c r="E17" s="3">
        <v>2668.0896928094012</v>
      </c>
      <c r="F17" s="3">
        <v>2616.6473590592855</v>
      </c>
      <c r="G17" s="3">
        <v>2501.2417933409033</v>
      </c>
      <c r="H17" s="3">
        <v>2460.2489224823148</v>
      </c>
      <c r="I17" s="3">
        <v>2328.6839046931245</v>
      </c>
      <c r="J17" s="3">
        <v>2550.5057971014494</v>
      </c>
      <c r="K17" s="3">
        <v>2498.8965424456323</v>
      </c>
      <c r="L17" s="3">
        <v>2342.8477434644901</v>
      </c>
      <c r="M17" s="3">
        <v>2261.7257972307912</v>
      </c>
      <c r="N17" s="53">
        <v>17</v>
      </c>
      <c r="O17" s="47">
        <f t="shared" si="26"/>
        <v>-4.9140051246051586E-3</v>
      </c>
      <c r="P17" s="47">
        <f t="shared" si="27"/>
        <v>-4.9140049140048436E-3</v>
      </c>
      <c r="Q17" s="47">
        <f t="shared" si="28"/>
        <v>4.9528301886792248E-2</v>
      </c>
      <c r="R17" s="47">
        <f t="shared" si="29"/>
        <v>7.3113207738368935E-2</v>
      </c>
      <c r="S17" s="47">
        <f t="shared" si="30"/>
        <v>6.3679245372066262E-2</v>
      </c>
      <c r="T17" s="47">
        <f t="shared" si="31"/>
        <v>-4.6838407485610967E-3</v>
      </c>
      <c r="U17" s="47">
        <f t="shared" si="32"/>
        <v>-4.5766591391710465E-3</v>
      </c>
      <c r="V17" s="47">
        <f t="shared" si="33"/>
        <v>-4.914004793752258E-3</v>
      </c>
      <c r="W17" s="47">
        <f t="shared" si="34"/>
        <v>-2.2421524663677195E-3</v>
      </c>
      <c r="X17" s="47">
        <f t="shared" si="35"/>
        <v>7.6732673325413447E-2</v>
      </c>
      <c r="Y17" s="47">
        <f t="shared" si="36"/>
        <v>-4.9140050675415825E-3</v>
      </c>
      <c r="Z17" s="47">
        <f t="shared" si="37"/>
        <v>-5.0377833745981482E-3</v>
      </c>
      <c r="AA17" s="53">
        <v>17</v>
      </c>
      <c r="AB17" s="3">
        <f t="shared" si="2"/>
        <v>-132.42411393477778</v>
      </c>
      <c r="AC17" s="3">
        <f t="shared" si="3"/>
        <v>-54.613694894712808</v>
      </c>
      <c r="AD17" s="3">
        <f t="shared" si="4"/>
        <v>113.86247205798372</v>
      </c>
      <c r="AE17" s="3">
        <f t="shared" si="5"/>
        <v>186.08969280940119</v>
      </c>
      <c r="AF17" s="3">
        <f t="shared" si="6"/>
        <v>134.64735905928546</v>
      </c>
      <c r="AG17" s="3">
        <f t="shared" si="7"/>
        <v>19.241793340903314</v>
      </c>
      <c r="AH17" s="3">
        <f t="shared" si="8"/>
        <v>-21.751077517685189</v>
      </c>
      <c r="AI17" s="3">
        <f t="shared" si="9"/>
        <v>-153.31609530687547</v>
      </c>
      <c r="AJ17" s="3">
        <f t="shared" si="10"/>
        <v>68.505797101449389</v>
      </c>
      <c r="AK17" s="3">
        <f t="shared" si="11"/>
        <v>16.896542445632349</v>
      </c>
      <c r="AL17" s="3">
        <f t="shared" si="12"/>
        <v>-139.15225653550988</v>
      </c>
      <c r="AM17" s="3">
        <f t="shared" si="13"/>
        <v>-220.27420276920884</v>
      </c>
      <c r="AO17" s="3">
        <v>-132.42411393477778</v>
      </c>
      <c r="AP17" s="3">
        <v>-54.613694894712808</v>
      </c>
      <c r="AQ17" s="3">
        <v>113.86247205798372</v>
      </c>
      <c r="AR17" s="3">
        <v>186.08969280940119</v>
      </c>
      <c r="AS17" s="3">
        <v>134.64735905928546</v>
      </c>
      <c r="AT17" s="3">
        <v>19.241793340903314</v>
      </c>
      <c r="AU17" s="3">
        <v>-21.751077517685189</v>
      </c>
      <c r="AV17" s="3">
        <v>-153.31609530687547</v>
      </c>
      <c r="AW17" s="3">
        <v>68.505797101449389</v>
      </c>
      <c r="AX17" s="3">
        <v>16.896542445632349</v>
      </c>
      <c r="AY17" s="3">
        <v>-139.15225653550988</v>
      </c>
      <c r="AZ17" s="3">
        <v>-220.27420276920884</v>
      </c>
      <c r="BA17" s="53">
        <v>17</v>
      </c>
      <c r="BB17" s="47">
        <f t="shared" si="14"/>
        <v>-5.3353792882666312E-2</v>
      </c>
      <c r="BC17" s="47">
        <f t="shared" si="15"/>
        <v>-2.2003906081673168E-2</v>
      </c>
      <c r="BD17" s="47">
        <f t="shared" si="16"/>
        <v>4.587529091780166E-2</v>
      </c>
      <c r="BE17" s="47">
        <f t="shared" si="17"/>
        <v>7.4975702179452527E-2</v>
      </c>
      <c r="BF17" s="47">
        <f t="shared" si="18"/>
        <v>5.4249540313974803E-2</v>
      </c>
      <c r="BG17" s="47">
        <f t="shared" si="19"/>
        <v>7.7525355926282491E-3</v>
      </c>
      <c r="BH17" s="47">
        <f t="shared" si="20"/>
        <v>-8.7635284116378692E-3</v>
      </c>
      <c r="BI17" s="47">
        <f t="shared" si="21"/>
        <v>-6.1771190695759655E-2</v>
      </c>
      <c r="BJ17" s="47">
        <f t="shared" si="22"/>
        <v>2.7601046374475982E-2</v>
      </c>
      <c r="BK17" s="47">
        <f t="shared" si="23"/>
        <v>6.8076319281355152E-3</v>
      </c>
      <c r="BL17" s="47">
        <f t="shared" si="24"/>
        <v>-5.6064567500205428E-2</v>
      </c>
      <c r="BM17" s="47">
        <f t="shared" si="25"/>
        <v>-8.8748671542791632E-2</v>
      </c>
    </row>
    <row r="19" spans="1:65" x14ac:dyDescent="0.25">
      <c r="A19" s="45" t="s">
        <v>242</v>
      </c>
    </row>
    <row r="20" spans="1:65" x14ac:dyDescent="0.25">
      <c r="A20" s="46" t="s">
        <v>1</v>
      </c>
      <c r="B20" s="46" t="s">
        <v>20</v>
      </c>
      <c r="C20" s="46" t="s">
        <v>21</v>
      </c>
      <c r="D20" s="46" t="s">
        <v>22</v>
      </c>
      <c r="E20" s="46" t="s">
        <v>18</v>
      </c>
      <c r="F20" s="46" t="s">
        <v>23</v>
      </c>
      <c r="G20" s="51" t="s">
        <v>243</v>
      </c>
      <c r="I20" s="46" t="s">
        <v>1</v>
      </c>
      <c r="J20" s="46" t="s">
        <v>25</v>
      </c>
      <c r="K20" s="46" t="s">
        <v>26</v>
      </c>
      <c r="L20" s="46" t="s">
        <v>24</v>
      </c>
      <c r="M20" s="46" t="s">
        <v>27</v>
      </c>
      <c r="N20" s="46" t="s">
        <v>15</v>
      </c>
      <c r="O20" s="46" t="s">
        <v>14</v>
      </c>
      <c r="P20" s="46" t="s">
        <v>12</v>
      </c>
      <c r="Q20" s="51" t="s">
        <v>243</v>
      </c>
      <c r="R20" t="s">
        <v>244</v>
      </c>
    </row>
    <row r="21" spans="1:65" x14ac:dyDescent="0.25">
      <c r="A21" s="1">
        <v>3</v>
      </c>
      <c r="B21" s="47">
        <v>0</v>
      </c>
      <c r="C21" s="47">
        <v>0</v>
      </c>
      <c r="D21" s="47">
        <v>0</v>
      </c>
      <c r="E21" s="47">
        <v>0</v>
      </c>
      <c r="F21" s="47">
        <v>0</v>
      </c>
      <c r="G21" s="50"/>
      <c r="H21" s="47"/>
      <c r="I21" s="1">
        <v>3</v>
      </c>
      <c r="J21" s="47">
        <v>0</v>
      </c>
      <c r="K21" s="47">
        <v>0</v>
      </c>
      <c r="L21" s="47">
        <v>0</v>
      </c>
      <c r="M21" s="47">
        <v>0</v>
      </c>
      <c r="N21" s="47">
        <v>0</v>
      </c>
      <c r="O21" s="47">
        <v>0</v>
      </c>
      <c r="P21" s="47">
        <v>0</v>
      </c>
      <c r="Q21" s="49">
        <v>1</v>
      </c>
    </row>
    <row r="22" spans="1:65" x14ac:dyDescent="0.25">
      <c r="A22" s="1" t="s">
        <v>103</v>
      </c>
      <c r="B22" s="47">
        <v>2.3584905660377409E-2</v>
      </c>
      <c r="C22" s="47">
        <v>2.3584905660377187E-2</v>
      </c>
      <c r="D22" s="47">
        <v>2.3584905838471837E-2</v>
      </c>
      <c r="E22" s="47">
        <v>0</v>
      </c>
      <c r="F22" s="47">
        <v>2.4752475363697846E-2</v>
      </c>
      <c r="G22" s="50"/>
      <c r="H22" s="47"/>
      <c r="I22" s="1" t="s">
        <v>103</v>
      </c>
      <c r="J22" s="47">
        <v>2.4570023511836236E-3</v>
      </c>
      <c r="K22" s="47">
        <v>2.4570024570025328E-3</v>
      </c>
      <c r="L22" s="47">
        <v>2.341920192085567E-3</v>
      </c>
      <c r="M22" s="47">
        <v>2.4570025174248666E-3</v>
      </c>
      <c r="N22" s="47">
        <v>2.2883295695854677E-3</v>
      </c>
      <c r="O22" s="47">
        <v>2.5188915450515825E-3</v>
      </c>
      <c r="P22" s="47">
        <v>2.4570023798557994E-3</v>
      </c>
      <c r="Q22" s="54">
        <v>1.25</v>
      </c>
    </row>
    <row r="23" spans="1:65" x14ac:dyDescent="0.25">
      <c r="A23" s="1">
        <v>5</v>
      </c>
      <c r="B23" s="47">
        <v>2.5345622119815614E-2</v>
      </c>
      <c r="C23" s="47">
        <v>2.5345622306609528E-2</v>
      </c>
      <c r="D23" s="47">
        <v>2.5345621854419242E-2</v>
      </c>
      <c r="E23" s="47">
        <v>-2.2421524663677195E-3</v>
      </c>
      <c r="F23" s="47">
        <v>5.0724637618725588E-2</v>
      </c>
      <c r="G23" s="50"/>
      <c r="H23" s="47"/>
      <c r="I23" s="1">
        <v>5</v>
      </c>
      <c r="J23" s="47">
        <v>4.9019609949154663E-3</v>
      </c>
      <c r="K23" s="47">
        <v>4.9019607843137081E-3</v>
      </c>
      <c r="L23" s="47">
        <v>4.6728971962617383E-3</v>
      </c>
      <c r="M23" s="47">
        <v>4.9019609045672929E-3</v>
      </c>
      <c r="N23" s="47">
        <v>4.5662099449343962E-3</v>
      </c>
      <c r="O23" s="47">
        <v>5.0251256281406143E-3</v>
      </c>
      <c r="P23" s="47">
        <v>4.9019609378511131E-3</v>
      </c>
      <c r="Q23" s="54">
        <v>1.5</v>
      </c>
    </row>
    <row r="24" spans="1:65" x14ac:dyDescent="0.25">
      <c r="A24" s="1">
        <v>6</v>
      </c>
      <c r="B24" s="47">
        <v>1.1235955056180025E-2</v>
      </c>
      <c r="C24" s="47">
        <v>3.3707864980222269E-2</v>
      </c>
      <c r="D24" s="47">
        <v>2.4719101210537886E-2</v>
      </c>
      <c r="E24" s="47">
        <v>1.1235955056179803E-2</v>
      </c>
      <c r="F24" s="47">
        <v>1.1494252818996076E-2</v>
      </c>
      <c r="G24" s="50"/>
      <c r="H24" s="47"/>
      <c r="I24" s="1">
        <v>6</v>
      </c>
      <c r="J24" s="47">
        <v>9.7560975589308097E-3</v>
      </c>
      <c r="K24" s="47">
        <v>9.7560975609756184E-3</v>
      </c>
      <c r="L24" s="47">
        <v>9.302325581395321E-3</v>
      </c>
      <c r="M24" s="47">
        <v>9.7560975598078858E-3</v>
      </c>
      <c r="N24" s="47">
        <v>9.0909090909090384E-3</v>
      </c>
      <c r="O24" s="47">
        <v>9.9999999999997868E-3</v>
      </c>
      <c r="P24" s="47">
        <v>9.756097559485033E-3</v>
      </c>
      <c r="Q24" s="54">
        <v>2</v>
      </c>
    </row>
    <row r="25" spans="1:65" x14ac:dyDescent="0.25">
      <c r="A25" s="1">
        <v>7</v>
      </c>
      <c r="B25" s="47">
        <v>-4.4444444444444731E-3</v>
      </c>
      <c r="C25" s="47">
        <v>-4.3478260869563856E-3</v>
      </c>
      <c r="D25" s="47">
        <v>-4.3859647466839569E-3</v>
      </c>
      <c r="E25" s="47">
        <v>-4.444444444444362E-3</v>
      </c>
      <c r="F25" s="47">
        <v>-4.5454544387866225E-3</v>
      </c>
      <c r="G25" s="50"/>
      <c r="H25" s="47"/>
      <c r="I25" s="1">
        <v>7</v>
      </c>
      <c r="J25" s="47">
        <v>-9.6618357467868066E-3</v>
      </c>
      <c r="K25" s="47">
        <v>-9.6618357487922024E-3</v>
      </c>
      <c r="L25" s="47">
        <v>-9.2165898617511122E-3</v>
      </c>
      <c r="M25" s="47">
        <v>-9.6618357476470074E-3</v>
      </c>
      <c r="N25" s="47">
        <v>-9.009009009009028E-3</v>
      </c>
      <c r="O25" s="47">
        <v>-9.9009900990096877E-3</v>
      </c>
      <c r="P25" s="47">
        <v>-9.6618357473303718E-3</v>
      </c>
      <c r="Q25" s="54">
        <v>1</v>
      </c>
    </row>
    <row r="26" spans="1:65" x14ac:dyDescent="0.25">
      <c r="A26" s="1">
        <v>8</v>
      </c>
      <c r="B26" s="47">
        <v>8.9285714285713969E-3</v>
      </c>
      <c r="C26" s="47">
        <v>8.733624454148492E-3</v>
      </c>
      <c r="D26" s="47">
        <v>8.8105726857594657E-3</v>
      </c>
      <c r="E26" s="47">
        <v>8.9285714285713969E-3</v>
      </c>
      <c r="F26" s="47">
        <v>9.1324200903455388E-3</v>
      </c>
      <c r="G26" s="50"/>
      <c r="H26" s="47"/>
      <c r="I26" s="1">
        <v>8</v>
      </c>
      <c r="J26" s="47">
        <v>9.7560975589308097E-3</v>
      </c>
      <c r="K26" s="47">
        <v>9.7560975609756184E-3</v>
      </c>
      <c r="L26" s="47">
        <v>9.302325581395321E-3</v>
      </c>
      <c r="M26" s="47">
        <v>9.7560975598078858E-3</v>
      </c>
      <c r="N26" s="47">
        <v>9.0909090909090384E-3</v>
      </c>
      <c r="O26" s="47">
        <v>9.9999999999997868E-3</v>
      </c>
      <c r="P26" s="47">
        <v>9.756097559485033E-3</v>
      </c>
      <c r="Q26" s="54">
        <v>2</v>
      </c>
    </row>
    <row r="27" spans="1:65" x14ac:dyDescent="0.25">
      <c r="A27" s="1">
        <v>9</v>
      </c>
      <c r="B27" s="47">
        <v>0</v>
      </c>
      <c r="C27" s="47">
        <v>0</v>
      </c>
      <c r="D27" s="47">
        <v>0</v>
      </c>
      <c r="E27" s="47">
        <v>0</v>
      </c>
      <c r="F27" s="47">
        <v>0</v>
      </c>
      <c r="G27" s="50"/>
      <c r="H27" s="47"/>
      <c r="I27" s="1">
        <v>9</v>
      </c>
      <c r="J27" s="47">
        <v>0</v>
      </c>
      <c r="K27" s="47">
        <v>0</v>
      </c>
      <c r="L27" s="47">
        <v>0</v>
      </c>
      <c r="M27" s="47">
        <v>0</v>
      </c>
      <c r="N27" s="47">
        <v>0</v>
      </c>
      <c r="O27" s="47">
        <v>0</v>
      </c>
      <c r="P27" s="47">
        <v>0</v>
      </c>
      <c r="Q27" s="54">
        <v>0</v>
      </c>
    </row>
    <row r="28" spans="1:65" x14ac:dyDescent="0.25">
      <c r="A28" s="1">
        <v>10</v>
      </c>
      <c r="B28" s="47">
        <v>-4.4247787610619538E-3</v>
      </c>
      <c r="C28" s="47">
        <v>-4.3290043290044045E-3</v>
      </c>
      <c r="D28" s="47">
        <v>-4.3668123912280477E-3</v>
      </c>
      <c r="E28" s="47">
        <v>-4.4247787610620648E-3</v>
      </c>
      <c r="F28" s="47">
        <v>-4.5248869835328165E-3</v>
      </c>
      <c r="G28" s="50"/>
      <c r="H28" s="47"/>
      <c r="I28" s="1">
        <v>10</v>
      </c>
      <c r="J28" s="47">
        <v>-1.2077294994807697E-2</v>
      </c>
      <c r="K28" s="47">
        <v>-1.2077294685990392E-2</v>
      </c>
      <c r="L28" s="47">
        <v>-1.1520737147932447E-2</v>
      </c>
      <c r="M28" s="47">
        <v>-1.2077294743814249E-2</v>
      </c>
      <c r="N28" s="47">
        <v>-1.1261261310718695E-2</v>
      </c>
      <c r="O28" s="47">
        <v>-1.237623748397898E-2</v>
      </c>
      <c r="P28" s="47">
        <v>-1.2077294911131187E-2</v>
      </c>
      <c r="Q28" s="54"/>
    </row>
    <row r="29" spans="1:65" x14ac:dyDescent="0.25">
      <c r="A29" s="1">
        <v>11</v>
      </c>
      <c r="B29" s="47">
        <v>0</v>
      </c>
      <c r="C29" s="47">
        <v>0</v>
      </c>
      <c r="D29" s="47">
        <v>0</v>
      </c>
      <c r="E29" s="47">
        <v>0</v>
      </c>
      <c r="F29" s="47">
        <v>0</v>
      </c>
      <c r="G29" s="50"/>
      <c r="H29" s="47"/>
      <c r="I29" s="1">
        <v>11</v>
      </c>
      <c r="J29" s="47">
        <v>-2.4449876702746787E-3</v>
      </c>
      <c r="K29" s="47">
        <v>-2.4449877750609694E-3</v>
      </c>
      <c r="L29" s="47">
        <v>-2.3310025119253064E-3</v>
      </c>
      <c r="M29" s="47">
        <v>-2.4449878348942189E-3</v>
      </c>
      <c r="N29" s="47">
        <v>-2.2779041780699449E-3</v>
      </c>
      <c r="O29" s="47">
        <v>-2.506265805340413E-3</v>
      </c>
      <c r="P29" s="47">
        <v>-2.4449876986675223E-3</v>
      </c>
      <c r="Q29" s="54">
        <v>0.75</v>
      </c>
    </row>
    <row r="30" spans="1:65" x14ac:dyDescent="0.25">
      <c r="A30" s="1">
        <v>12</v>
      </c>
      <c r="B30" s="47">
        <v>0</v>
      </c>
      <c r="C30" s="47">
        <v>0</v>
      </c>
      <c r="D30" s="47">
        <v>0</v>
      </c>
      <c r="E30" s="47">
        <v>0</v>
      </c>
      <c r="F30" s="47">
        <v>0</v>
      </c>
      <c r="G30" s="50"/>
      <c r="H30" s="47"/>
      <c r="I30" s="1">
        <v>12</v>
      </c>
      <c r="J30" s="47">
        <v>-2.4509802868560859E-3</v>
      </c>
      <c r="K30" s="47">
        <v>-2.4509803921569651E-3</v>
      </c>
      <c r="L30" s="47">
        <v>-2.3364484163614918E-3</v>
      </c>
      <c r="M30" s="47">
        <v>-2.4509804522834244E-3</v>
      </c>
      <c r="N30" s="47">
        <v>-2.2831050727369906E-3</v>
      </c>
      <c r="O30" s="47">
        <v>-2.5125626721801408E-3</v>
      </c>
      <c r="P30" s="47">
        <v>-2.4509803153879295E-3</v>
      </c>
      <c r="Q30" s="54">
        <v>0.75</v>
      </c>
    </row>
    <row r="31" spans="1:65" x14ac:dyDescent="0.25">
      <c r="A31" s="1" t="s">
        <v>5</v>
      </c>
      <c r="B31" s="47">
        <v>-4.4444444444444731E-3</v>
      </c>
      <c r="C31" s="47">
        <v>-4.3478260869563856E-3</v>
      </c>
      <c r="D31" s="47">
        <v>-4.3859647466839569E-3</v>
      </c>
      <c r="E31" s="47">
        <v>-4.444444444444362E-3</v>
      </c>
      <c r="F31" s="47">
        <v>-4.5454544387866225E-3</v>
      </c>
      <c r="G31" s="50"/>
      <c r="H31" s="47"/>
      <c r="I31" s="1" t="s">
        <v>5</v>
      </c>
      <c r="J31" s="47">
        <v>0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54">
        <v>1</v>
      </c>
    </row>
    <row r="32" spans="1:65" x14ac:dyDescent="0.25">
      <c r="A32" s="1">
        <v>14</v>
      </c>
      <c r="B32" s="47">
        <v>0</v>
      </c>
      <c r="C32" s="47">
        <v>0</v>
      </c>
      <c r="D32" s="47">
        <v>0</v>
      </c>
      <c r="E32" s="47">
        <v>0</v>
      </c>
      <c r="F32" s="47">
        <v>0</v>
      </c>
      <c r="G32" s="50"/>
      <c r="H32" s="47"/>
      <c r="I32" s="1">
        <v>14</v>
      </c>
      <c r="J32" s="47">
        <v>-2.4570023511836236E-3</v>
      </c>
      <c r="K32" s="47">
        <v>-2.4570024570025328E-3</v>
      </c>
      <c r="L32" s="47">
        <v>-2.3419205564756407E-3</v>
      </c>
      <c r="M32" s="47">
        <v>-2.4570022763271693E-3</v>
      </c>
      <c r="N32" s="47">
        <v>-2.2883295695854677E-3</v>
      </c>
      <c r="O32" s="47">
        <v>-2.5188918295468987E-3</v>
      </c>
      <c r="P32" s="47">
        <v>-2.4570023798561325E-3</v>
      </c>
      <c r="Q32" s="54">
        <v>0.75</v>
      </c>
    </row>
    <row r="33" spans="1:64" x14ac:dyDescent="0.25">
      <c r="A33" s="1">
        <v>15</v>
      </c>
      <c r="B33" s="47">
        <v>-2.2321428571429047E-3</v>
      </c>
      <c r="C33" s="47">
        <v>-2.1834059365317682E-3</v>
      </c>
      <c r="D33" s="47">
        <v>-2.202643420929129E-3</v>
      </c>
      <c r="E33" s="47">
        <v>-2.2321428571429047E-3</v>
      </c>
      <c r="F33" s="47">
        <v>-2.2831051833188676E-3</v>
      </c>
      <c r="G33" s="50"/>
      <c r="H33" s="47"/>
      <c r="I33" s="1">
        <v>15</v>
      </c>
      <c r="J33" s="47">
        <v>0</v>
      </c>
      <c r="K33" s="47">
        <v>0</v>
      </c>
      <c r="L33" s="47">
        <v>0</v>
      </c>
      <c r="M33" s="47">
        <v>0</v>
      </c>
      <c r="N33" s="47">
        <v>0</v>
      </c>
      <c r="O33" s="47">
        <v>0</v>
      </c>
      <c r="P33" s="47">
        <v>0</v>
      </c>
      <c r="Q33" s="54">
        <v>1</v>
      </c>
    </row>
    <row r="34" spans="1:64" x14ac:dyDescent="0.25">
      <c r="A34" s="1">
        <v>16</v>
      </c>
      <c r="B34" s="47">
        <v>6.7114093959732557E-3</v>
      </c>
      <c r="C34" s="47">
        <v>6.5645512437622067E-3</v>
      </c>
      <c r="D34" s="47">
        <v>6.6225166401900903E-3</v>
      </c>
      <c r="E34" s="47">
        <v>6.7114093959730337E-3</v>
      </c>
      <c r="F34" s="47">
        <v>6.8649886124212411E-3</v>
      </c>
      <c r="G34" s="50"/>
      <c r="H34" s="47"/>
      <c r="I34" s="1">
        <v>16</v>
      </c>
      <c r="J34" s="47">
        <v>7.3891622425541481E-3</v>
      </c>
      <c r="K34" s="47">
        <v>7.3891625615765122E-3</v>
      </c>
      <c r="L34" s="47">
        <v>7.0422537037495569E-3</v>
      </c>
      <c r="M34" s="47">
        <v>7.3891625002604489E-3</v>
      </c>
      <c r="N34" s="47">
        <v>6.8807338945890972E-3</v>
      </c>
      <c r="O34" s="47">
        <v>7.5757577183646063E-3</v>
      </c>
      <c r="P34" s="47">
        <v>7.3891623289956687E-3</v>
      </c>
      <c r="Q34" s="54">
        <v>1.75</v>
      </c>
    </row>
    <row r="35" spans="1:64" x14ac:dyDescent="0.25">
      <c r="A35" s="1">
        <v>17</v>
      </c>
      <c r="B35" s="47">
        <v>-1.1111111111111294E-2</v>
      </c>
      <c r="C35" s="47">
        <v>-1.0869565041155549E-2</v>
      </c>
      <c r="D35" s="47">
        <v>-1.0964912197903298E-2</v>
      </c>
      <c r="E35" s="47">
        <v>-1.1111111111111072E-2</v>
      </c>
      <c r="F35" s="47">
        <v>-1.1363636310302461E-2</v>
      </c>
      <c r="G35" s="50"/>
      <c r="H35" s="47"/>
      <c r="I35" s="1">
        <v>17</v>
      </c>
      <c r="J35" s="47">
        <v>-1.0025062655222738E-2</v>
      </c>
      <c r="K35" s="47">
        <v>-1.0025062655222738E-2</v>
      </c>
      <c r="L35" s="47">
        <v>-9.3240093223184717E-3</v>
      </c>
      <c r="M35" s="47">
        <v>-1.0025062655222738E-2</v>
      </c>
      <c r="N35" s="47">
        <v>-9.1116173125287414E-3</v>
      </c>
      <c r="O35" s="47">
        <v>-1.00250626552227E-2</v>
      </c>
      <c r="P35" s="47">
        <v>-1.0025062655222738E-2</v>
      </c>
      <c r="Q35" s="54">
        <v>1</v>
      </c>
    </row>
    <row r="37" spans="1:64" x14ac:dyDescent="0.25">
      <c r="A37" s="45" t="s">
        <v>247</v>
      </c>
    </row>
    <row r="38" spans="1:64" x14ac:dyDescent="0.25">
      <c r="A38" s="44" t="s">
        <v>249</v>
      </c>
      <c r="B38" s="44" t="s">
        <v>241</v>
      </c>
      <c r="N38" s="45" t="s">
        <v>247</v>
      </c>
      <c r="AA38" s="45" t="s">
        <v>250</v>
      </c>
      <c r="AO38" s="86"/>
      <c r="AP38" s="86"/>
      <c r="AQ38" s="70"/>
      <c r="AR38" s="87" t="s">
        <v>253</v>
      </c>
      <c r="AS38" s="87"/>
      <c r="AT38" s="87"/>
      <c r="AU38" s="87"/>
      <c r="AV38" s="70"/>
      <c r="AW38" s="86" t="s">
        <v>252</v>
      </c>
      <c r="AX38" s="86"/>
      <c r="AY38" s="86"/>
    </row>
    <row r="39" spans="1:64" x14ac:dyDescent="0.25">
      <c r="A39" s="44" t="s">
        <v>239</v>
      </c>
      <c r="B39" s="48" t="s">
        <v>25</v>
      </c>
      <c r="C39" s="48" t="s">
        <v>26</v>
      </c>
      <c r="D39" s="48" t="s">
        <v>20</v>
      </c>
      <c r="E39" s="48" t="s">
        <v>21</v>
      </c>
      <c r="F39" s="48" t="s">
        <v>22</v>
      </c>
      <c r="G39" s="48" t="s">
        <v>24</v>
      </c>
      <c r="H39" s="48" t="s">
        <v>15</v>
      </c>
      <c r="I39" s="48" t="s">
        <v>27</v>
      </c>
      <c r="J39" s="48" t="s">
        <v>18</v>
      </c>
      <c r="K39" s="48" t="s">
        <v>23</v>
      </c>
      <c r="L39" s="48" t="s">
        <v>12</v>
      </c>
      <c r="M39" s="48" t="s">
        <v>14</v>
      </c>
      <c r="N39" s="64" t="s">
        <v>25</v>
      </c>
      <c r="O39" s="64" t="s">
        <v>26</v>
      </c>
      <c r="P39" s="64" t="s">
        <v>20</v>
      </c>
      <c r="Q39" s="64" t="s">
        <v>21</v>
      </c>
      <c r="R39" s="64" t="s">
        <v>22</v>
      </c>
      <c r="S39" s="64" t="s">
        <v>24</v>
      </c>
      <c r="T39" s="64" t="s">
        <v>15</v>
      </c>
      <c r="U39" s="64" t="s">
        <v>27</v>
      </c>
      <c r="V39" s="64" t="s">
        <v>18</v>
      </c>
      <c r="W39" s="64" t="s">
        <v>23</v>
      </c>
      <c r="X39" s="64" t="s">
        <v>12</v>
      </c>
      <c r="Y39" s="64" t="s">
        <v>14</v>
      </c>
      <c r="AA39" s="52" t="s">
        <v>1</v>
      </c>
      <c r="AB39" s="64" t="s">
        <v>14</v>
      </c>
      <c r="AC39" s="64" t="s">
        <v>27</v>
      </c>
      <c r="AD39" s="64" t="s">
        <v>23</v>
      </c>
      <c r="AE39" s="64" t="s">
        <v>12</v>
      </c>
      <c r="AF39" s="64" t="s">
        <v>25</v>
      </c>
      <c r="AG39" s="64" t="s">
        <v>26</v>
      </c>
      <c r="AH39" s="64" t="s">
        <v>22</v>
      </c>
      <c r="AI39" s="64" t="s">
        <v>15</v>
      </c>
      <c r="AJ39" s="64" t="s">
        <v>20</v>
      </c>
      <c r="AK39" s="64" t="s">
        <v>24</v>
      </c>
      <c r="AL39" s="64" t="s">
        <v>21</v>
      </c>
      <c r="AM39" s="64" t="s">
        <v>18</v>
      </c>
      <c r="AN39" s="52" t="s">
        <v>1</v>
      </c>
      <c r="AO39" s="76" t="s">
        <v>15</v>
      </c>
      <c r="AP39" s="76" t="s">
        <v>12</v>
      </c>
      <c r="AQ39" s="76" t="s">
        <v>18</v>
      </c>
      <c r="AR39" s="76" t="s">
        <v>26</v>
      </c>
      <c r="AS39" s="76" t="s">
        <v>27</v>
      </c>
      <c r="AT39" s="76" t="s">
        <v>24</v>
      </c>
      <c r="AU39" s="76" t="s">
        <v>25</v>
      </c>
      <c r="AV39" s="76" t="s">
        <v>20</v>
      </c>
      <c r="AW39" s="76" t="s">
        <v>22</v>
      </c>
      <c r="AX39" s="76" t="s">
        <v>23</v>
      </c>
      <c r="AY39" s="76" t="s">
        <v>21</v>
      </c>
      <c r="AZ39" s="82" t="s">
        <v>27</v>
      </c>
      <c r="BA39" s="82" t="s">
        <v>26</v>
      </c>
      <c r="BB39" s="82" t="s">
        <v>24</v>
      </c>
      <c r="BC39" s="82" t="s">
        <v>25</v>
      </c>
      <c r="BD39" s="82" t="s">
        <v>15</v>
      </c>
      <c r="BE39" s="82" t="s">
        <v>14</v>
      </c>
      <c r="BF39" s="82" t="s">
        <v>12</v>
      </c>
      <c r="BG39" s="83" t="s">
        <v>18</v>
      </c>
      <c r="BH39" s="83" t="s">
        <v>23</v>
      </c>
      <c r="BI39" s="83" t="s">
        <v>21</v>
      </c>
      <c r="BJ39" s="83" t="s">
        <v>22</v>
      </c>
      <c r="BK39" s="83" t="s">
        <v>20</v>
      </c>
    </row>
    <row r="40" spans="1:64" x14ac:dyDescent="0.25">
      <c r="A40" s="45">
        <v>3</v>
      </c>
      <c r="B40" s="54">
        <v>0.9513592071198379</v>
      </c>
      <c r="C40" s="54">
        <v>0.98286517315988053</v>
      </c>
      <c r="D40" s="54">
        <v>0.99655939713264396</v>
      </c>
      <c r="E40" s="54">
        <v>1.0017758275111821</v>
      </c>
      <c r="F40" s="54">
        <v>0.99117462532367562</v>
      </c>
      <c r="G40" s="54">
        <v>1.0125355608396425</v>
      </c>
      <c r="H40" s="54">
        <v>0.99583387043843075</v>
      </c>
      <c r="I40" s="54">
        <v>0.94289990189467088</v>
      </c>
      <c r="J40" s="54">
        <v>1.0299516219600215</v>
      </c>
      <c r="K40" s="54">
        <v>0.9350956730980744</v>
      </c>
      <c r="L40" s="54">
        <v>0.94863493650751129</v>
      </c>
      <c r="M40" s="54">
        <v>0.91590203909724788</v>
      </c>
      <c r="N40" s="66">
        <v>0.95</v>
      </c>
      <c r="O40" s="66">
        <v>0.98</v>
      </c>
      <c r="P40" s="66">
        <v>1</v>
      </c>
      <c r="Q40" s="66">
        <v>1</v>
      </c>
      <c r="R40" s="66">
        <v>0.99</v>
      </c>
      <c r="S40" s="66">
        <v>1.01</v>
      </c>
      <c r="T40" s="66">
        <v>1</v>
      </c>
      <c r="U40" s="66">
        <v>0.94</v>
      </c>
      <c r="V40" s="66">
        <v>1.03</v>
      </c>
      <c r="W40" s="66">
        <v>0.94</v>
      </c>
      <c r="X40" s="66">
        <v>0.95</v>
      </c>
      <c r="Y40" s="66">
        <v>0.92</v>
      </c>
      <c r="AA40" s="53">
        <v>3</v>
      </c>
      <c r="AB40" s="68">
        <v>0.92</v>
      </c>
      <c r="AC40" s="68">
        <v>0.94</v>
      </c>
      <c r="AD40" s="68">
        <v>0.94</v>
      </c>
      <c r="AE40" s="68">
        <v>0.95</v>
      </c>
      <c r="AF40" s="68">
        <v>0.95</v>
      </c>
      <c r="AG40" s="68">
        <v>0.98</v>
      </c>
      <c r="AH40" s="68">
        <v>0.99</v>
      </c>
      <c r="AI40" s="68">
        <v>1</v>
      </c>
      <c r="AJ40" s="68">
        <v>1</v>
      </c>
      <c r="AK40" s="68">
        <v>1.01</v>
      </c>
      <c r="AL40" s="68">
        <v>1.01</v>
      </c>
      <c r="AM40" s="68">
        <v>1.03</v>
      </c>
      <c r="AN40" s="81">
        <v>3</v>
      </c>
      <c r="AO40" s="71">
        <v>0</v>
      </c>
      <c r="AP40" s="71">
        <v>0</v>
      </c>
      <c r="AQ40" s="71">
        <v>0</v>
      </c>
      <c r="AR40" s="71">
        <v>0</v>
      </c>
      <c r="AS40" s="71">
        <v>0</v>
      </c>
      <c r="AT40" s="71">
        <v>0</v>
      </c>
      <c r="AU40" s="71">
        <v>0</v>
      </c>
      <c r="AV40" s="71">
        <v>0</v>
      </c>
      <c r="AW40" s="71">
        <v>0</v>
      </c>
      <c r="AX40" s="71">
        <v>0</v>
      </c>
      <c r="AY40" s="71">
        <v>0</v>
      </c>
      <c r="AZ40" s="71">
        <v>0</v>
      </c>
      <c r="BA40" s="71">
        <v>0</v>
      </c>
      <c r="BB40" s="71">
        <v>0</v>
      </c>
      <c r="BC40" s="71">
        <v>0</v>
      </c>
      <c r="BD40" s="71">
        <v>0</v>
      </c>
      <c r="BE40" s="71">
        <v>0</v>
      </c>
      <c r="BF40" s="71">
        <v>0</v>
      </c>
      <c r="BG40" s="71">
        <v>0</v>
      </c>
      <c r="BH40" s="71">
        <v>0</v>
      </c>
      <c r="BI40" s="71">
        <v>0</v>
      </c>
      <c r="BJ40" s="71">
        <v>0</v>
      </c>
      <c r="BK40" s="71">
        <v>0</v>
      </c>
    </row>
    <row r="41" spans="1:64" x14ac:dyDescent="0.25">
      <c r="A41" s="45" t="s">
        <v>103</v>
      </c>
      <c r="B41" s="54">
        <v>0.95369669892855136</v>
      </c>
      <c r="C41" s="54">
        <v>0.98528007530523654</v>
      </c>
      <c r="D41" s="54">
        <v>1.0200631564989797</v>
      </c>
      <c r="E41" s="54">
        <v>1.0254026158958798</v>
      </c>
      <c r="F41" s="54">
        <v>1.014551385531417</v>
      </c>
      <c r="G41" s="54">
        <v>1.0149068383147772</v>
      </c>
      <c r="H41" s="54">
        <v>0.99811266653054986</v>
      </c>
      <c r="I41" s="54">
        <v>0.94521660932730589</v>
      </c>
      <c r="J41" s="54">
        <v>1.0299516219600215</v>
      </c>
      <c r="K41" s="54">
        <v>0.95824160570913486</v>
      </c>
      <c r="L41" s="54">
        <v>0.95096573480412483</v>
      </c>
      <c r="M41" s="54">
        <v>0.91820909699962516</v>
      </c>
      <c r="N41" s="66">
        <v>0.95</v>
      </c>
      <c r="O41" s="66">
        <v>0.99</v>
      </c>
      <c r="P41" s="66">
        <v>1.02</v>
      </c>
      <c r="Q41" s="66">
        <v>1.03</v>
      </c>
      <c r="R41" s="66">
        <v>1.01</v>
      </c>
      <c r="S41" s="66">
        <v>1.01</v>
      </c>
      <c r="T41" s="66">
        <v>1</v>
      </c>
      <c r="U41" s="66">
        <v>0.95</v>
      </c>
      <c r="V41" s="66">
        <v>1.03</v>
      </c>
      <c r="W41" s="66">
        <v>0.96</v>
      </c>
      <c r="X41" s="66">
        <v>0.95</v>
      </c>
      <c r="Y41" s="66">
        <v>0.92</v>
      </c>
      <c r="AA41" s="53" t="s">
        <v>103</v>
      </c>
      <c r="AB41" s="68">
        <v>0.92</v>
      </c>
      <c r="AC41" s="68">
        <v>0.95</v>
      </c>
      <c r="AD41" s="68">
        <v>0.96</v>
      </c>
      <c r="AE41" s="68">
        <v>0.95</v>
      </c>
      <c r="AF41" s="68">
        <v>0.95</v>
      </c>
      <c r="AG41" s="68">
        <v>0.99</v>
      </c>
      <c r="AH41" s="68">
        <v>1.01</v>
      </c>
      <c r="AI41" s="68">
        <v>1</v>
      </c>
      <c r="AJ41" s="68">
        <v>1.02</v>
      </c>
      <c r="AK41" s="68">
        <v>1.01</v>
      </c>
      <c r="AL41" s="68">
        <v>1.03</v>
      </c>
      <c r="AM41" s="68">
        <v>1.03</v>
      </c>
      <c r="AN41" s="81" t="s">
        <v>103</v>
      </c>
      <c r="AO41" s="71">
        <v>0</v>
      </c>
      <c r="AP41" s="71">
        <v>0</v>
      </c>
      <c r="AQ41" s="71">
        <v>0</v>
      </c>
      <c r="AR41" s="71">
        <v>0</v>
      </c>
      <c r="AS41" s="71">
        <v>0</v>
      </c>
      <c r="AT41" s="71">
        <v>0</v>
      </c>
      <c r="AU41" s="71">
        <v>0</v>
      </c>
      <c r="AV41" s="72">
        <v>2.0000000000000018E-2</v>
      </c>
      <c r="AW41" s="72">
        <v>2.0000000000000018E-2</v>
      </c>
      <c r="AX41" s="72">
        <v>2.0000000000000018E-2</v>
      </c>
      <c r="AY41" s="72">
        <v>2.0000000000000018E-2</v>
      </c>
      <c r="AZ41" s="80">
        <v>1.0000000000000009E-2</v>
      </c>
      <c r="BA41" s="80">
        <v>1.0000000000000009E-2</v>
      </c>
      <c r="BB41" s="80">
        <v>0</v>
      </c>
      <c r="BC41" s="80">
        <v>0</v>
      </c>
      <c r="BD41" s="80">
        <v>0</v>
      </c>
      <c r="BE41" s="80">
        <v>0</v>
      </c>
      <c r="BF41" s="80">
        <v>0</v>
      </c>
      <c r="BG41" s="80">
        <v>0</v>
      </c>
      <c r="BH41" s="80">
        <v>2.0000000000000018E-2</v>
      </c>
      <c r="BI41" s="80">
        <v>2.0000000000000018E-2</v>
      </c>
      <c r="BJ41" s="80">
        <v>2.0000000000000018E-2</v>
      </c>
      <c r="BK41" s="80">
        <v>2.0000000000000018E-2</v>
      </c>
      <c r="BL41" s="54"/>
    </row>
    <row r="42" spans="1:64" x14ac:dyDescent="0.25">
      <c r="A42" s="45">
        <v>5</v>
      </c>
      <c r="B42" s="54">
        <v>0.9583716829476786</v>
      </c>
      <c r="C42" s="54">
        <v>0.99010987959594854</v>
      </c>
      <c r="D42" s="54">
        <v>1.0459172918019493</v>
      </c>
      <c r="E42" s="54">
        <v>1.0513920833105861</v>
      </c>
      <c r="F42" s="54">
        <v>1.0402658213009734</v>
      </c>
      <c r="G42" s="54">
        <v>1.0196493936340052</v>
      </c>
      <c r="H42" s="54">
        <v>1.0026702585146263</v>
      </c>
      <c r="I42" s="54">
        <v>0.94985002419257603</v>
      </c>
      <c r="J42" s="54">
        <v>1.0276423133906045</v>
      </c>
      <c r="K42" s="54">
        <v>1.0068480639099164</v>
      </c>
      <c r="L42" s="54">
        <v>0.95562733168936953</v>
      </c>
      <c r="M42" s="54">
        <v>0.92282321306494997</v>
      </c>
      <c r="N42" s="66">
        <v>0.96</v>
      </c>
      <c r="O42" s="66">
        <v>0.99</v>
      </c>
      <c r="P42" s="66">
        <v>1.05</v>
      </c>
      <c r="Q42" s="66">
        <v>1.05</v>
      </c>
      <c r="R42" s="66">
        <v>1.04</v>
      </c>
      <c r="S42" s="66">
        <v>1.02</v>
      </c>
      <c r="T42" s="66">
        <v>1</v>
      </c>
      <c r="U42" s="66">
        <v>0.95</v>
      </c>
      <c r="V42" s="66">
        <v>1.03</v>
      </c>
      <c r="W42" s="66">
        <v>1.01</v>
      </c>
      <c r="X42" s="66">
        <v>0.96</v>
      </c>
      <c r="Y42" s="66">
        <v>0.92</v>
      </c>
      <c r="AA42" s="53">
        <v>5</v>
      </c>
      <c r="AB42" s="68">
        <v>0.92</v>
      </c>
      <c r="AC42" s="68">
        <v>0.95</v>
      </c>
      <c r="AD42" s="68">
        <v>1.01</v>
      </c>
      <c r="AE42" s="68">
        <v>0.95</v>
      </c>
      <c r="AF42" s="68">
        <v>0.96</v>
      </c>
      <c r="AG42" s="68">
        <v>0.99</v>
      </c>
      <c r="AH42" s="68">
        <v>1.04</v>
      </c>
      <c r="AI42" s="68">
        <v>1</v>
      </c>
      <c r="AJ42" s="68">
        <v>1.05</v>
      </c>
      <c r="AK42" s="68">
        <v>1.02</v>
      </c>
      <c r="AL42" s="68">
        <v>1.05</v>
      </c>
      <c r="AM42" s="68">
        <v>1.03</v>
      </c>
      <c r="AN42" s="81">
        <v>5</v>
      </c>
      <c r="AO42" s="71">
        <v>0</v>
      </c>
      <c r="AP42" s="71">
        <v>0</v>
      </c>
      <c r="AQ42" s="71">
        <v>0</v>
      </c>
      <c r="AR42" s="72">
        <v>1.0000000000000009E-2</v>
      </c>
      <c r="AS42" s="72">
        <v>1.0000000000000009E-2</v>
      </c>
      <c r="AT42" s="72">
        <v>1.0000000000000009E-2</v>
      </c>
      <c r="AU42" s="72">
        <v>1.0000000000000009E-2</v>
      </c>
      <c r="AV42" s="72">
        <v>5.0000000000000044E-2</v>
      </c>
      <c r="AW42" s="72">
        <v>5.0000000000000044E-2</v>
      </c>
      <c r="AX42" s="72">
        <v>5.0000000000000044E-2</v>
      </c>
      <c r="AY42" s="72">
        <v>5.0000000000000044E-2</v>
      </c>
      <c r="AZ42" s="80">
        <v>0</v>
      </c>
      <c r="BA42" s="80">
        <v>0</v>
      </c>
      <c r="BB42" s="80">
        <v>1.0000000000000009E-2</v>
      </c>
      <c r="BC42" s="80">
        <v>1.0000000000000009E-2</v>
      </c>
      <c r="BD42" s="80">
        <v>0</v>
      </c>
      <c r="BE42" s="80">
        <v>0</v>
      </c>
      <c r="BF42" s="80">
        <v>0</v>
      </c>
      <c r="BG42" s="80">
        <v>0</v>
      </c>
      <c r="BH42" s="80">
        <v>5.0000000000000044E-2</v>
      </c>
      <c r="BI42" s="80">
        <v>2.0000000000000018E-2</v>
      </c>
      <c r="BJ42" s="80">
        <v>3.0000000000000027E-2</v>
      </c>
      <c r="BK42" s="80">
        <v>3.0000000000000027E-2</v>
      </c>
    </row>
    <row r="43" spans="1:64" x14ac:dyDescent="0.25">
      <c r="A43" s="45">
        <v>6</v>
      </c>
      <c r="B43" s="54">
        <v>0.9677216505842331</v>
      </c>
      <c r="C43" s="54">
        <v>0.99976948817737221</v>
      </c>
      <c r="D43" s="54">
        <v>1.0576691714851174</v>
      </c>
      <c r="E43" s="54">
        <v>1.0868322656960938</v>
      </c>
      <c r="F43" s="54">
        <v>1.0659802574235757</v>
      </c>
      <c r="G43" s="54">
        <v>1.0291345042724611</v>
      </c>
      <c r="H43" s="54">
        <v>1.0117854426829413</v>
      </c>
      <c r="I43" s="54">
        <v>0.95911685369578481</v>
      </c>
      <c r="J43" s="54">
        <v>1.0391888562376899</v>
      </c>
      <c r="K43" s="54">
        <v>1.0184210301068137</v>
      </c>
      <c r="L43" s="54">
        <v>0.9649505251678413</v>
      </c>
      <c r="M43" s="54">
        <v>0.93205144519559935</v>
      </c>
      <c r="N43" s="66">
        <v>0.97</v>
      </c>
      <c r="O43" s="66">
        <v>1</v>
      </c>
      <c r="P43" s="66">
        <v>1.06</v>
      </c>
      <c r="Q43" s="66">
        <v>1.0900000000000001</v>
      </c>
      <c r="R43" s="66">
        <v>1.07</v>
      </c>
      <c r="S43" s="66">
        <v>1.03</v>
      </c>
      <c r="T43" s="66">
        <v>1.01</v>
      </c>
      <c r="U43" s="66">
        <v>0.96</v>
      </c>
      <c r="V43" s="66">
        <v>1.04</v>
      </c>
      <c r="W43" s="66">
        <v>1.02</v>
      </c>
      <c r="X43" s="66">
        <v>0.96</v>
      </c>
      <c r="Y43" s="66">
        <v>0.93</v>
      </c>
      <c r="AA43" s="53">
        <v>6</v>
      </c>
      <c r="AB43" s="68">
        <v>0.93</v>
      </c>
      <c r="AC43" s="68">
        <v>0.96</v>
      </c>
      <c r="AD43" s="68">
        <v>1.02</v>
      </c>
      <c r="AE43" s="68">
        <v>0.96</v>
      </c>
      <c r="AF43" s="68">
        <v>0.97</v>
      </c>
      <c r="AG43" s="68">
        <v>1</v>
      </c>
      <c r="AH43" s="68">
        <v>1.07</v>
      </c>
      <c r="AI43" s="68">
        <v>1.01</v>
      </c>
      <c r="AJ43" s="68">
        <v>1.06</v>
      </c>
      <c r="AK43" s="68">
        <v>1.03</v>
      </c>
      <c r="AL43" s="68">
        <v>1.0900000000000001</v>
      </c>
      <c r="AM43" s="68">
        <v>1.04</v>
      </c>
      <c r="AN43" s="81">
        <v>6</v>
      </c>
      <c r="AO43" s="71">
        <v>1.0000000000000009E-2</v>
      </c>
      <c r="AP43" s="71">
        <v>1.0000000000000009E-2</v>
      </c>
      <c r="AQ43" s="73">
        <v>1.0000000000000009E-2</v>
      </c>
      <c r="AR43" s="73">
        <v>2.0000000000000018E-2</v>
      </c>
      <c r="AS43" s="73">
        <v>2.0000000000000018E-2</v>
      </c>
      <c r="AT43" s="73">
        <v>2.0000000000000018E-2</v>
      </c>
      <c r="AU43" s="73">
        <v>2.0000000000000018E-2</v>
      </c>
      <c r="AV43" s="73">
        <v>6.0000000000000053E-2</v>
      </c>
      <c r="AW43" s="73">
        <v>8.0000000000000071E-2</v>
      </c>
      <c r="AX43" s="73">
        <v>8.0000000000000071E-2</v>
      </c>
      <c r="AY43" s="73">
        <v>8.0000000000000071E-2</v>
      </c>
      <c r="AZ43" s="80">
        <v>1.0000000000000009E-2</v>
      </c>
      <c r="BA43" s="80">
        <v>1.0000000000000009E-2</v>
      </c>
      <c r="BB43" s="80">
        <v>1.0000000000000009E-2</v>
      </c>
      <c r="BC43" s="80">
        <v>1.0000000000000009E-2</v>
      </c>
      <c r="BD43" s="80">
        <v>1.0000000000000009E-2</v>
      </c>
      <c r="BE43" s="80">
        <v>1.0000000000000009E-2</v>
      </c>
      <c r="BF43" s="80">
        <v>1.0000000000000009E-2</v>
      </c>
      <c r="BG43" s="80">
        <v>1.0000000000000009E-2</v>
      </c>
      <c r="BH43" s="80">
        <v>1.0000000000000009E-2</v>
      </c>
      <c r="BI43" s="80">
        <v>4.0000000000000036E-2</v>
      </c>
      <c r="BJ43" s="80">
        <v>3.0000000000000027E-2</v>
      </c>
      <c r="BK43" s="80">
        <v>1.0000000000000009E-2</v>
      </c>
    </row>
    <row r="44" spans="1:64" x14ac:dyDescent="0.25">
      <c r="A44" s="45">
        <v>7</v>
      </c>
      <c r="B44" s="54">
        <v>0.9583716829476786</v>
      </c>
      <c r="C44" s="54">
        <v>0.99010987959594854</v>
      </c>
      <c r="D44" s="54">
        <v>1.0529684196118501</v>
      </c>
      <c r="E44" s="54">
        <v>1.0821069080191543</v>
      </c>
      <c r="F44" s="54">
        <v>1.0613049055938548</v>
      </c>
      <c r="G44" s="54">
        <v>1.0196493936340052</v>
      </c>
      <c r="H44" s="54">
        <v>1.0026702585146263</v>
      </c>
      <c r="I44" s="54">
        <v>0.94985002419257603</v>
      </c>
      <c r="J44" s="54">
        <v>1.0345702390988556</v>
      </c>
      <c r="K44" s="54">
        <v>1.0137918437149611</v>
      </c>
      <c r="L44" s="54">
        <v>0.95562733168936953</v>
      </c>
      <c r="M44" s="54">
        <v>0.92282321306494997</v>
      </c>
      <c r="N44" s="66">
        <v>0.96</v>
      </c>
      <c r="O44" s="66">
        <v>0.99</v>
      </c>
      <c r="P44" s="66">
        <v>1.05</v>
      </c>
      <c r="Q44" s="66">
        <v>1.08</v>
      </c>
      <c r="R44" s="66">
        <v>1.06</v>
      </c>
      <c r="S44" s="66">
        <v>1.02</v>
      </c>
      <c r="T44" s="66">
        <v>1</v>
      </c>
      <c r="U44" s="66">
        <v>0.95</v>
      </c>
      <c r="V44" s="66">
        <v>1.03</v>
      </c>
      <c r="W44" s="66">
        <v>1.01</v>
      </c>
      <c r="X44" s="66">
        <v>0.96</v>
      </c>
      <c r="Y44" s="66">
        <v>0.92</v>
      </c>
      <c r="AA44" s="53">
        <v>7</v>
      </c>
      <c r="AB44" s="68">
        <v>0.92</v>
      </c>
      <c r="AC44" s="68">
        <v>0.95</v>
      </c>
      <c r="AD44" s="68">
        <v>1.01</v>
      </c>
      <c r="AE44" s="68">
        <v>0.96</v>
      </c>
      <c r="AF44" s="68">
        <v>0.96</v>
      </c>
      <c r="AG44" s="68">
        <v>0.99</v>
      </c>
      <c r="AH44" s="68">
        <v>1.06</v>
      </c>
      <c r="AI44" s="68">
        <v>1</v>
      </c>
      <c r="AJ44" s="68">
        <v>1.05</v>
      </c>
      <c r="AK44" s="68">
        <v>1.02</v>
      </c>
      <c r="AL44" s="68">
        <v>1.08</v>
      </c>
      <c r="AM44" s="68">
        <v>1.03</v>
      </c>
      <c r="AN44" s="79">
        <v>7</v>
      </c>
      <c r="AO44" s="71">
        <v>0</v>
      </c>
      <c r="AP44" s="71">
        <v>0</v>
      </c>
      <c r="AQ44" s="71">
        <v>0</v>
      </c>
      <c r="AR44" s="72">
        <v>1.0000000000000009E-2</v>
      </c>
      <c r="AS44" s="72">
        <v>1.0000000000000009E-2</v>
      </c>
      <c r="AT44" s="72">
        <v>1.0000000000000009E-2</v>
      </c>
      <c r="AU44" s="72">
        <v>1.0000000000000009E-2</v>
      </c>
      <c r="AV44" s="72">
        <v>5.0000000000000044E-2</v>
      </c>
      <c r="AW44" s="72">
        <v>7.0000000000000062E-2</v>
      </c>
      <c r="AX44" s="72">
        <v>7.0000000000000062E-2</v>
      </c>
      <c r="AY44" s="72">
        <v>7.0000000000000062E-2</v>
      </c>
      <c r="AZ44" s="80">
        <v>-1.0000000000000009E-2</v>
      </c>
      <c r="BA44" s="80">
        <v>-1.0000000000000009E-2</v>
      </c>
      <c r="BB44" s="80">
        <v>-1.0000000000000009E-2</v>
      </c>
      <c r="BC44" s="80">
        <v>-1.0000000000000009E-2</v>
      </c>
      <c r="BD44" s="80">
        <v>-1.0000000000000009E-2</v>
      </c>
      <c r="BE44" s="80">
        <v>-1.0000000000000009E-2</v>
      </c>
      <c r="BF44" s="80">
        <v>-1.0000000000000009E-2</v>
      </c>
      <c r="BG44" s="80">
        <v>-1.0000000000000009E-2</v>
      </c>
      <c r="BH44" s="80">
        <v>-1.0000000000000009E-2</v>
      </c>
      <c r="BI44" s="80">
        <v>-1.0000000000000009E-2</v>
      </c>
      <c r="BJ44" s="80">
        <v>-1.0000000000000009E-2</v>
      </c>
      <c r="BK44" s="80">
        <v>-1.0000000000000009E-2</v>
      </c>
    </row>
    <row r="45" spans="1:64" x14ac:dyDescent="0.25">
      <c r="A45" s="45">
        <v>8</v>
      </c>
      <c r="B45" s="54">
        <v>0.9677216505842331</v>
      </c>
      <c r="C45" s="54">
        <v>0.99976948817737221</v>
      </c>
      <c r="D45" s="54">
        <v>1.0623699233583845</v>
      </c>
      <c r="E45" s="54">
        <v>1.0915576233730335</v>
      </c>
      <c r="F45" s="54">
        <v>1.0706556096063424</v>
      </c>
      <c r="G45" s="54">
        <v>1.0291345042724611</v>
      </c>
      <c r="H45" s="54">
        <v>1.0117854426829413</v>
      </c>
      <c r="I45" s="54">
        <v>0.95911685369578481</v>
      </c>
      <c r="J45" s="54">
        <v>1.0438074733765241</v>
      </c>
      <c r="K45" s="54">
        <v>1.0230502167159319</v>
      </c>
      <c r="L45" s="54">
        <v>0.9649505251678413</v>
      </c>
      <c r="M45" s="54">
        <v>0.93205144519559935</v>
      </c>
      <c r="N45" s="66">
        <v>0.97</v>
      </c>
      <c r="O45" s="66">
        <v>1</v>
      </c>
      <c r="P45" s="66">
        <v>1.06</v>
      </c>
      <c r="Q45" s="66">
        <v>1.0900000000000001</v>
      </c>
      <c r="R45" s="66">
        <v>1.07</v>
      </c>
      <c r="S45" s="66">
        <v>1.03</v>
      </c>
      <c r="T45" s="66">
        <v>1.01</v>
      </c>
      <c r="U45" s="66">
        <v>0.96</v>
      </c>
      <c r="V45" s="66">
        <v>1.04</v>
      </c>
      <c r="W45" s="66">
        <v>1.02</v>
      </c>
      <c r="X45" s="66">
        <v>0.96</v>
      </c>
      <c r="Y45" s="66">
        <v>0.93</v>
      </c>
      <c r="AA45" s="53">
        <v>8</v>
      </c>
      <c r="AB45" s="68">
        <v>0.93</v>
      </c>
      <c r="AC45" s="68">
        <v>0.96</v>
      </c>
      <c r="AD45" s="68">
        <v>1.02</v>
      </c>
      <c r="AE45" s="68">
        <v>0.96</v>
      </c>
      <c r="AF45" s="68">
        <v>0.97</v>
      </c>
      <c r="AG45" s="68">
        <v>1</v>
      </c>
      <c r="AH45" s="68">
        <v>1.07</v>
      </c>
      <c r="AI45" s="68">
        <v>1.01</v>
      </c>
      <c r="AJ45" s="68">
        <v>1.06</v>
      </c>
      <c r="AK45" s="68">
        <v>1.03</v>
      </c>
      <c r="AL45" s="68">
        <v>1.0900000000000001</v>
      </c>
      <c r="AM45" s="68">
        <v>1.04</v>
      </c>
      <c r="AN45" s="79">
        <v>8</v>
      </c>
      <c r="AO45" s="71">
        <v>1.0000000000000009E-2</v>
      </c>
      <c r="AP45" s="71">
        <v>1.0000000000000009E-2</v>
      </c>
      <c r="AQ45" s="73">
        <v>1.0000000000000009E-2</v>
      </c>
      <c r="AR45" s="73">
        <v>2.0000000000000018E-2</v>
      </c>
      <c r="AS45" s="73">
        <v>2.0000000000000018E-2</v>
      </c>
      <c r="AT45" s="73">
        <v>2.0000000000000018E-2</v>
      </c>
      <c r="AU45" s="73">
        <v>2.0000000000000018E-2</v>
      </c>
      <c r="AV45" s="73">
        <v>6.0000000000000053E-2</v>
      </c>
      <c r="AW45" s="73">
        <v>8.0000000000000071E-2</v>
      </c>
      <c r="AX45" s="73">
        <v>8.0000000000000071E-2</v>
      </c>
      <c r="AY45" s="73">
        <v>8.0000000000000071E-2</v>
      </c>
      <c r="AZ45" s="80">
        <v>1.0000000000000009E-2</v>
      </c>
      <c r="BA45" s="80">
        <v>1.0000000000000009E-2</v>
      </c>
      <c r="BB45" s="80">
        <v>1.0000000000000009E-2</v>
      </c>
      <c r="BC45" s="80">
        <v>1.0000000000000009E-2</v>
      </c>
      <c r="BD45" s="80">
        <v>1.0000000000000009E-2</v>
      </c>
      <c r="BE45" s="80">
        <v>1.0000000000000009E-2</v>
      </c>
      <c r="BF45" s="80">
        <v>1.0000000000000009E-2</v>
      </c>
      <c r="BG45" s="80">
        <v>1.0000000000000009E-2</v>
      </c>
      <c r="BH45" s="80">
        <v>1.0000000000000009E-2</v>
      </c>
      <c r="BI45" s="80">
        <v>1.0000000000000009E-2</v>
      </c>
      <c r="BJ45" s="80">
        <v>1.0000000000000009E-2</v>
      </c>
      <c r="BK45" s="80">
        <v>1.0000000000000009E-2</v>
      </c>
    </row>
    <row r="46" spans="1:64" x14ac:dyDescent="0.25">
      <c r="A46" s="45">
        <v>9</v>
      </c>
      <c r="B46" s="54">
        <v>0.9677216505842331</v>
      </c>
      <c r="C46" s="54">
        <v>0.99976948817737221</v>
      </c>
      <c r="D46" s="54">
        <v>1.0623699233583845</v>
      </c>
      <c r="E46" s="54">
        <v>1.0915576233730335</v>
      </c>
      <c r="F46" s="54">
        <v>1.0706556096063424</v>
      </c>
      <c r="G46" s="54">
        <v>1.0291345042724611</v>
      </c>
      <c r="H46" s="54">
        <v>1.0117854426829413</v>
      </c>
      <c r="I46" s="54">
        <v>0.95911685369578481</v>
      </c>
      <c r="J46" s="54">
        <v>1.0438074733765241</v>
      </c>
      <c r="K46" s="54">
        <v>1.0230502167159319</v>
      </c>
      <c r="L46" s="54">
        <v>0.9649505251678413</v>
      </c>
      <c r="M46" s="54">
        <v>0.93205144519559935</v>
      </c>
      <c r="N46" s="66">
        <v>0.97</v>
      </c>
      <c r="O46" s="66">
        <v>1</v>
      </c>
      <c r="P46" s="66">
        <v>1.06</v>
      </c>
      <c r="Q46" s="66">
        <v>1.0900000000000001</v>
      </c>
      <c r="R46" s="66">
        <v>1.07</v>
      </c>
      <c r="S46" s="66">
        <v>1.03</v>
      </c>
      <c r="T46" s="66">
        <v>1.01</v>
      </c>
      <c r="U46" s="66">
        <v>0.96</v>
      </c>
      <c r="V46" s="66">
        <v>1.04</v>
      </c>
      <c r="W46" s="66">
        <v>1.02</v>
      </c>
      <c r="X46" s="66">
        <v>0.96</v>
      </c>
      <c r="Y46" s="66">
        <v>0.93</v>
      </c>
      <c r="AA46" s="53">
        <v>9</v>
      </c>
      <c r="AB46" s="68">
        <v>0.93</v>
      </c>
      <c r="AC46" s="68">
        <v>0.96</v>
      </c>
      <c r="AD46" s="68">
        <v>1.02</v>
      </c>
      <c r="AE46" s="68">
        <v>0.96</v>
      </c>
      <c r="AF46" s="68">
        <v>0.97</v>
      </c>
      <c r="AG46" s="68">
        <v>1</v>
      </c>
      <c r="AH46" s="68">
        <v>1.07</v>
      </c>
      <c r="AI46" s="68">
        <v>1.01</v>
      </c>
      <c r="AJ46" s="68">
        <v>1.06</v>
      </c>
      <c r="AK46" s="68">
        <v>1.03</v>
      </c>
      <c r="AL46" s="68">
        <v>1.0900000000000001</v>
      </c>
      <c r="AM46" s="68">
        <v>1.04</v>
      </c>
      <c r="AN46" s="79">
        <v>9</v>
      </c>
      <c r="AO46" s="71">
        <v>1.0000000000000009E-2</v>
      </c>
      <c r="AP46" s="71">
        <v>1.0000000000000009E-2</v>
      </c>
      <c r="AQ46" s="73">
        <v>1.0000000000000009E-2</v>
      </c>
      <c r="AR46" s="73">
        <v>2.0000000000000018E-2</v>
      </c>
      <c r="AS46" s="73">
        <v>2.0000000000000018E-2</v>
      </c>
      <c r="AT46" s="73">
        <v>2.0000000000000018E-2</v>
      </c>
      <c r="AU46" s="73">
        <v>2.0000000000000018E-2</v>
      </c>
      <c r="AV46" s="73">
        <v>6.0000000000000053E-2</v>
      </c>
      <c r="AW46" s="73">
        <v>8.0000000000000071E-2</v>
      </c>
      <c r="AX46" s="73">
        <v>8.0000000000000071E-2</v>
      </c>
      <c r="AY46" s="73">
        <v>8.0000000000000071E-2</v>
      </c>
      <c r="AZ46" s="80">
        <v>0</v>
      </c>
      <c r="BA46" s="80">
        <v>0</v>
      </c>
      <c r="BB46" s="80">
        <v>0</v>
      </c>
      <c r="BC46" s="80">
        <v>0</v>
      </c>
      <c r="BD46" s="80">
        <v>0</v>
      </c>
      <c r="BE46" s="80">
        <v>0</v>
      </c>
      <c r="BF46" s="80">
        <v>0</v>
      </c>
      <c r="BG46" s="80">
        <v>0</v>
      </c>
      <c r="BH46" s="80">
        <v>0</v>
      </c>
      <c r="BI46" s="80">
        <v>0</v>
      </c>
      <c r="BJ46" s="80">
        <v>0</v>
      </c>
      <c r="BK46" s="80">
        <v>0</v>
      </c>
      <c r="BL46" s="54"/>
    </row>
    <row r="47" spans="1:64" x14ac:dyDescent="0.25">
      <c r="A47" s="45">
        <v>10</v>
      </c>
      <c r="B47" s="54">
        <v>0.95603419073726503</v>
      </c>
      <c r="C47" s="54">
        <v>0.98769497745059254</v>
      </c>
      <c r="D47" s="54">
        <v>1.0576691714851174</v>
      </c>
      <c r="E47" s="54">
        <v>1.0868322656960938</v>
      </c>
      <c r="F47" s="54">
        <v>1.0659802574235757</v>
      </c>
      <c r="G47" s="54">
        <v>1.0172781161588702</v>
      </c>
      <c r="H47" s="54">
        <v>1.0003914624225074</v>
      </c>
      <c r="I47" s="54">
        <v>0.94753331675994101</v>
      </c>
      <c r="J47" s="54">
        <v>1.0391888562376899</v>
      </c>
      <c r="K47" s="54">
        <v>1.0184210301068137</v>
      </c>
      <c r="L47" s="54">
        <v>0.95329653310073836</v>
      </c>
      <c r="M47" s="54">
        <v>0.92051615516257268</v>
      </c>
      <c r="N47" s="66">
        <v>0.96</v>
      </c>
      <c r="O47" s="66">
        <v>0.99</v>
      </c>
      <c r="P47" s="66">
        <v>1.06</v>
      </c>
      <c r="Q47" s="66">
        <v>1.0900000000000001</v>
      </c>
      <c r="R47" s="66">
        <v>1.07</v>
      </c>
      <c r="S47" s="66">
        <v>1.02</v>
      </c>
      <c r="T47" s="66">
        <v>1</v>
      </c>
      <c r="U47" s="66">
        <v>0.95</v>
      </c>
      <c r="V47" s="66">
        <v>1.04</v>
      </c>
      <c r="W47" s="66">
        <v>1.02</v>
      </c>
      <c r="X47" s="66">
        <v>0.95</v>
      </c>
      <c r="Y47" s="66">
        <v>0.92</v>
      </c>
      <c r="AA47" s="53">
        <v>10</v>
      </c>
      <c r="AB47" s="68">
        <v>0.92</v>
      </c>
      <c r="AC47" s="68">
        <v>0.95</v>
      </c>
      <c r="AD47" s="68">
        <v>1.02</v>
      </c>
      <c r="AE47" s="68">
        <v>0.95</v>
      </c>
      <c r="AF47" s="68">
        <v>0.96</v>
      </c>
      <c r="AG47" s="68">
        <v>0.99</v>
      </c>
      <c r="AH47" s="68">
        <v>1.07</v>
      </c>
      <c r="AI47" s="68">
        <v>1</v>
      </c>
      <c r="AJ47" s="68">
        <v>1.06</v>
      </c>
      <c r="AK47" s="68">
        <v>1.02</v>
      </c>
      <c r="AL47" s="68">
        <v>1.0900000000000001</v>
      </c>
      <c r="AM47" s="68">
        <v>1.04</v>
      </c>
      <c r="AN47" s="79">
        <v>10</v>
      </c>
      <c r="AO47" s="71">
        <v>0</v>
      </c>
      <c r="AP47" s="71">
        <v>0</v>
      </c>
      <c r="AQ47" s="73">
        <v>1.0000000000000009E-2</v>
      </c>
      <c r="AR47" s="72">
        <v>1.0000000000000009E-2</v>
      </c>
      <c r="AS47" s="72">
        <v>1.0000000000000009E-2</v>
      </c>
      <c r="AT47" s="72">
        <v>1.0000000000000009E-2</v>
      </c>
      <c r="AU47" s="72">
        <v>1.0000000000000009E-2</v>
      </c>
      <c r="AV47" s="73">
        <v>6.0000000000000053E-2</v>
      </c>
      <c r="AW47" s="73">
        <v>8.0000000000000071E-2</v>
      </c>
      <c r="AX47" s="73">
        <v>8.0000000000000071E-2</v>
      </c>
      <c r="AY47" s="73">
        <v>8.0000000000000071E-2</v>
      </c>
      <c r="AZ47" s="80">
        <v>-1.0000000000000009E-2</v>
      </c>
      <c r="BA47" s="80">
        <v>-1.0000000000000009E-2</v>
      </c>
      <c r="BB47" s="80">
        <v>-1.0000000000000009E-2</v>
      </c>
      <c r="BC47" s="80">
        <v>-1.0000000000000009E-2</v>
      </c>
      <c r="BD47" s="80">
        <v>-1.0000000000000009E-2</v>
      </c>
      <c r="BE47" s="80">
        <v>-1.0000000000000009E-2</v>
      </c>
      <c r="BF47" s="80">
        <v>-1.0000000000000009E-2</v>
      </c>
      <c r="BG47" s="80">
        <v>0</v>
      </c>
      <c r="BH47" s="80">
        <v>0</v>
      </c>
      <c r="BI47" s="80">
        <v>0</v>
      </c>
      <c r="BJ47" s="80">
        <v>0</v>
      </c>
      <c r="BK47" s="80">
        <v>0</v>
      </c>
    </row>
    <row r="48" spans="1:64" x14ac:dyDescent="0.25">
      <c r="A48" s="45">
        <v>11</v>
      </c>
      <c r="B48" s="65">
        <v>0.95369669892855136</v>
      </c>
      <c r="C48" s="54">
        <v>0.98528007530523654</v>
      </c>
      <c r="D48" s="54">
        <v>1.0576691714851174</v>
      </c>
      <c r="E48" s="54">
        <v>1.0868322656960938</v>
      </c>
      <c r="F48" s="54">
        <v>1.0659802574235757</v>
      </c>
      <c r="G48" s="54">
        <v>1.0149068383147772</v>
      </c>
      <c r="H48" s="54">
        <v>0.99811266653054986</v>
      </c>
      <c r="I48" s="54">
        <v>0.94521660932730589</v>
      </c>
      <c r="J48" s="54">
        <v>1.0391888562376899</v>
      </c>
      <c r="K48" s="54">
        <v>1.0184210301068137</v>
      </c>
      <c r="L48" s="54">
        <v>0.95096573480412483</v>
      </c>
      <c r="M48" s="54">
        <v>0.91820909699962516</v>
      </c>
      <c r="N48" s="67">
        <v>0.95</v>
      </c>
      <c r="O48" s="67">
        <v>0.99</v>
      </c>
      <c r="P48" s="67">
        <v>1.06</v>
      </c>
      <c r="Q48" s="67">
        <v>1.0900000000000001</v>
      </c>
      <c r="R48" s="67">
        <v>1.07</v>
      </c>
      <c r="S48" s="67">
        <v>1.01</v>
      </c>
      <c r="T48" s="67">
        <v>1</v>
      </c>
      <c r="U48" s="67">
        <v>0.95</v>
      </c>
      <c r="V48" s="67">
        <v>1.04</v>
      </c>
      <c r="W48" s="67">
        <v>1.02</v>
      </c>
      <c r="X48" s="67">
        <v>0.95</v>
      </c>
      <c r="Y48" s="67">
        <v>0.92</v>
      </c>
      <c r="AA48" s="53">
        <v>11</v>
      </c>
      <c r="AB48" s="69">
        <v>0.92</v>
      </c>
      <c r="AC48" s="69">
        <v>0.95</v>
      </c>
      <c r="AD48" s="69">
        <v>1.02</v>
      </c>
      <c r="AE48" s="69">
        <v>0.95</v>
      </c>
      <c r="AF48" s="69">
        <v>0.95</v>
      </c>
      <c r="AG48" s="69">
        <v>0.99</v>
      </c>
      <c r="AH48" s="69">
        <v>1.07</v>
      </c>
      <c r="AI48" s="69">
        <v>1</v>
      </c>
      <c r="AJ48" s="69">
        <v>1.06</v>
      </c>
      <c r="AK48" s="69">
        <v>1.01</v>
      </c>
      <c r="AL48" s="69">
        <v>1.0900000000000001</v>
      </c>
      <c r="AM48" s="69">
        <v>1.04</v>
      </c>
      <c r="AN48" s="79">
        <v>11</v>
      </c>
      <c r="AO48" s="71">
        <v>0</v>
      </c>
      <c r="AP48" s="71">
        <v>0</v>
      </c>
      <c r="AQ48" s="73">
        <v>1.0000000000000009E-2</v>
      </c>
      <c r="AR48" s="74">
        <v>0</v>
      </c>
      <c r="AS48" s="74">
        <v>0</v>
      </c>
      <c r="AT48" s="74">
        <v>0</v>
      </c>
      <c r="AU48" s="74">
        <v>0</v>
      </c>
      <c r="AV48" s="73">
        <v>6.0000000000000053E-2</v>
      </c>
      <c r="AW48" s="73">
        <v>8.0000000000000071E-2</v>
      </c>
      <c r="AX48" s="73">
        <v>8.0000000000000071E-2</v>
      </c>
      <c r="AY48" s="73">
        <v>8.0000000000000071E-2</v>
      </c>
      <c r="AZ48" s="80">
        <v>0</v>
      </c>
      <c r="BA48" s="80">
        <v>0</v>
      </c>
      <c r="BB48" s="80">
        <v>-1.0000000000000009E-2</v>
      </c>
      <c r="BC48" s="80">
        <v>-1.0000000000000009E-2</v>
      </c>
      <c r="BD48" s="80">
        <v>0</v>
      </c>
      <c r="BE48" s="80">
        <v>0</v>
      </c>
      <c r="BF48" s="80">
        <v>0</v>
      </c>
      <c r="BG48" s="80">
        <v>0</v>
      </c>
      <c r="BH48" s="80">
        <v>0</v>
      </c>
      <c r="BI48" s="80">
        <v>0</v>
      </c>
      <c r="BJ48" s="80">
        <v>0</v>
      </c>
      <c r="BK48" s="80">
        <v>0</v>
      </c>
    </row>
    <row r="49" spans="1:63" x14ac:dyDescent="0.25">
      <c r="A49" s="45">
        <v>12</v>
      </c>
      <c r="B49" s="65">
        <v>0.9513592071198379</v>
      </c>
      <c r="C49" s="54">
        <v>0.98286517315988053</v>
      </c>
      <c r="D49" s="54">
        <v>1.0576691714851174</v>
      </c>
      <c r="E49" s="54">
        <v>1.0868322656960938</v>
      </c>
      <c r="F49" s="54">
        <v>1.0659802574235757</v>
      </c>
      <c r="G49" s="54">
        <v>1.0125355608396425</v>
      </c>
      <c r="H49" s="54">
        <v>0.99583387043843075</v>
      </c>
      <c r="I49" s="54">
        <v>0.94289990189467088</v>
      </c>
      <c r="J49" s="54">
        <v>1.0391888562376899</v>
      </c>
      <c r="K49" s="54">
        <v>1.0184210301068137</v>
      </c>
      <c r="L49" s="54">
        <v>0.94863493650751129</v>
      </c>
      <c r="M49" s="54">
        <v>0.91590203909724788</v>
      </c>
      <c r="N49" s="67">
        <v>0.95</v>
      </c>
      <c r="O49" s="67">
        <v>0.98</v>
      </c>
      <c r="P49" s="67">
        <v>1.06</v>
      </c>
      <c r="Q49" s="67">
        <v>1.0900000000000001</v>
      </c>
      <c r="R49" s="67">
        <v>1.07</v>
      </c>
      <c r="S49" s="67">
        <v>1.01</v>
      </c>
      <c r="T49" s="67">
        <v>1</v>
      </c>
      <c r="U49" s="67">
        <v>0.94</v>
      </c>
      <c r="V49" s="67">
        <v>1.04</v>
      </c>
      <c r="W49" s="67">
        <v>1.02</v>
      </c>
      <c r="X49" s="67">
        <v>0.95</v>
      </c>
      <c r="Y49" s="67">
        <v>0.92</v>
      </c>
      <c r="AA49" s="53">
        <v>12</v>
      </c>
      <c r="AB49" s="69">
        <v>0.92</v>
      </c>
      <c r="AC49" s="69">
        <v>0.94</v>
      </c>
      <c r="AD49" s="69">
        <v>1.02</v>
      </c>
      <c r="AE49" s="69">
        <v>0.95</v>
      </c>
      <c r="AF49" s="69">
        <v>0.95</v>
      </c>
      <c r="AG49" s="69">
        <v>0.98</v>
      </c>
      <c r="AH49" s="69">
        <v>1.07</v>
      </c>
      <c r="AI49" s="69">
        <v>1</v>
      </c>
      <c r="AJ49" s="69">
        <v>1.06</v>
      </c>
      <c r="AK49" s="69">
        <v>1.01</v>
      </c>
      <c r="AL49" s="69">
        <v>1.0900000000000001</v>
      </c>
      <c r="AM49" s="69">
        <v>1.04</v>
      </c>
      <c r="AN49" s="79">
        <v>12</v>
      </c>
      <c r="AO49" s="71">
        <v>0</v>
      </c>
      <c r="AP49" s="71">
        <v>0</v>
      </c>
      <c r="AQ49" s="73">
        <v>1.0000000000000009E-2</v>
      </c>
      <c r="AR49" s="74">
        <v>0</v>
      </c>
      <c r="AS49" s="74">
        <v>0</v>
      </c>
      <c r="AT49" s="74">
        <v>0</v>
      </c>
      <c r="AU49" s="74">
        <v>0</v>
      </c>
      <c r="AV49" s="73">
        <v>6.0000000000000053E-2</v>
      </c>
      <c r="AW49" s="73">
        <v>8.0000000000000071E-2</v>
      </c>
      <c r="AX49" s="73">
        <v>8.0000000000000071E-2</v>
      </c>
      <c r="AY49" s="73">
        <v>8.0000000000000071E-2</v>
      </c>
      <c r="AZ49" s="80">
        <v>-1.0000000000000009E-2</v>
      </c>
      <c r="BA49" s="80">
        <v>-1.0000000000000009E-2</v>
      </c>
      <c r="BB49" s="80">
        <v>0</v>
      </c>
      <c r="BC49" s="80">
        <v>0</v>
      </c>
      <c r="BD49" s="80">
        <v>0</v>
      </c>
      <c r="BE49" s="80">
        <v>0</v>
      </c>
      <c r="BF49" s="80">
        <v>0</v>
      </c>
      <c r="BG49" s="80">
        <v>0</v>
      </c>
      <c r="BH49" s="80">
        <v>0</v>
      </c>
      <c r="BI49" s="80">
        <v>0</v>
      </c>
      <c r="BJ49" s="80">
        <v>0</v>
      </c>
      <c r="BK49" s="80">
        <v>0</v>
      </c>
    </row>
    <row r="50" spans="1:63" x14ac:dyDescent="0.25">
      <c r="A50" s="45" t="s">
        <v>5</v>
      </c>
      <c r="B50" s="65">
        <v>0.9513592071198379</v>
      </c>
      <c r="C50" s="54">
        <v>0.98286517315988053</v>
      </c>
      <c r="D50" s="54">
        <v>1.0529684196118501</v>
      </c>
      <c r="E50" s="54">
        <v>1.0821069080191543</v>
      </c>
      <c r="F50" s="54">
        <v>1.0613049055938548</v>
      </c>
      <c r="G50" s="54">
        <v>1.0125355608396425</v>
      </c>
      <c r="H50" s="54">
        <v>0.99583387043843075</v>
      </c>
      <c r="I50" s="54">
        <v>0.94289990189467088</v>
      </c>
      <c r="J50" s="54">
        <v>1.0345702390988556</v>
      </c>
      <c r="K50" s="54">
        <v>1.0137918437149611</v>
      </c>
      <c r="L50" s="54">
        <v>0.94863493650751129</v>
      </c>
      <c r="M50" s="54">
        <v>0.91590203909724788</v>
      </c>
      <c r="N50" s="67">
        <v>0.95</v>
      </c>
      <c r="O50" s="67">
        <v>0.98</v>
      </c>
      <c r="P50" s="67">
        <v>1.05</v>
      </c>
      <c r="Q50" s="67">
        <v>1.08</v>
      </c>
      <c r="R50" s="67">
        <v>1.06</v>
      </c>
      <c r="S50" s="67">
        <v>1.01</v>
      </c>
      <c r="T50" s="67">
        <v>1</v>
      </c>
      <c r="U50" s="67">
        <v>0.94</v>
      </c>
      <c r="V50" s="67">
        <v>1.03</v>
      </c>
      <c r="W50" s="67">
        <v>1.01</v>
      </c>
      <c r="X50" s="67">
        <v>0.95</v>
      </c>
      <c r="Y50" s="67">
        <v>0.92</v>
      </c>
      <c r="AA50" s="53" t="s">
        <v>5</v>
      </c>
      <c r="AB50" s="69">
        <v>0.92</v>
      </c>
      <c r="AC50" s="69">
        <v>0.94</v>
      </c>
      <c r="AD50" s="69">
        <v>1.01</v>
      </c>
      <c r="AE50" s="69">
        <v>0.95</v>
      </c>
      <c r="AF50" s="69">
        <v>0.95</v>
      </c>
      <c r="AG50" s="69">
        <v>0.98</v>
      </c>
      <c r="AH50" s="69">
        <v>1.06</v>
      </c>
      <c r="AI50" s="69">
        <v>1</v>
      </c>
      <c r="AJ50" s="69">
        <v>1.05</v>
      </c>
      <c r="AK50" s="69">
        <v>1.01</v>
      </c>
      <c r="AL50" s="69">
        <v>1.08</v>
      </c>
      <c r="AM50" s="69">
        <v>1.03</v>
      </c>
      <c r="AN50" s="79" t="s">
        <v>5</v>
      </c>
      <c r="AO50" s="71">
        <v>0</v>
      </c>
      <c r="AP50" s="71">
        <v>0</v>
      </c>
      <c r="AQ50" s="71">
        <v>0</v>
      </c>
      <c r="AR50" s="74">
        <v>0</v>
      </c>
      <c r="AS50" s="74">
        <v>0</v>
      </c>
      <c r="AT50" s="74">
        <v>0</v>
      </c>
      <c r="AU50" s="74">
        <v>0</v>
      </c>
      <c r="AV50" s="72">
        <v>5.0000000000000044E-2</v>
      </c>
      <c r="AW50" s="72">
        <v>7.0000000000000062E-2</v>
      </c>
      <c r="AX50" s="72">
        <v>7.0000000000000062E-2</v>
      </c>
      <c r="AY50" s="72">
        <v>7.0000000000000062E-2</v>
      </c>
      <c r="AZ50" s="80">
        <v>0</v>
      </c>
      <c r="BA50" s="80">
        <v>0</v>
      </c>
      <c r="BB50" s="80">
        <v>0</v>
      </c>
      <c r="BC50" s="80">
        <v>0</v>
      </c>
      <c r="BD50" s="80">
        <v>0</v>
      </c>
      <c r="BE50" s="80">
        <v>0</v>
      </c>
      <c r="BF50" s="80">
        <v>0</v>
      </c>
      <c r="BG50" s="80">
        <v>-1.0000000000000009E-2</v>
      </c>
      <c r="BH50" s="80">
        <v>-1.0000000000000009E-2</v>
      </c>
      <c r="BI50" s="80">
        <v>-1.0000000000000009E-2</v>
      </c>
      <c r="BJ50" s="80">
        <v>-1.0000000000000009E-2</v>
      </c>
      <c r="BK50" s="80">
        <v>-1.0000000000000009E-2</v>
      </c>
    </row>
    <row r="51" spans="1:63" x14ac:dyDescent="0.25">
      <c r="A51" s="45">
        <v>14</v>
      </c>
      <c r="B51" s="65">
        <v>0.94902171531112411</v>
      </c>
      <c r="C51" s="54">
        <v>0.98045027101452442</v>
      </c>
      <c r="D51" s="54">
        <v>1.0529684196118501</v>
      </c>
      <c r="E51" s="54">
        <v>1.0821069080191543</v>
      </c>
      <c r="F51" s="54">
        <v>1.0613049055938548</v>
      </c>
      <c r="G51" s="54">
        <v>1.0101642829955493</v>
      </c>
      <c r="H51" s="54">
        <v>0.99355507434631174</v>
      </c>
      <c r="I51" s="54">
        <v>0.94058319468936713</v>
      </c>
      <c r="J51" s="54">
        <v>1.0345702390988556</v>
      </c>
      <c r="K51" s="54">
        <v>1.0137918437149611</v>
      </c>
      <c r="L51" s="54">
        <v>0.94630413821089776</v>
      </c>
      <c r="M51" s="54">
        <v>0.91359498093430047</v>
      </c>
      <c r="N51" s="67">
        <v>0.95</v>
      </c>
      <c r="O51" s="67">
        <v>0.98</v>
      </c>
      <c r="P51" s="67">
        <v>1.05</v>
      </c>
      <c r="Q51" s="67">
        <v>1.08</v>
      </c>
      <c r="R51" s="67">
        <v>1.06</v>
      </c>
      <c r="S51" s="67">
        <v>1.01</v>
      </c>
      <c r="T51" s="67">
        <v>0.99</v>
      </c>
      <c r="U51" s="67">
        <v>0.94</v>
      </c>
      <c r="V51" s="67">
        <v>1.03</v>
      </c>
      <c r="W51" s="67">
        <v>1.01</v>
      </c>
      <c r="X51" s="67">
        <v>0.95</v>
      </c>
      <c r="Y51" s="67">
        <v>0.91</v>
      </c>
      <c r="AA51" s="53">
        <v>14</v>
      </c>
      <c r="AB51" s="69">
        <v>0.91</v>
      </c>
      <c r="AC51" s="69">
        <v>0.94</v>
      </c>
      <c r="AD51" s="69">
        <v>1.01</v>
      </c>
      <c r="AE51" s="69">
        <v>0.95</v>
      </c>
      <c r="AF51" s="69">
        <v>0.95</v>
      </c>
      <c r="AG51" s="69">
        <v>0.98</v>
      </c>
      <c r="AH51" s="69">
        <v>1.06</v>
      </c>
      <c r="AI51" s="69">
        <v>0.99</v>
      </c>
      <c r="AJ51" s="69">
        <v>1.05</v>
      </c>
      <c r="AK51" s="69">
        <v>1.01</v>
      </c>
      <c r="AL51" s="69">
        <v>1.08</v>
      </c>
      <c r="AM51" s="69">
        <v>1.03</v>
      </c>
      <c r="AN51" s="79">
        <v>14</v>
      </c>
      <c r="AO51" s="71">
        <v>-1.0000000000000009E-2</v>
      </c>
      <c r="AP51" s="71">
        <v>-1.0000000000000009E-2</v>
      </c>
      <c r="AQ51" s="71">
        <v>0</v>
      </c>
      <c r="AR51" s="75">
        <v>0</v>
      </c>
      <c r="AS51" s="75">
        <v>0</v>
      </c>
      <c r="AT51" s="75">
        <v>0</v>
      </c>
      <c r="AU51" s="75">
        <v>0</v>
      </c>
      <c r="AV51" s="72">
        <v>5.0000000000000044E-2</v>
      </c>
      <c r="AW51" s="72">
        <v>7.0000000000000062E-2</v>
      </c>
      <c r="AX51" s="72">
        <v>7.0000000000000062E-2</v>
      </c>
      <c r="AY51" s="72">
        <v>7.0000000000000062E-2</v>
      </c>
      <c r="AZ51" s="80">
        <v>0</v>
      </c>
      <c r="BA51" s="80">
        <v>0</v>
      </c>
      <c r="BB51" s="80">
        <v>0</v>
      </c>
      <c r="BC51" s="80">
        <v>0</v>
      </c>
      <c r="BD51" s="80">
        <v>-1.0000000000000009E-2</v>
      </c>
      <c r="BE51" s="80">
        <v>-1.0000000000000009E-2</v>
      </c>
      <c r="BF51" s="80">
        <v>-1.0000000000000009E-2</v>
      </c>
      <c r="BG51" s="80">
        <v>0</v>
      </c>
      <c r="BH51" s="80">
        <v>0</v>
      </c>
      <c r="BI51" s="80">
        <v>0</v>
      </c>
      <c r="BJ51" s="80">
        <v>0</v>
      </c>
      <c r="BK51" s="80">
        <v>0</v>
      </c>
    </row>
    <row r="52" spans="1:63" x14ac:dyDescent="0.25">
      <c r="A52" s="45">
        <v>15</v>
      </c>
      <c r="B52" s="65">
        <v>0.94902171531112411</v>
      </c>
      <c r="C52" s="54">
        <v>0.98045027101452442</v>
      </c>
      <c r="D52" s="54">
        <v>1.0506180436752164</v>
      </c>
      <c r="E52" s="54">
        <v>1.0797442293722233</v>
      </c>
      <c r="F52" s="54">
        <v>1.0589672293259484</v>
      </c>
      <c r="G52" s="54">
        <v>1.0101642829955493</v>
      </c>
      <c r="H52" s="54">
        <v>0.99355507434631174</v>
      </c>
      <c r="I52" s="54">
        <v>0.94058319468936713</v>
      </c>
      <c r="J52" s="54">
        <v>1.0322609305294388</v>
      </c>
      <c r="K52" s="54">
        <v>1.011477250301769</v>
      </c>
      <c r="L52" s="54">
        <v>0.94630413821089776</v>
      </c>
      <c r="M52" s="54">
        <v>0.91359498093430047</v>
      </c>
      <c r="N52" s="67">
        <v>0.95</v>
      </c>
      <c r="O52" s="67">
        <v>0.98</v>
      </c>
      <c r="P52" s="67">
        <v>1.05</v>
      </c>
      <c r="Q52" s="67">
        <v>1.08</v>
      </c>
      <c r="R52" s="67">
        <v>1.06</v>
      </c>
      <c r="S52" s="67">
        <v>1.01</v>
      </c>
      <c r="T52" s="67">
        <v>0.99</v>
      </c>
      <c r="U52" s="67">
        <v>0.94</v>
      </c>
      <c r="V52" s="67">
        <v>1.03</v>
      </c>
      <c r="W52" s="67">
        <v>1.01</v>
      </c>
      <c r="X52" s="67">
        <v>0.95</v>
      </c>
      <c r="Y52" s="67">
        <v>0.91</v>
      </c>
      <c r="AA52" s="53">
        <v>15</v>
      </c>
      <c r="AB52" s="69">
        <v>0.91</v>
      </c>
      <c r="AC52" s="69">
        <v>0.94</v>
      </c>
      <c r="AD52" s="69">
        <v>1.01</v>
      </c>
      <c r="AE52" s="69">
        <v>0.95</v>
      </c>
      <c r="AF52" s="69">
        <v>0.95</v>
      </c>
      <c r="AG52" s="69">
        <v>0.98</v>
      </c>
      <c r="AH52" s="69">
        <v>1.06</v>
      </c>
      <c r="AI52" s="69">
        <v>0.99</v>
      </c>
      <c r="AJ52" s="69">
        <v>1.05</v>
      </c>
      <c r="AK52" s="69">
        <v>1.01</v>
      </c>
      <c r="AL52" s="69">
        <v>1.08</v>
      </c>
      <c r="AM52" s="69">
        <v>1.03</v>
      </c>
      <c r="AN52" s="79">
        <v>15</v>
      </c>
      <c r="AO52" s="71">
        <v>-1.0000000000000009E-2</v>
      </c>
      <c r="AP52" s="71">
        <v>-1.0000000000000009E-2</v>
      </c>
      <c r="AQ52" s="71">
        <v>0</v>
      </c>
      <c r="AR52" s="75">
        <v>0</v>
      </c>
      <c r="AS52" s="75">
        <v>0</v>
      </c>
      <c r="AT52" s="75">
        <v>0</v>
      </c>
      <c r="AU52" s="75">
        <v>0</v>
      </c>
      <c r="AV52" s="72">
        <v>5.0000000000000044E-2</v>
      </c>
      <c r="AW52" s="72">
        <v>7.0000000000000062E-2</v>
      </c>
      <c r="AX52" s="72">
        <v>7.0000000000000062E-2</v>
      </c>
      <c r="AY52" s="72">
        <v>7.0000000000000062E-2</v>
      </c>
      <c r="AZ52" s="80">
        <v>0</v>
      </c>
      <c r="BA52" s="80">
        <v>0</v>
      </c>
      <c r="BB52" s="80">
        <v>0</v>
      </c>
      <c r="BC52" s="80">
        <v>0</v>
      </c>
      <c r="BD52" s="80">
        <v>0</v>
      </c>
      <c r="BE52" s="80">
        <v>0</v>
      </c>
      <c r="BF52" s="80">
        <v>0</v>
      </c>
      <c r="BG52" s="80">
        <v>0</v>
      </c>
      <c r="BH52" s="80">
        <v>0</v>
      </c>
      <c r="BI52" s="80">
        <v>0</v>
      </c>
      <c r="BJ52" s="80">
        <v>0</v>
      </c>
      <c r="BK52" s="80">
        <v>0</v>
      </c>
    </row>
    <row r="53" spans="1:63" x14ac:dyDescent="0.25">
      <c r="A53" s="45">
        <v>16</v>
      </c>
      <c r="B53" s="65">
        <v>0.95603419073726503</v>
      </c>
      <c r="C53" s="54">
        <v>0.98769497745059254</v>
      </c>
      <c r="D53" s="54">
        <v>1.0576691714851174</v>
      </c>
      <c r="E53" s="54">
        <v>1.0868322656960938</v>
      </c>
      <c r="F53" s="54">
        <v>1.0659802574235757</v>
      </c>
      <c r="G53" s="54">
        <v>1.0172781161588702</v>
      </c>
      <c r="H53" s="54">
        <v>1.0003914624225074</v>
      </c>
      <c r="I53" s="54">
        <v>0.94753331675994101</v>
      </c>
      <c r="J53" s="54">
        <v>1.0391888562376899</v>
      </c>
      <c r="K53" s="54">
        <v>1.0184210301068137</v>
      </c>
      <c r="L53" s="54">
        <v>0.95329653310073836</v>
      </c>
      <c r="M53" s="54">
        <v>0.92051615516257268</v>
      </c>
      <c r="N53" s="67">
        <v>0.96</v>
      </c>
      <c r="O53" s="67">
        <v>0.99</v>
      </c>
      <c r="P53" s="67">
        <v>1.06</v>
      </c>
      <c r="Q53" s="67">
        <v>1.0900000000000001</v>
      </c>
      <c r="R53" s="67">
        <v>1.07</v>
      </c>
      <c r="S53" s="67">
        <v>1.02</v>
      </c>
      <c r="T53" s="67">
        <v>1</v>
      </c>
      <c r="U53" s="67">
        <v>0.95</v>
      </c>
      <c r="V53" s="67">
        <v>1.04</v>
      </c>
      <c r="W53" s="67">
        <v>1.02</v>
      </c>
      <c r="X53" s="67">
        <v>0.95</v>
      </c>
      <c r="Y53" s="67">
        <v>0.92</v>
      </c>
      <c r="AA53" s="53">
        <v>16</v>
      </c>
      <c r="AB53" s="69">
        <v>0.92</v>
      </c>
      <c r="AC53" s="69">
        <v>0.95</v>
      </c>
      <c r="AD53" s="69">
        <v>1.02</v>
      </c>
      <c r="AE53" s="69">
        <v>0.95</v>
      </c>
      <c r="AF53" s="69">
        <v>0.96</v>
      </c>
      <c r="AG53" s="69">
        <v>0.99</v>
      </c>
      <c r="AH53" s="69">
        <v>1.07</v>
      </c>
      <c r="AI53" s="69">
        <v>1</v>
      </c>
      <c r="AJ53" s="69">
        <v>1.06</v>
      </c>
      <c r="AK53" s="69">
        <v>1.02</v>
      </c>
      <c r="AL53" s="69">
        <v>1.0900000000000001</v>
      </c>
      <c r="AM53" s="69">
        <v>1.04</v>
      </c>
      <c r="AN53" s="79">
        <v>16</v>
      </c>
      <c r="AO53" s="71">
        <v>0</v>
      </c>
      <c r="AP53" s="71">
        <v>0</v>
      </c>
      <c r="AQ53" s="73">
        <v>1.0000000000000009E-2</v>
      </c>
      <c r="AR53" s="72">
        <v>1.0000000000000009E-2</v>
      </c>
      <c r="AS53" s="72">
        <v>1.0000000000000009E-2</v>
      </c>
      <c r="AT53" s="72">
        <v>1.0000000000000009E-2</v>
      </c>
      <c r="AU53" s="72">
        <v>1.0000000000000009E-2</v>
      </c>
      <c r="AV53" s="73">
        <v>6.0000000000000053E-2</v>
      </c>
      <c r="AW53" s="73">
        <v>8.0000000000000071E-2</v>
      </c>
      <c r="AX53" s="73">
        <v>8.0000000000000071E-2</v>
      </c>
      <c r="AY53" s="73">
        <v>8.0000000000000071E-2</v>
      </c>
      <c r="AZ53" s="80">
        <v>1.0000000000000009E-2</v>
      </c>
      <c r="BA53" s="80">
        <v>1.0000000000000009E-2</v>
      </c>
      <c r="BB53" s="80">
        <v>1.0000000000000009E-2</v>
      </c>
      <c r="BC53" s="80">
        <v>1.0000000000000009E-2</v>
      </c>
      <c r="BD53" s="80">
        <v>1.0000000000000009E-2</v>
      </c>
      <c r="BE53" s="80">
        <v>1.0000000000000009E-2</v>
      </c>
      <c r="BF53" s="80">
        <v>1.0000000000000009E-2</v>
      </c>
      <c r="BG53" s="80">
        <v>1.0000000000000009E-2</v>
      </c>
      <c r="BH53" s="80">
        <v>1.0000000000000009E-2</v>
      </c>
      <c r="BI53" s="80">
        <v>1.0000000000000009E-2</v>
      </c>
      <c r="BJ53" s="80">
        <v>1.0000000000000009E-2</v>
      </c>
      <c r="BK53" s="80">
        <v>1.0000000000000009E-2</v>
      </c>
    </row>
    <row r="54" spans="1:63" x14ac:dyDescent="0.25">
      <c r="A54" s="45">
        <v>17</v>
      </c>
      <c r="B54" s="65">
        <v>0.94668422310071076</v>
      </c>
      <c r="C54" s="54">
        <v>0.97803536886916864</v>
      </c>
      <c r="D54" s="54">
        <v>1.0459172918019493</v>
      </c>
      <c r="E54" s="54">
        <v>1.0750188716952838</v>
      </c>
      <c r="F54" s="54">
        <v>1.0542918774962278</v>
      </c>
      <c r="G54" s="54">
        <v>1.0077930055204145</v>
      </c>
      <c r="H54" s="54">
        <v>0.99127627825419273</v>
      </c>
      <c r="I54" s="54">
        <v>0.93826648725673212</v>
      </c>
      <c r="J54" s="54">
        <v>1.0276423133906045</v>
      </c>
      <c r="K54" s="54">
        <v>1.0068480639099164</v>
      </c>
      <c r="L54" s="54">
        <v>0.94397333962226648</v>
      </c>
      <c r="M54" s="54">
        <v>0.91128792303192308</v>
      </c>
      <c r="N54" s="67">
        <v>0.95</v>
      </c>
      <c r="O54" s="67">
        <v>0.98</v>
      </c>
      <c r="P54" s="67">
        <v>1.05</v>
      </c>
      <c r="Q54" s="67">
        <v>1.08</v>
      </c>
      <c r="R54" s="66">
        <v>1.06</v>
      </c>
      <c r="S54" s="67">
        <v>1.01</v>
      </c>
      <c r="T54" s="67">
        <v>0.99</v>
      </c>
      <c r="U54" s="67">
        <v>0.94</v>
      </c>
      <c r="V54" s="67">
        <v>1.03</v>
      </c>
      <c r="W54" s="67">
        <v>1.01</v>
      </c>
      <c r="X54" s="67">
        <v>0.94</v>
      </c>
      <c r="Y54" s="67">
        <v>0.91</v>
      </c>
      <c r="AA54" s="53">
        <v>17</v>
      </c>
      <c r="AB54" s="69">
        <v>0.91</v>
      </c>
      <c r="AC54" s="69">
        <v>0.94</v>
      </c>
      <c r="AD54" s="69">
        <v>1.01</v>
      </c>
      <c r="AE54" s="69">
        <v>0.94</v>
      </c>
      <c r="AF54" s="69">
        <v>0.95</v>
      </c>
      <c r="AG54" s="69">
        <v>0.98</v>
      </c>
      <c r="AH54" s="69">
        <v>1.06</v>
      </c>
      <c r="AI54" s="69">
        <v>0.99</v>
      </c>
      <c r="AJ54" s="69">
        <v>1.05</v>
      </c>
      <c r="AK54" s="69">
        <v>1.01</v>
      </c>
      <c r="AL54" s="69">
        <v>1.08</v>
      </c>
      <c r="AM54" s="69">
        <v>1.03</v>
      </c>
      <c r="AN54" s="79">
        <v>17</v>
      </c>
      <c r="AO54" s="71">
        <v>-1.0000000000000009E-2</v>
      </c>
      <c r="AP54" s="71">
        <v>-1.0000000000000009E-2</v>
      </c>
      <c r="AQ54" s="71">
        <v>0</v>
      </c>
      <c r="AR54" s="75">
        <v>0</v>
      </c>
      <c r="AS54" s="75">
        <v>0</v>
      </c>
      <c r="AT54" s="75">
        <v>0</v>
      </c>
      <c r="AU54" s="75">
        <v>0</v>
      </c>
      <c r="AV54" s="72">
        <v>5.0000000000000044E-2</v>
      </c>
      <c r="AW54" s="72">
        <v>7.0000000000000062E-2</v>
      </c>
      <c r="AX54" s="72">
        <v>7.0000000000000062E-2</v>
      </c>
      <c r="AY54" s="72">
        <v>7.0000000000000062E-2</v>
      </c>
      <c r="AZ54" s="80">
        <v>-1.0000000000000009E-2</v>
      </c>
      <c r="BA54" s="80">
        <v>-1.0000000000000009E-2</v>
      </c>
      <c r="BB54" s="80">
        <v>-1.0000000000000009E-2</v>
      </c>
      <c r="BC54" s="80">
        <v>-1.0000000000000009E-2</v>
      </c>
      <c r="BD54" s="80">
        <v>-1.0000000000000009E-2</v>
      </c>
      <c r="BE54" s="80">
        <v>-1.0000000000000009E-2</v>
      </c>
      <c r="BF54" s="80">
        <v>-1.0000000000000009E-2</v>
      </c>
      <c r="BG54" s="80">
        <v>-1.0000000000000009E-2</v>
      </c>
      <c r="BH54" s="80">
        <v>-1.0000000000000009E-2</v>
      </c>
      <c r="BI54" s="80">
        <v>-1.0000000000000009E-2</v>
      </c>
      <c r="BJ54" s="80">
        <v>-1.0000000000000009E-2</v>
      </c>
      <c r="BK54" s="80">
        <v>-1.0000000000000009E-2</v>
      </c>
    </row>
    <row r="55" spans="1:63" x14ac:dyDescent="0.25">
      <c r="A55" s="45" t="s">
        <v>240</v>
      </c>
      <c r="B55" s="54">
        <v>0.95587835813747746</v>
      </c>
      <c r="C55" s="54">
        <v>0.98753398397423531</v>
      </c>
      <c r="D55" s="54">
        <v>1.0487377429259097</v>
      </c>
      <c r="E55" s="54">
        <v>1.0731287284712769</v>
      </c>
      <c r="F55" s="54">
        <v>1.0542918774726913</v>
      </c>
      <c r="G55" s="54">
        <v>1.0171200308708754</v>
      </c>
      <c r="H55" s="54">
        <v>1.0002395427497532</v>
      </c>
      <c r="I55" s="54">
        <v>0.94737886959776529</v>
      </c>
      <c r="J55" s="54">
        <v>1.0356479164312504</v>
      </c>
      <c r="K55" s="54">
        <v>1.0065394514693085</v>
      </c>
      <c r="L55" s="54">
        <v>0.95314114668390593</v>
      </c>
      <c r="M55" s="54">
        <v>0.92036235121555721</v>
      </c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AF55" s="54"/>
      <c r="AN55" t="s">
        <v>4</v>
      </c>
      <c r="AO55" s="2" t="str">
        <f>VLOOKUP(AO39,Data!$P$210:$Q$227,2,0)</f>
        <v>SG river</v>
      </c>
      <c r="AP55" s="2" t="str">
        <f>VLOOKUP(AP39,Data!$P$210:$Q$227,2,0)</f>
        <v>SG river</v>
      </c>
      <c r="AQ55" s="2" t="str">
        <f>VLOOKUP(AQ39,Data!$P$210:$Q$227,2,0)</f>
        <v>GOT river</v>
      </c>
      <c r="AR55" s="2" t="str">
        <f>VLOOKUP(AR39,Data!$P$210:$Q$227,2,0)</f>
        <v>GOT river</v>
      </c>
      <c r="AS55" s="2" t="str">
        <f>VLOOKUP(AS39,Data!$P$210:$Q$227,2,0)</f>
        <v>GOT river</v>
      </c>
      <c r="AT55" s="2" t="str">
        <f>VLOOKUP(AT39,Data!$P$210:$Q$227,2,0)</f>
        <v>SG river</v>
      </c>
      <c r="AU55" s="2" t="str">
        <f>VLOOKUP(AU39,Data!$P$210:$Q$227,2,0)</f>
        <v>SG river</v>
      </c>
      <c r="AV55" s="2" t="str">
        <f>VLOOKUP(AV39,Data!$P$210:$Q$227,2,0)</f>
        <v>SG river &amp; garden</v>
      </c>
      <c r="AW55" s="2" t="str">
        <f>VLOOKUP(AW39,Data!$P$210:$Q$227,2,0)</f>
        <v>SG river &amp; garden</v>
      </c>
      <c r="AX55" s="2" t="str">
        <f>VLOOKUP(AX39,Data!$P$210:$Q$227,2,0)</f>
        <v>SG river &amp; garden</v>
      </c>
      <c r="AY55" s="2" t="str">
        <f>VLOOKUP(AY39,Data!$P$210:$Q$227,2,0)</f>
        <v>SG river &amp; garden</v>
      </c>
      <c r="AZ55" s="2" t="s">
        <v>8</v>
      </c>
      <c r="BA55" s="2" t="s">
        <v>8</v>
      </c>
      <c r="BB55" s="2" t="s">
        <v>9</v>
      </c>
      <c r="BC55" s="2" t="s">
        <v>9</v>
      </c>
      <c r="BD55" s="2" t="s">
        <v>9</v>
      </c>
      <c r="BE55" s="2" t="s">
        <v>9</v>
      </c>
      <c r="BF55" s="2" t="s">
        <v>9</v>
      </c>
      <c r="BG55" s="2" t="s">
        <v>8</v>
      </c>
      <c r="BH55" s="2" t="s">
        <v>51</v>
      </c>
      <c r="BI55" s="2" t="s">
        <v>51</v>
      </c>
      <c r="BJ55" s="2" t="s">
        <v>51</v>
      </c>
      <c r="BK55" s="2" t="s">
        <v>51</v>
      </c>
    </row>
    <row r="56" spans="1:63" x14ac:dyDescent="0.25">
      <c r="AN56" t="s">
        <v>254</v>
      </c>
      <c r="AO56" s="2" t="str">
        <f>VLOOKUP(AO39,Data!$P$210:$R$227,3,0)</f>
        <v>E</v>
      </c>
      <c r="AP56" s="2" t="str">
        <f>VLOOKUP(AP39,Data!$P$210:$R$227,3,0)</f>
        <v>N</v>
      </c>
      <c r="AQ56" s="2" t="str">
        <f>VLOOKUP(AQ39,Data!$P$210:$R$227,3,0)</f>
        <v>SE</v>
      </c>
      <c r="AR56" s="2" t="str">
        <f>VLOOKUP(AR39,Data!$P$210:$R$227,3,0)</f>
        <v>NE</v>
      </c>
      <c r="AS56" s="2" t="str">
        <f>VLOOKUP(AS39,Data!$P$210:$R$227,3,0)</f>
        <v>NE</v>
      </c>
      <c r="AT56" s="2" t="str">
        <f>VLOOKUP(AT39,Data!$P$210:$R$227,3,0)</f>
        <v>N</v>
      </c>
      <c r="AU56" s="2" t="str">
        <f>VLOOKUP(AU39,Data!$P$210:$R$227,3,0)</f>
        <v>N</v>
      </c>
      <c r="AV56" s="2" t="str">
        <f>VLOOKUP(AV39,Data!$P$210:$R$227,3,0)</f>
        <v>SW</v>
      </c>
      <c r="AW56" s="2" t="str">
        <f>VLOOKUP(AW39,Data!$P$210:$R$227,3,0)</f>
        <v>S</v>
      </c>
      <c r="AX56" s="2" t="str">
        <f>VLOOKUP(AX39,Data!$P$210:$R$227,3,0)</f>
        <v>W</v>
      </c>
      <c r="AY56" s="2" t="str">
        <f>VLOOKUP(AY39,Data!$P$210:$R$227,3,0)</f>
        <v>S</v>
      </c>
      <c r="AZ56" s="2" t="s">
        <v>17</v>
      </c>
      <c r="BA56" s="2" t="s">
        <v>17</v>
      </c>
      <c r="BB56" s="2" t="s">
        <v>13</v>
      </c>
      <c r="BC56" s="2" t="s">
        <v>13</v>
      </c>
      <c r="BD56" s="2" t="s">
        <v>16</v>
      </c>
      <c r="BE56" s="2" t="s">
        <v>13</v>
      </c>
      <c r="BF56" s="2" t="s">
        <v>13</v>
      </c>
      <c r="BG56" s="2" t="s">
        <v>19</v>
      </c>
      <c r="BH56" s="2" t="s">
        <v>77</v>
      </c>
      <c r="BI56" s="2" t="s">
        <v>76</v>
      </c>
      <c r="BJ56" s="2" t="s">
        <v>76</v>
      </c>
      <c r="BK56" s="2" t="s">
        <v>10</v>
      </c>
    </row>
    <row r="57" spans="1:63" x14ac:dyDescent="0.25">
      <c r="AN57" t="s">
        <v>255</v>
      </c>
      <c r="AO57" s="1">
        <f>VLOOKUP(AO39,Master[[Type of 
design]:[K number]],7,0)</f>
        <v>87.52</v>
      </c>
      <c r="AP57" s="1">
        <f>VLOOKUP(AP39,Master[[Type of 
design]:[K number]],7,0)</f>
        <v>59.99</v>
      </c>
      <c r="AQ57" s="1">
        <f>VLOOKUP(AQ39,Master[[Type of 
design]:[K number]],7,0)</f>
        <v>80.099999999999994</v>
      </c>
      <c r="AR57" s="1">
        <f>VLOOKUP(AR39,Master[[Type of 
design]:[K number]],7,0)</f>
        <v>40.18</v>
      </c>
      <c r="AS57" s="1">
        <f>VLOOKUP(AS39,Master[[Type of 
design]:[K number]],7,0)</f>
        <v>77.06</v>
      </c>
      <c r="AT57" s="1">
        <f>VLOOKUP(AT39,Master[[Type of 
design]:[K number]],7,0)</f>
        <v>47.48</v>
      </c>
      <c r="AU57" s="1">
        <f>VLOOKUP(AU39,Master[[Type of 
design]:[K number]],7,0)</f>
        <v>43.61</v>
      </c>
      <c r="AV57" s="1">
        <f>VLOOKUP(AV39,Master[[Type of 
design]:[K number]],7,0)</f>
        <v>44.93</v>
      </c>
      <c r="AW57" s="1">
        <f>VLOOKUP(AW39,Master[[Type of 
design]:[K number]],7,0)</f>
        <v>49.62</v>
      </c>
      <c r="AX57" s="1">
        <f>VLOOKUP(AX39,Master[[Type of 
design]:[K number]],7,0)</f>
        <v>80.63</v>
      </c>
      <c r="AY57" s="1">
        <f>VLOOKUP(AY39,Master[[Type of 
design]:[K number]],7,0)</f>
        <v>45.73</v>
      </c>
      <c r="AZ57" s="1">
        <v>77.06</v>
      </c>
      <c r="BA57" s="1">
        <v>40.18</v>
      </c>
      <c r="BB57" s="1">
        <v>47.48</v>
      </c>
      <c r="BC57" s="1">
        <v>43.61</v>
      </c>
      <c r="BD57" s="1">
        <v>87.52</v>
      </c>
      <c r="BE57" s="1">
        <v>67.23</v>
      </c>
      <c r="BF57" s="1">
        <v>59.99</v>
      </c>
      <c r="BG57" s="1">
        <v>80.099999999999994</v>
      </c>
      <c r="BH57" s="1">
        <v>80.63</v>
      </c>
      <c r="BI57" s="1">
        <v>45.73</v>
      </c>
      <c r="BJ57" s="1">
        <v>49.62</v>
      </c>
      <c r="BK57" s="1">
        <v>44.93</v>
      </c>
    </row>
    <row r="59" spans="1:63" x14ac:dyDescent="0.25">
      <c r="AN59" t="s">
        <v>256</v>
      </c>
    </row>
    <row r="60" spans="1:63" x14ac:dyDescent="0.25">
      <c r="AN60" t="s">
        <v>257</v>
      </c>
    </row>
    <row r="61" spans="1:63" x14ac:dyDescent="0.25">
      <c r="AN61" t="s">
        <v>258</v>
      </c>
    </row>
    <row r="62" spans="1:63" x14ac:dyDescent="0.25">
      <c r="AN62" t="s">
        <v>259</v>
      </c>
    </row>
    <row r="63" spans="1:63" x14ac:dyDescent="0.25">
      <c r="AN63" t="s">
        <v>260</v>
      </c>
    </row>
    <row r="64" spans="1:63" x14ac:dyDescent="0.25">
      <c r="AN64" t="s">
        <v>261</v>
      </c>
    </row>
    <row r="67" spans="14:56" x14ac:dyDescent="0.25">
      <c r="AN67" t="s">
        <v>262</v>
      </c>
    </row>
    <row r="68" spans="14:56" x14ac:dyDescent="0.25">
      <c r="AN68" t="s">
        <v>263</v>
      </c>
      <c r="AZ68" s="84" t="s">
        <v>264</v>
      </c>
      <c r="BA68" s="84" t="s">
        <v>265</v>
      </c>
      <c r="BB68" t="s">
        <v>267</v>
      </c>
      <c r="BC68" s="84" t="s">
        <v>266</v>
      </c>
      <c r="BD68" s="84" t="s">
        <v>269</v>
      </c>
    </row>
    <row r="69" spans="14:56" x14ac:dyDescent="0.25">
      <c r="AN69" t="s">
        <v>251</v>
      </c>
      <c r="AZ69">
        <v>0</v>
      </c>
      <c r="BA69">
        <v>0.01</v>
      </c>
      <c r="BB69">
        <v>-0.01</v>
      </c>
      <c r="BC69">
        <v>0</v>
      </c>
      <c r="BD69" t="s">
        <v>270</v>
      </c>
    </row>
    <row r="70" spans="14:56" x14ac:dyDescent="0.25">
      <c r="AN70" t="s">
        <v>253</v>
      </c>
      <c r="AZ70" t="s">
        <v>268</v>
      </c>
      <c r="BA70">
        <v>0.01</v>
      </c>
      <c r="BB70">
        <v>-0.01</v>
      </c>
      <c r="BC70">
        <v>0</v>
      </c>
      <c r="BD70" t="s">
        <v>271</v>
      </c>
    </row>
    <row r="77" spans="14:56" x14ac:dyDescent="0.25">
      <c r="N77" s="78"/>
      <c r="O77" s="66"/>
    </row>
    <row r="78" spans="14:56" x14ac:dyDescent="0.25">
      <c r="N78" s="78"/>
      <c r="O78" s="66"/>
    </row>
    <row r="79" spans="14:56" x14ac:dyDescent="0.25">
      <c r="N79" s="78"/>
      <c r="O79" s="66"/>
    </row>
    <row r="80" spans="14:56" x14ac:dyDescent="0.25">
      <c r="N80" s="78"/>
      <c r="O80" s="66"/>
    </row>
    <row r="81" spans="14:15" x14ac:dyDescent="0.25">
      <c r="N81" s="78"/>
      <c r="O81" s="66"/>
    </row>
    <row r="82" spans="14:15" x14ac:dyDescent="0.25">
      <c r="N82" s="78"/>
      <c r="O82" s="66"/>
    </row>
    <row r="83" spans="14:15" x14ac:dyDescent="0.25">
      <c r="N83" s="78"/>
      <c r="O83" s="66"/>
    </row>
    <row r="84" spans="14:15" x14ac:dyDescent="0.25">
      <c r="N84" s="78"/>
      <c r="O84" s="66"/>
    </row>
    <row r="85" spans="14:15" x14ac:dyDescent="0.25">
      <c r="N85" s="78"/>
      <c r="O85" s="66"/>
    </row>
    <row r="86" spans="14:15" x14ac:dyDescent="0.25">
      <c r="N86" s="78"/>
      <c r="O86" s="66"/>
    </row>
    <row r="87" spans="14:15" x14ac:dyDescent="0.25">
      <c r="N87" s="78"/>
      <c r="O87" s="66"/>
    </row>
    <row r="88" spans="14:15" x14ac:dyDescent="0.25">
      <c r="N88" s="78"/>
      <c r="O88" s="66"/>
    </row>
    <row r="89" spans="14:15" x14ac:dyDescent="0.25">
      <c r="N89" s="78"/>
      <c r="O89" s="66"/>
    </row>
    <row r="90" spans="14:15" x14ac:dyDescent="0.25">
      <c r="N90" s="78"/>
      <c r="O90" s="66"/>
    </row>
    <row r="91" spans="14:15" x14ac:dyDescent="0.25">
      <c r="N91" s="78"/>
      <c r="O91" s="66"/>
    </row>
    <row r="92" spans="14:15" x14ac:dyDescent="0.25">
      <c r="N92" s="77"/>
    </row>
  </sheetData>
  <sortState columnSort="1" ref="AA39:AM54">
    <sortCondition ref="AA40:AM40" customList="1,2,3,3A,4,5,6,7,8,9,10,11,12,12A,14,15,16,17,18,19,20"/>
  </sortState>
  <mergeCells count="3">
    <mergeCell ref="AW38:AY38"/>
    <mergeCell ref="AR38:AU38"/>
    <mergeCell ref="AO38:AP38"/>
  </mergeCells>
  <conditionalFormatting sqref="BB3:BM17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{0FD00627-D744-4CD2-AEC0-5F23B34EDAC3}</x14:id>
        </ext>
      </extLst>
    </cfRule>
  </conditionalFormatting>
  <conditionalFormatting sqref="N40:N54">
    <cfRule type="colorScale" priority="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40:O54">
    <cfRule type="colorScale" priority="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40:P54">
    <cfRule type="colorScale" priority="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40:Q54">
    <cfRule type="colorScale" priority="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40:R54">
    <cfRule type="colorScale" priority="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40:S54">
    <cfRule type="colorScale" priority="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40:T54">
    <cfRule type="colorScale" priority="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40:U54">
    <cfRule type="colorScale" priority="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40:V54">
    <cfRule type="colorScale" priority="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40:W54"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40:X54">
    <cfRule type="colorScale" priority="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40:Y54">
    <cfRule type="colorScale" priority="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40:AP54">
    <cfRule type="colorScale" priority="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40:AY54"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4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40:BF43 BJ40:BJ54 BH40:BH54 AZ40:BE54 BF45:BF54"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4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40:BK5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K40:BK54 BG40:BG54 BI40:BI54"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D00627-D744-4CD2-AEC0-5F23B34EDAC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BB3:BM17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 = floor = no 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quangphu</dc:creator>
  <cp:lastModifiedBy>quangphu</cp:lastModifiedBy>
  <dcterms:created xsi:type="dcterms:W3CDTF">2018-09-18T04:13:40Z</dcterms:created>
  <dcterms:modified xsi:type="dcterms:W3CDTF">2018-10-02T08:27:59Z</dcterms:modified>
</cp:coreProperties>
</file>