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Data science\Project\Personal blog\Single or dual axis\"/>
    </mc:Choice>
  </mc:AlternateContent>
  <bookViews>
    <workbookView xWindow="0" yWindow="0" windowWidth="14640" windowHeight="8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8" i="1" l="1"/>
  <c r="G157" i="1"/>
  <c r="G156" i="1"/>
  <c r="G155" i="1"/>
  <c r="L133" i="1"/>
  <c r="L134" i="1"/>
  <c r="L132" i="1"/>
  <c r="K133" i="1"/>
  <c r="K134" i="1"/>
  <c r="K132" i="1"/>
  <c r="G114" i="1"/>
  <c r="G115" i="1"/>
  <c r="G113" i="1"/>
  <c r="N55" i="1"/>
  <c r="N56" i="1"/>
  <c r="N57" i="1"/>
  <c r="N54" i="1"/>
  <c r="M55" i="1"/>
  <c r="M56" i="1"/>
  <c r="M57" i="1"/>
  <c r="M54" i="1"/>
  <c r="I57" i="1"/>
  <c r="I56" i="1"/>
  <c r="I55" i="1"/>
  <c r="I54" i="1"/>
  <c r="D57" i="1"/>
  <c r="D56" i="1"/>
  <c r="D55" i="1"/>
  <c r="D54" i="1"/>
  <c r="F8" i="1"/>
  <c r="F9" i="1"/>
  <c r="F10" i="1"/>
  <c r="F7" i="1"/>
  <c r="E8" i="1"/>
  <c r="E9" i="1"/>
  <c r="E10" i="1"/>
  <c r="E7" i="1"/>
</calcChain>
</file>

<file path=xl/sharedStrings.xml><?xml version="1.0" encoding="utf-8"?>
<sst xmlns="http://schemas.openxmlformats.org/spreadsheetml/2006/main" count="25" uniqueCount="9">
  <si>
    <t>Năm</t>
  </si>
  <si>
    <t>Lợi nhuận</t>
  </si>
  <si>
    <t>Số sản phẩm bán ra</t>
  </si>
  <si>
    <t>Doanh thu</t>
  </si>
  <si>
    <t>Lợi nhuận/Doanh thu</t>
  </si>
  <si>
    <t>Khách hàng cá nhân</t>
  </si>
  <si>
    <t>Khách hàng doanh nghiệp</t>
  </si>
  <si>
    <t>Khách hàng doanh nghiệp lớn</t>
  </si>
  <si>
    <t>Biến động lợi nhuận so với tháng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</si>
</sst>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86C4"/>
      <color rgb="FFFDB6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Sheet1!$K$6</c:f>
              <c:strCache>
                <c:ptCount val="1"/>
                <c:pt idx="0">
                  <c:v>Lợi nhuận</c:v>
                </c:pt>
              </c:strCache>
            </c:strRef>
          </c:tx>
          <c:spPr>
            <a:solidFill>
              <a:srgbClr val="0086C4"/>
            </a:solidFill>
            <a:ln>
              <a:noFill/>
            </a:ln>
            <a:effectLst/>
          </c:spPr>
          <c:invertIfNegative val="0"/>
          <c:cat>
            <c:numRef>
              <c:f>Sheet1!$J$7:$J$10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Sheet1!$K$7:$K$10</c:f>
              <c:numCache>
                <c:formatCode>General</c:formatCode>
                <c:ptCount val="4"/>
                <c:pt idx="0">
                  <c:v>917.69252093027444</c:v>
                </c:pt>
                <c:pt idx="1">
                  <c:v>619.01965823101523</c:v>
                </c:pt>
                <c:pt idx="2">
                  <c:v>408.6369893198235</c:v>
                </c:pt>
                <c:pt idx="3">
                  <c:v>446.3170588784119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CE-48E1-AD79-A3F4E1169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1"/>
        <c:overlap val="100"/>
        <c:axId val="1042511135"/>
        <c:axId val="1042505727"/>
      </c:barChart>
      <c:lineChart>
        <c:grouping val="standard"/>
        <c:varyColors val="0"/>
        <c:ser>
          <c:idx val="2"/>
          <c:order val="1"/>
          <c:tx>
            <c:strRef>
              <c:f>Sheet1!$L$6</c:f>
              <c:strCache>
                <c:ptCount val="1"/>
                <c:pt idx="0">
                  <c:v>Số sản phẩm bán ra</c:v>
                </c:pt>
              </c:strCache>
            </c:strRef>
          </c:tx>
          <c:spPr>
            <a:ln w="28575" cap="rnd">
              <a:solidFill>
                <a:srgbClr val="FDB643"/>
              </a:solidFill>
              <a:round/>
            </a:ln>
            <a:effectLst/>
          </c:spPr>
          <c:marker>
            <c:symbol val="none"/>
          </c:marker>
          <c:cat>
            <c:numRef>
              <c:f>Sheet1!$J$7:$J$10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Sheet1!$L$7:$L$10</c:f>
              <c:numCache>
                <c:formatCode>General</c:formatCode>
                <c:ptCount val="4"/>
                <c:pt idx="0">
                  <c:v>51.425715174172481</c:v>
                </c:pt>
                <c:pt idx="1">
                  <c:v>52.790992487089362</c:v>
                </c:pt>
                <c:pt idx="2">
                  <c:v>87.893755629335601</c:v>
                </c:pt>
                <c:pt idx="3">
                  <c:v>4.1988148909436473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CE-48E1-AD79-A3F4E1169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127071"/>
        <c:axId val="1042509887"/>
      </c:lineChart>
      <c:catAx>
        <c:axId val="104251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042505727"/>
        <c:crosses val="autoZero"/>
        <c:auto val="1"/>
        <c:lblAlgn val="ctr"/>
        <c:lblOffset val="100"/>
        <c:noMultiLvlLbl val="0"/>
      </c:catAx>
      <c:valAx>
        <c:axId val="104250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042511135"/>
        <c:crosses val="autoZero"/>
        <c:crossBetween val="between"/>
      </c:valAx>
      <c:valAx>
        <c:axId val="104250988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963127071"/>
        <c:crosses val="max"/>
        <c:crossBetween val="between"/>
      </c:valAx>
      <c:catAx>
        <c:axId val="9631270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25098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 động lợi nhuận từ năm 2014 - 2017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Sheet1!$K$6</c:f>
              <c:strCache>
                <c:ptCount val="1"/>
                <c:pt idx="0">
                  <c:v>Lợi nhuận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Sheet1!$J$7:$J$10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Sheet1!$K$7:$K$10</c:f>
              <c:numCache>
                <c:formatCode>General</c:formatCode>
                <c:ptCount val="4"/>
                <c:pt idx="0">
                  <c:v>917.69252093027444</c:v>
                </c:pt>
                <c:pt idx="1">
                  <c:v>619.01965823101523</c:v>
                </c:pt>
                <c:pt idx="2">
                  <c:v>408.6369893198235</c:v>
                </c:pt>
                <c:pt idx="3">
                  <c:v>446.3170588784119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E-435B-B329-8519BFA3C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133039"/>
        <c:axId val="1114134703"/>
      </c:lineChart>
      <c:catAx>
        <c:axId val="111413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134703"/>
        <c:crosses val="autoZero"/>
        <c:auto val="1"/>
        <c:lblAlgn val="ctr"/>
        <c:lblOffset val="100"/>
        <c:noMultiLvlLbl val="0"/>
      </c:catAx>
      <c:valAx>
        <c:axId val="1114134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133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Sheet1!$L$6</c:f>
              <c:strCache>
                <c:ptCount val="1"/>
                <c:pt idx="0">
                  <c:v>Số sản phẩm bán ra</c:v>
                </c:pt>
              </c:strCache>
            </c:strRef>
          </c:tx>
          <c:spPr>
            <a:ln w="28575" cap="rnd">
              <a:solidFill>
                <a:srgbClr val="0086C4"/>
              </a:solidFill>
              <a:round/>
            </a:ln>
            <a:effectLst/>
          </c:spPr>
          <c:marker>
            <c:symbol val="none"/>
          </c:marker>
          <c:cat>
            <c:numRef>
              <c:f>Sheet1!$J$7:$J$10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Sheet1!$L$7:$L$10</c:f>
              <c:numCache>
                <c:formatCode>General</c:formatCode>
                <c:ptCount val="4"/>
                <c:pt idx="0">
                  <c:v>51.425715174172481</c:v>
                </c:pt>
                <c:pt idx="1">
                  <c:v>52.790992487089362</c:v>
                </c:pt>
                <c:pt idx="2">
                  <c:v>87.893755629335601</c:v>
                </c:pt>
                <c:pt idx="3">
                  <c:v>4.1988148909436473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7C-46FB-8DEE-D75BCBA87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826783"/>
        <c:axId val="1109822207"/>
      </c:lineChart>
      <c:catAx>
        <c:axId val="110982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822207"/>
        <c:crosses val="autoZero"/>
        <c:auto val="1"/>
        <c:lblAlgn val="ctr"/>
        <c:lblOffset val="100"/>
        <c:noMultiLvlLbl val="0"/>
      </c:catAx>
      <c:valAx>
        <c:axId val="110982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82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Sheet1!$I$53</c:f>
              <c:strCache>
                <c:ptCount val="1"/>
                <c:pt idx="0">
                  <c:v>Doanh thu</c:v>
                </c:pt>
              </c:strCache>
            </c:strRef>
          </c:tx>
          <c:spPr>
            <a:ln w="28575" cap="rnd">
              <a:solidFill>
                <a:srgbClr val="0086C4"/>
              </a:solidFill>
              <a:round/>
            </a:ln>
            <a:effectLst/>
          </c:spPr>
          <c:marker>
            <c:symbol val="none"/>
          </c:marker>
          <c:cat>
            <c:numRef>
              <c:f>Sheet1!$H$54:$H$57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Sheet1!$I$54:$I$57</c:f>
              <c:numCache>
                <c:formatCode>General</c:formatCode>
                <c:ptCount val="4"/>
                <c:pt idx="0">
                  <c:v>1247.383235972693</c:v>
                </c:pt>
                <c:pt idx="1">
                  <c:v>1008.879000580564</c:v>
                </c:pt>
                <c:pt idx="2">
                  <c:v>712.86012091385101</c:v>
                </c:pt>
                <c:pt idx="3">
                  <c:v>749.06926786340705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8-42E3-A999-6A6264384AC6}"/>
            </c:ext>
          </c:extLst>
        </c:ser>
        <c:ser>
          <c:idx val="1"/>
          <c:order val="1"/>
          <c:tx>
            <c:strRef>
              <c:f>Sheet1!$J$53</c:f>
              <c:strCache>
                <c:ptCount val="1"/>
                <c:pt idx="0">
                  <c:v>Lợi nhuận</c:v>
                </c:pt>
              </c:strCache>
            </c:strRef>
          </c:tx>
          <c:spPr>
            <a:ln w="28575" cap="rnd">
              <a:solidFill>
                <a:srgbClr val="0086C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Sheet1!$H$54:$H$57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Sheet1!$J$54:$J$57</c:f>
              <c:numCache>
                <c:formatCode>General</c:formatCode>
                <c:ptCount val="4"/>
                <c:pt idx="0">
                  <c:v>917.69252093027444</c:v>
                </c:pt>
                <c:pt idx="1">
                  <c:v>619.01965823101523</c:v>
                </c:pt>
                <c:pt idx="2">
                  <c:v>408.6369893198235</c:v>
                </c:pt>
                <c:pt idx="3">
                  <c:v>446.3170588784119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B8-42E3-A999-6A6264384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824287"/>
        <c:axId val="1109829695"/>
      </c:lineChart>
      <c:catAx>
        <c:axId val="11098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09829695"/>
        <c:crosses val="autoZero"/>
        <c:auto val="1"/>
        <c:lblAlgn val="ctr"/>
        <c:lblOffset val="100"/>
        <c:noMultiLvlLbl val="0"/>
      </c:catAx>
      <c:valAx>
        <c:axId val="1109829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0982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Sheet1!$N$53</c:f>
              <c:strCache>
                <c:ptCount val="1"/>
                <c:pt idx="0">
                  <c:v>Lợi nhuận/Doanh thu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Sheet1!$M$54:$M$57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Sheet1!$N$54:$N$57</c:f>
              <c:numCache>
                <c:formatCode>0%</c:formatCode>
                <c:ptCount val="4"/>
                <c:pt idx="0">
                  <c:v>0.7356941270857067</c:v>
                </c:pt>
                <c:pt idx="1">
                  <c:v>0.61357175426864619</c:v>
                </c:pt>
                <c:pt idx="2">
                  <c:v>0.5732358668008688</c:v>
                </c:pt>
                <c:pt idx="3">
                  <c:v>0.59582882121363168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0-4E3E-BA65-EF5C9E940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136367"/>
        <c:axId val="1114140111"/>
      </c:lineChart>
      <c:catAx>
        <c:axId val="111413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140111"/>
        <c:crosses val="autoZero"/>
        <c:auto val="1"/>
        <c:lblAlgn val="ctr"/>
        <c:lblOffset val="100"/>
        <c:noMultiLvlLbl val="0"/>
      </c:catAx>
      <c:valAx>
        <c:axId val="111414011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13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49759405074365"/>
          <c:y val="0.20875000000000005"/>
          <c:w val="0.81661351706036733"/>
          <c:h val="0.585679133858267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Sheet1!$F$77</c:f>
              <c:strCache>
                <c:ptCount val="1"/>
                <c:pt idx="0">
                  <c:v>Số sản phẩm bán ra</c:v>
                </c:pt>
              </c:strCache>
            </c:strRef>
          </c:tx>
          <c:spPr>
            <a:ln w="19050" cap="rnd">
              <a:solidFill>
                <a:srgbClr val="0086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86C4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385DB7DD-E9AF-4EFC-9537-A92B5ECA43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65F-4978-A104-DD0F5857F666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DA1E6E01-8D38-46A7-8582-F64A5DF682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65F-4978-A104-DD0F5857F666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AE31E098-47CA-4725-907C-C9B0A0B4FC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65F-4978-A104-DD0F5857F666}"/>
                </c:ext>
              </c:extLst>
            </c:dLbl>
            <c:dLbl>
              <c:idx val="3"/>
              <c:layout>
                <c:manualLayout>
                  <c:x val="-1.7222222222222222E-2"/>
                  <c:y val="-3.2337780694079908E-2"/>
                </c:manualLayout>
              </c:layout>
              <c:tx>
                <c:rich>
                  <a:bodyPr/>
                  <a:lstStyle/>
                  <a:p>
                    <a:fld id="{B07632BA-144F-470A-BEE1-1745AD53AD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65F-4978-A104-DD0F5857F6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Sheet1!$E$78:$E$81</c:f>
              <c:numCache>
                <c:formatCode>General</c:formatCode>
                <c:ptCount val="4"/>
                <c:pt idx="0">
                  <c:v>917.69252093027444</c:v>
                </c:pt>
                <c:pt idx="1">
                  <c:v>619.01965823101523</c:v>
                </c:pt>
                <c:pt idx="2">
                  <c:v>408.6369893198235</c:v>
                </c:pt>
                <c:pt idx="3">
                  <c:v>446.3170588784119</c:v>
                </c:pt>
              </c:numCache>
            </c:numRef>
          </c:xVal>
          <c:yVal>
            <c:numRef>
              <c:f>Sheet1!$F$78:$F$81</c:f>
              <c:numCache>
                <c:formatCode>General</c:formatCode>
                <c:ptCount val="4"/>
                <c:pt idx="0">
                  <c:v>51.425715174172481</c:v>
                </c:pt>
                <c:pt idx="1">
                  <c:v>52.790992487089362</c:v>
                </c:pt>
                <c:pt idx="2">
                  <c:v>87.893755629335601</c:v>
                </c:pt>
                <c:pt idx="3">
                  <c:v>4.1988148909436473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Sheet1!$D$78:$D$81</c15:f>
                <c15:dlblRangeCache>
                  <c:ptCount val="4"/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65F-4978-A104-DD0F5857F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135119"/>
        <c:axId val="1114129295"/>
      </c:scatterChart>
      <c:valAx>
        <c:axId val="1114135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/>
                  <a:t>Lợi nhuận</a:t>
                </a:r>
              </a:p>
            </c:rich>
          </c:tx>
          <c:layout>
            <c:manualLayout>
              <c:xMode val="edge"/>
              <c:yMode val="edge"/>
              <c:x val="0.8519849081364830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14129295"/>
        <c:crosses val="autoZero"/>
        <c:crossBetween val="midCat"/>
      </c:valAx>
      <c:valAx>
        <c:axId val="1114129295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/>
                  <a:t>Số sản phẩm bán ra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3.4295713035870502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1413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164260717410339E-2"/>
          <c:y val="0.19907407407407407"/>
          <c:w val="0.84994685039370077"/>
          <c:h val="0.5953550597841936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Sheet1!$F$96</c:f>
              <c:strCache>
                <c:ptCount val="1"/>
                <c:pt idx="0">
                  <c:v>Số sản phẩm bán ra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86C4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F686187A-DEC7-46A9-8040-F382599C9D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8B8-4604-AC07-10B9CDD0FB42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5DB3FC70-32F0-44E5-9AE2-D2ACBA69CD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8B8-4604-AC07-10B9CDD0FB42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98C2CB10-5362-45A2-B7FC-9851F14971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8B8-4604-AC07-10B9CDD0FB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Sheet1!$E$97:$E$99</c:f>
              <c:numCache>
                <c:formatCode>General</c:formatCode>
                <c:ptCount val="3"/>
                <c:pt idx="0">
                  <c:v>917.69252093027444</c:v>
                </c:pt>
                <c:pt idx="1">
                  <c:v>619.01965823101523</c:v>
                </c:pt>
                <c:pt idx="2">
                  <c:v>408.6369893198235</c:v>
                </c:pt>
              </c:numCache>
            </c:numRef>
          </c:xVal>
          <c:yVal>
            <c:numRef>
              <c:f>Sheet1!$F$97:$F$99</c:f>
              <c:numCache>
                <c:formatCode>General</c:formatCode>
                <c:ptCount val="3"/>
                <c:pt idx="0">
                  <c:v>51.425715174172481</c:v>
                </c:pt>
                <c:pt idx="1">
                  <c:v>52.790992487089362</c:v>
                </c:pt>
                <c:pt idx="2">
                  <c:v>87.893755629335601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Sheet1!$D$97:$D$99</c15:f>
                <c15:dlblRangeCache>
                  <c:ptCount val="3"/>
                  <c:pt idx="0">
                    <c:v>Khách hàng doanh nghiệp lớn</c:v>
                  </c:pt>
                  <c:pt idx="1">
                    <c:v>Khách hàng doanh nghiệp</c:v>
                  </c:pt>
                  <c:pt idx="2">
                    <c:v>Khách hàng cá nhân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8B8-4604-AC07-10B9CDD0F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127631"/>
        <c:axId val="1114132207"/>
      </c:scatterChart>
      <c:valAx>
        <c:axId val="111412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/>
                  <a:t>Lợi nhuận</a:t>
                </a:r>
              </a:p>
            </c:rich>
          </c:tx>
          <c:layout>
            <c:manualLayout>
              <c:xMode val="edge"/>
              <c:yMode val="edge"/>
              <c:x val="0.83809601924759403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14132207"/>
        <c:crosses val="autoZero"/>
        <c:crossBetween val="midCat"/>
      </c:valAx>
      <c:valAx>
        <c:axId val="1114132207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/>
                  <a:t>Số sản phẩm bán ra</a:t>
                </a:r>
              </a:p>
            </c:rich>
          </c:tx>
          <c:layout>
            <c:manualLayout>
              <c:xMode val="edge"/>
              <c:yMode val="edge"/>
              <c:x val="0"/>
              <c:y val="2.1739938757655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1412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Sheet1!$F$111</c:f>
              <c:strCache>
                <c:ptCount val="1"/>
                <c:pt idx="0">
                  <c:v>Lợi nhuận</c:v>
                </c:pt>
              </c:strCache>
            </c:strRef>
          </c:tx>
          <c:spPr>
            <a:solidFill>
              <a:srgbClr val="0086C4"/>
            </a:solidFill>
            <a:ln>
              <a:noFill/>
            </a:ln>
            <a:effectLst/>
          </c:spPr>
          <c:invertIfNegative val="0"/>
          <c:cat>
            <c:numRef>
              <c:f>Sheet1!$E$112:$E$115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Sheet1!$F$112:$F$115</c:f>
              <c:numCache>
                <c:formatCode>General</c:formatCode>
                <c:ptCount val="4"/>
                <c:pt idx="0">
                  <c:v>917.69252093027444</c:v>
                </c:pt>
                <c:pt idx="1">
                  <c:v>619.01965823101523</c:v>
                </c:pt>
                <c:pt idx="2">
                  <c:v>408.6369893198235</c:v>
                </c:pt>
                <c:pt idx="3">
                  <c:v>446.3170588784119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9-4C2A-B7C8-2584DFF64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48755103"/>
        <c:axId val="1148758847"/>
      </c:barChart>
      <c:lineChart>
        <c:grouping val="standard"/>
        <c:varyColors val="0"/>
        <c:ser>
          <c:idx val="1"/>
          <c:order val="1"/>
          <c:tx>
            <c:strRef>
              <c:f>Sheet1!$G$111</c:f>
              <c:strCache>
                <c:ptCount val="1"/>
                <c:pt idx="0">
                  <c:v>Biến động lợi nhuận so với tháng trước</c:v>
                </c:pt>
              </c:strCache>
            </c:strRef>
          </c:tx>
          <c:spPr>
            <a:ln w="28575" cap="rnd">
              <a:solidFill>
                <a:srgbClr val="FDB643"/>
              </a:solidFill>
              <a:round/>
            </a:ln>
            <a:effectLst/>
          </c:spPr>
          <c:marker>
            <c:symbol val="none"/>
          </c:marker>
          <c:cat>
            <c:numRef>
              <c:f>Sheet1!$E$112:$E$115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Sheet1!$G$112:$G$115</c:f>
              <c:numCache>
                <c:formatCode>0%</c:formatCode>
                <c:ptCount val="4"/>
                <c:pt idx="1">
                  <c:v>-0.32546071356938971</c:v>
                </c:pt>
                <c:pt idx="2">
                  <c:v>-0.3398642775132642</c:v>
                </c:pt>
                <c:pt idx="3">
                  <c:v>9.2209150281052379E-2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9-4C2A-B7C8-2584DFF64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4138031"/>
        <c:axId val="1114135951"/>
      </c:lineChart>
      <c:catAx>
        <c:axId val="11487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48758847"/>
        <c:crosses val="autoZero"/>
        <c:auto val="1"/>
        <c:lblAlgn val="ctr"/>
        <c:lblOffset val="100"/>
        <c:noMultiLvlLbl val="0"/>
      </c:catAx>
      <c:valAx>
        <c:axId val="1148758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48755103"/>
        <c:crosses val="autoZero"/>
        <c:crossBetween val="between"/>
      </c:valAx>
      <c:valAx>
        <c:axId val="111413595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14138031"/>
        <c:crosses val="max"/>
        <c:crossBetween val="between"/>
      </c:valAx>
      <c:catAx>
        <c:axId val="11141380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4135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2.3148148148148147E-2"/>
          <c:w val="1"/>
          <c:h val="8.26399825021872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Sheet1!$K$130</c:f>
              <c:strCache>
                <c:ptCount val="1"/>
                <c:pt idx="0">
                  <c:v>Lợi nhuận</c:v>
                </c:pt>
              </c:strCache>
            </c:strRef>
          </c:tx>
          <c:spPr>
            <a:ln w="28575" cap="rnd">
              <a:solidFill>
                <a:srgbClr val="0086C4"/>
              </a:solidFill>
              <a:round/>
            </a:ln>
            <a:effectLst/>
          </c:spPr>
          <c:marker>
            <c:symbol val="none"/>
          </c:marker>
          <c:cat>
            <c:numRef>
              <c:f>Sheet1!$J$131:$J$134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Sheet1!$K$131:$K$134</c:f>
              <c:numCache>
                <c:formatCode>0.0%</c:formatCode>
                <c:ptCount val="4"/>
                <c:pt idx="0">
                  <c:v>1</c:v>
                </c:pt>
                <c:pt idx="1">
                  <c:v>0.67453928643061034</c:v>
                </c:pt>
                <c:pt idx="2">
                  <c:v>0.44528747919355816</c:v>
                </c:pt>
                <c:pt idx="3">
                  <c:v>0.48634705928078792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3-43B2-80ED-AFCA7769211C}"/>
            </c:ext>
          </c:extLst>
        </c:ser>
        <c:ser>
          <c:idx val="1"/>
          <c:order val="1"/>
          <c:tx>
            <c:strRef>
              <c:f>Sheet1!$L$130</c:f>
              <c:strCache>
                <c:ptCount val="1"/>
                <c:pt idx="0">
                  <c:v>Số sản phẩm bán ra</c:v>
                </c:pt>
              </c:strCache>
            </c:strRef>
          </c:tx>
          <c:spPr>
            <a:ln w="28575" cap="rnd">
              <a:solidFill>
                <a:srgbClr val="0086C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Sheet1!$J$131:$J$134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Sheet1!$L$131:$L$134</c:f>
              <c:numCache>
                <c:formatCode>0.0%</c:formatCode>
                <c:ptCount val="4"/>
                <c:pt idx="0">
                  <c:v>1</c:v>
                </c:pt>
                <c:pt idx="1">
                  <c:v>1.0265485333221493</c:v>
                </c:pt>
                <c:pt idx="2">
                  <c:v>1.7091401710535365</c:v>
                </c:pt>
                <c:pt idx="3">
                  <c:v>8.1648157477689623E-2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A3-43B2-80ED-AFCA77692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820543"/>
        <c:axId val="1109823455"/>
      </c:lineChart>
      <c:catAx>
        <c:axId val="110982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823455"/>
        <c:crosses val="autoZero"/>
        <c:auto val="1"/>
        <c:lblAlgn val="ctr"/>
        <c:lblOffset val="100"/>
        <c:noMultiLvlLbl val="0"/>
      </c:catAx>
      <c:valAx>
        <c:axId val="1109823455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82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ysDash"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Sheet1!$G$154</c:f>
              <c:strCache>
                <c:ptCount val="1"/>
                <c:pt idx="0">
                  <c:v>Doanh thu</c:v>
                </c:pt>
              </c:strCache>
            </c:strRef>
          </c:tx>
          <c:spPr>
            <a:ln w="28575" cap="rnd">
              <a:solidFill>
                <a:srgbClr val="0086C4"/>
              </a:solidFill>
              <a:round/>
            </a:ln>
            <a:effectLst/>
          </c:spPr>
          <c:marker>
            <c:symbol val="none"/>
          </c:marker>
          <c:cat>
            <c:numRef>
              <c:f>Sheet1!$F$155:$F$158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Sheet1!$G$155:$G$158</c:f>
              <c:numCache>
                <c:formatCode>General</c:formatCode>
                <c:ptCount val="4"/>
                <c:pt idx="0">
                  <c:v>1247.383235972693</c:v>
                </c:pt>
                <c:pt idx="1">
                  <c:v>1008.879000580564</c:v>
                </c:pt>
                <c:pt idx="2">
                  <c:v>712.86012091385101</c:v>
                </c:pt>
                <c:pt idx="3">
                  <c:v>749.06926786340705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F9-4C30-B556-672503971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285327"/>
        <c:axId val="1104285743"/>
      </c:lineChart>
      <c:lineChart>
        <c:grouping val="standard"/>
        <c:varyColors val="0"/>
        <c:ser>
          <c:idx val="1"/>
          <c:order val="1"/>
          <c:tx>
            <c:strRef>
              <c:f>Sheet1!$H$154</c:f>
              <c:strCache>
                <c:ptCount val="1"/>
                <c:pt idx="0">
                  <c:v>Lợi nhuận</c:v>
                </c:pt>
              </c:strCache>
            </c:strRef>
          </c:tx>
          <c:spPr>
            <a:ln w="28575" cap="rnd">
              <a:solidFill>
                <a:srgbClr val="0086C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Sheet1!$F$155:$F$158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Sheet1!$H$155:$H$158</c:f>
              <c:numCache>
                <c:formatCode>General</c:formatCode>
                <c:ptCount val="4"/>
                <c:pt idx="0">
                  <c:v>917.69252093027444</c:v>
                </c:pt>
                <c:pt idx="1">
                  <c:v>619.01965823101523</c:v>
                </c:pt>
                <c:pt idx="2">
                  <c:v>408.6369893198235</c:v>
                </c:pt>
                <c:pt idx="3">
                  <c:v>446.3170588784119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F9-4C30-B556-672503971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124575"/>
        <c:axId val="963127903"/>
      </c:lineChart>
      <c:catAx>
        <c:axId val="110428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85743"/>
        <c:crosses val="autoZero"/>
        <c:auto val="1"/>
        <c:lblAlgn val="ctr"/>
        <c:lblOffset val="100"/>
        <c:noMultiLvlLbl val="0"/>
      </c:catAx>
      <c:valAx>
        <c:axId val="1104285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85327"/>
        <c:crosses val="autoZero"/>
        <c:crossBetween val="between"/>
      </c:valAx>
      <c:valAx>
        <c:axId val="9631279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124575"/>
        <c:crosses val="max"/>
        <c:crossBetween val="between"/>
      </c:valAx>
      <c:catAx>
        <c:axId val="963124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3127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176212</xdr:rowOff>
    </xdr:from>
    <xdr:to>
      <xdr:col>8</xdr:col>
      <xdr:colOff>114300</xdr:colOff>
      <xdr:row>28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461962</xdr:colOff>
      <xdr:row>31</xdr:row>
      <xdr:rowOff>0</xdr:rowOff>
    </xdr:from>
    <xdr:to>
      <xdr:col>11</xdr:col>
      <xdr:colOff>157162</xdr:colOff>
      <xdr:row>45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547687</xdr:colOff>
      <xdr:row>31</xdr:row>
      <xdr:rowOff>4762</xdr:rowOff>
    </xdr:from>
    <xdr:to>
      <xdr:col>19</xdr:col>
      <xdr:colOff>242887</xdr:colOff>
      <xdr:row>45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176212</xdr:colOff>
      <xdr:row>58</xdr:row>
      <xdr:rowOff>147637</xdr:rowOff>
    </xdr:from>
    <xdr:to>
      <xdr:col>8</xdr:col>
      <xdr:colOff>481012</xdr:colOff>
      <xdr:row>73</xdr:row>
      <xdr:rowOff>33337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566737</xdr:colOff>
      <xdr:row>59</xdr:row>
      <xdr:rowOff>80962</xdr:rowOff>
    </xdr:from>
    <xdr:to>
      <xdr:col>17</xdr:col>
      <xdr:colOff>261937</xdr:colOff>
      <xdr:row>73</xdr:row>
      <xdr:rowOff>157162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195262</xdr:colOff>
      <xdr:row>77</xdr:row>
      <xdr:rowOff>80962</xdr:rowOff>
    </xdr:from>
    <xdr:to>
      <xdr:col>15</xdr:col>
      <xdr:colOff>500062</xdr:colOff>
      <xdr:row>91</xdr:row>
      <xdr:rowOff>157162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166687</xdr:colOff>
      <xdr:row>92</xdr:row>
      <xdr:rowOff>185737</xdr:rowOff>
    </xdr:from>
    <xdr:to>
      <xdr:col>15</xdr:col>
      <xdr:colOff>471487</xdr:colOff>
      <xdr:row>107</xdr:row>
      <xdr:rowOff>71437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119062</xdr:colOff>
      <xdr:row>110</xdr:row>
      <xdr:rowOff>119062</xdr:rowOff>
    </xdr:from>
    <xdr:to>
      <xdr:col>15</xdr:col>
      <xdr:colOff>423862</xdr:colOff>
      <xdr:row>125</xdr:row>
      <xdr:rowOff>4762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576262</xdr:colOff>
      <xdr:row>134</xdr:row>
      <xdr:rowOff>157162</xdr:rowOff>
    </xdr:from>
    <xdr:to>
      <xdr:col>16</xdr:col>
      <xdr:colOff>271462</xdr:colOff>
      <xdr:row>149</xdr:row>
      <xdr:rowOff>42862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461962</xdr:colOff>
      <xdr:row>153</xdr:row>
      <xdr:rowOff>100012</xdr:rowOff>
    </xdr:from>
    <xdr:to>
      <xdr:col>16</xdr:col>
      <xdr:colOff>157162</xdr:colOff>
      <xdr:row>167</xdr:row>
      <xdr:rowOff>176212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T158"/>
  <sheetViews>
    <sheetView tabSelected="1" topLeftCell="A71" workbookViewId="0">
      <selection activeCell="D77" sqref="D77:F81"/>
    </sheetView>
  </sheetViews>
  <sheetFormatPr defaultRowHeight="15" x14ac:dyDescent="0.25"/>
  <sheetData>
    <row r="6" spans="4:12" x14ac:dyDescent="0.25">
      <c r="D6" t="s">
        <v>0</v>
      </c>
      <c r="E6" t="s">
        <v>1</v>
      </c>
      <c r="F6" t="s">
        <v>2</v>
      </c>
      <c r="K6" t="s">
        <v>1</v>
      </c>
      <c r="L6" t="s">
        <v>2</v>
      </c>
    </row>
    <row r="7" spans="4:12" x14ac:dyDescent="0.25">
      <c r="D7">
        <v>2014</v>
      </c>
      <c r="E7">
        <f ca="1">RAND()*1000</f>
        <v>118.4242131504697</v>
      </c>
      <c r="F7">
        <f ca="1">RAND()*100</f>
        <v>40.62581294484584</v>
      </c>
      <c r="J7">
        <v>2014</v>
      </c>
      <c r="K7">
        <v>917.69252093027444</v>
      </c>
      <c r="L7">
        <v>51.425715174172481</v>
      </c>
    </row>
    <row r="8" spans="4:12" x14ac:dyDescent="0.25">
      <c r="D8">
        <v>2015</v>
      </c>
      <c r="E8">
        <f t="shared" ref="E8:E10" ca="1" si="0">RAND()*1000</f>
        <v>732.28812182505055</v>
      </c>
      <c r="F8">
        <f t="shared" ref="F8:F10" ca="1" si="1">RAND()*100</f>
        <v>35.972331840796876</v>
      </c>
      <c r="J8">
        <v>2015</v>
      </c>
      <c r="K8">
        <v>619.01965823101523</v>
      </c>
      <c r="L8">
        <v>52.790992487089362</v>
      </c>
    </row>
    <row r="9" spans="4:12" x14ac:dyDescent="0.25">
      <c r="D9">
        <v>2016</v>
      </c>
      <c r="E9">
        <f t="shared" ca="1" si="0"/>
        <v>49.452993561871715</v>
      </c>
      <c r="F9">
        <f t="shared" ca="1" si="1"/>
        <v>65.438907561444154</v>
      </c>
      <c r="J9">
        <v>2016</v>
      </c>
      <c r="K9">
        <v>408.6369893198235</v>
      </c>
      <c r="L9">
        <v>87.893755629335601</v>
      </c>
    </row>
    <row r="10" spans="4:12" x14ac:dyDescent="0.25">
      <c r="D10">
        <v>2017</v>
      </c>
      <c r="E10">
        <f t="shared" ca="1" si="0"/>
        <v>177.8683280091571</v>
      </c>
      <c r="F10">
        <f t="shared" ca="1" si="1"/>
        <v>46.191203427748093</v>
      </c>
      <c r="J10">
        <v>2017</v>
      </c>
      <c r="K10">
        <v>446.3170588784119</v>
      </c>
      <c r="L10">
        <v>4.1988148909436473</v>
      </c>
    </row>
    <row r="31" spans="4:20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4:20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4:20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4:20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4:20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4:20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4:20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4:20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4:20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4:20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4:20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4:20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4:20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4:20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4:20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4:20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4:20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53" spans="3:14" x14ac:dyDescent="0.25">
      <c r="D53" t="s">
        <v>3</v>
      </c>
      <c r="E53" t="s">
        <v>1</v>
      </c>
      <c r="I53" t="s">
        <v>3</v>
      </c>
      <c r="J53" t="s">
        <v>1</v>
      </c>
      <c r="N53" t="s">
        <v>4</v>
      </c>
    </row>
    <row r="54" spans="3:14" x14ac:dyDescent="0.25">
      <c r="C54">
        <v>2014</v>
      </c>
      <c r="D54">
        <f ca="1">E54+ RAND()*100</f>
        <v>1015.8684043324021</v>
      </c>
      <c r="E54">
        <v>917.69252093027444</v>
      </c>
      <c r="H54">
        <v>2014</v>
      </c>
      <c r="I54">
        <f>947.383235972693 + 300</f>
        <v>1247.383235972693</v>
      </c>
      <c r="J54">
        <v>917.69252093027444</v>
      </c>
      <c r="M54">
        <f>H54</f>
        <v>2014</v>
      </c>
      <c r="N54" s="2">
        <f>J54/I54</f>
        <v>0.7356941270857067</v>
      </c>
    </row>
    <row r="55" spans="3:14" x14ac:dyDescent="0.25">
      <c r="C55">
        <v>2015</v>
      </c>
      <c r="D55">
        <f t="shared" ref="D55:D57" ca="1" si="2">E55+ RAND()*100</f>
        <v>652.08815941281807</v>
      </c>
      <c r="E55">
        <v>619.01965823101523</v>
      </c>
      <c r="H55">
        <v>2015</v>
      </c>
      <c r="I55">
        <f xml:space="preserve"> 708.879000580564 + 300</f>
        <v>1008.879000580564</v>
      </c>
      <c r="J55">
        <v>619.01965823101523</v>
      </c>
      <c r="M55">
        <f t="shared" ref="M55:M57" si="3">H55</f>
        <v>2015</v>
      </c>
      <c r="N55" s="2">
        <f t="shared" ref="N55:N57" si="4">J55/I55</f>
        <v>0.61357175426864619</v>
      </c>
    </row>
    <row r="56" spans="3:14" x14ac:dyDescent="0.25">
      <c r="C56">
        <v>2016</v>
      </c>
      <c r="D56">
        <f t="shared" ca="1" si="2"/>
        <v>462.31835431329444</v>
      </c>
      <c r="E56">
        <v>408.6369893198235</v>
      </c>
      <c r="H56">
        <v>2016</v>
      </c>
      <c r="I56">
        <f xml:space="preserve"> 412.860120913851 + 300</f>
        <v>712.86012091385101</v>
      </c>
      <c r="J56">
        <v>408.6369893198235</v>
      </c>
      <c r="M56">
        <f t="shared" si="3"/>
        <v>2016</v>
      </c>
      <c r="N56" s="2">
        <f t="shared" si="4"/>
        <v>0.5732358668008688</v>
      </c>
    </row>
    <row r="57" spans="3:14" x14ac:dyDescent="0.25">
      <c r="C57">
        <v>2017</v>
      </c>
      <c r="D57">
        <f t="shared" ca="1" si="2"/>
        <v>515.69724697139702</v>
      </c>
      <c r="E57">
        <v>446.3170588784119</v>
      </c>
      <c r="H57">
        <v>2017</v>
      </c>
      <c r="I57">
        <f xml:space="preserve"> 449.069267863407 + 300</f>
        <v>749.06926786340705</v>
      </c>
      <c r="J57">
        <v>446.3170588784119</v>
      </c>
      <c r="M57">
        <f t="shared" si="3"/>
        <v>2017</v>
      </c>
      <c r="N57" s="2">
        <f t="shared" si="4"/>
        <v>0.59582882121363168</v>
      </c>
    </row>
    <row r="77" spans="4:6" x14ac:dyDescent="0.25">
      <c r="E77" t="s">
        <v>1</v>
      </c>
      <c r="F77" t="s">
        <v>2</v>
      </c>
    </row>
    <row r="78" spans="4:6" x14ac:dyDescent="0.25">
      <c r="D78">
        <v>2014</v>
      </c>
      <c r="E78">
        <v>917.69252093027444</v>
      </c>
      <c r="F78">
        <v>51.425715174172481</v>
      </c>
    </row>
    <row r="79" spans="4:6" x14ac:dyDescent="0.25">
      <c r="D79">
        <v>2015</v>
      </c>
      <c r="E79">
        <v>619.01965823101523</v>
      </c>
      <c r="F79">
        <v>52.790992487089362</v>
      </c>
    </row>
    <row r="80" spans="4:6" x14ac:dyDescent="0.25">
      <c r="D80">
        <v>2016</v>
      </c>
      <c r="E80">
        <v>408.6369893198235</v>
      </c>
      <c r="F80">
        <v>87.893755629335601</v>
      </c>
    </row>
    <row r="81" spans="4:6" x14ac:dyDescent="0.25">
      <c r="D81">
        <v>2017</v>
      </c>
      <c r="E81">
        <v>446.3170588784119</v>
      </c>
      <c r="F81">
        <v>4.1988148909436473</v>
      </c>
    </row>
    <row r="96" spans="4:6" x14ac:dyDescent="0.25">
      <c r="E96" t="s">
        <v>1</v>
      </c>
      <c r="F96" t="s">
        <v>2</v>
      </c>
    </row>
    <row r="97" spans="4:7" x14ac:dyDescent="0.25">
      <c r="D97" t="s">
        <v>7</v>
      </c>
      <c r="E97">
        <v>917.69252093027444</v>
      </c>
      <c r="F97">
        <v>51.425715174172481</v>
      </c>
    </row>
    <row r="98" spans="4:7" x14ac:dyDescent="0.25">
      <c r="D98" t="s">
        <v>6</v>
      </c>
      <c r="E98">
        <v>619.01965823101523</v>
      </c>
      <c r="F98">
        <v>52.790992487089362</v>
      </c>
    </row>
    <row r="99" spans="4:7" x14ac:dyDescent="0.25">
      <c r="D99" t="s">
        <v>5</v>
      </c>
      <c r="E99">
        <v>408.6369893198235</v>
      </c>
      <c r="F99">
        <v>87.893755629335601</v>
      </c>
    </row>
    <row r="111" spans="4:7" x14ac:dyDescent="0.25">
      <c r="F111" t="s">
        <v>1</v>
      </c>
      <c r="G111" t="s">
        <v>8</v>
      </c>
    </row>
    <row r="112" spans="4:7" x14ac:dyDescent="0.25">
      <c r="E112">
        <v>2014</v>
      </c>
      <c r="F112">
        <v>917.69252093027444</v>
      </c>
    </row>
    <row r="113" spans="5:7" x14ac:dyDescent="0.25">
      <c r="E113">
        <v>2015</v>
      </c>
      <c r="F113">
        <v>619.01965823101523</v>
      </c>
      <c r="G113" s="2">
        <f>(F113-F112)/F112</f>
        <v>-0.32546071356938971</v>
      </c>
    </row>
    <row r="114" spans="5:7" x14ac:dyDescent="0.25">
      <c r="E114">
        <v>2016</v>
      </c>
      <c r="F114">
        <v>408.6369893198235</v>
      </c>
      <c r="G114" s="2">
        <f t="shared" ref="G114:G115" si="5">(F114-F113)/F113</f>
        <v>-0.3398642775132642</v>
      </c>
    </row>
    <row r="115" spans="5:7" x14ac:dyDescent="0.25">
      <c r="E115">
        <v>2017</v>
      </c>
      <c r="F115">
        <v>446.3170588784119</v>
      </c>
      <c r="G115" s="2">
        <f t="shared" si="5"/>
        <v>9.2209150281052379E-2</v>
      </c>
    </row>
    <row r="130" spans="5:12" x14ac:dyDescent="0.25">
      <c r="F130" t="s">
        <v>1</v>
      </c>
      <c r="G130" t="s">
        <v>2</v>
      </c>
      <c r="K130" t="s">
        <v>1</v>
      </c>
      <c r="L130" t="s">
        <v>2</v>
      </c>
    </row>
    <row r="131" spans="5:12" x14ac:dyDescent="0.25">
      <c r="E131">
        <v>2014</v>
      </c>
      <c r="F131">
        <v>917.69252093027444</v>
      </c>
      <c r="G131">
        <v>51.425715174172481</v>
      </c>
      <c r="J131">
        <v>2014</v>
      </c>
      <c r="K131" s="3">
        <v>1</v>
      </c>
      <c r="L131" s="3">
        <v>1</v>
      </c>
    </row>
    <row r="132" spans="5:12" x14ac:dyDescent="0.25">
      <c r="E132">
        <v>2015</v>
      </c>
      <c r="F132">
        <v>619.01965823101523</v>
      </c>
      <c r="G132">
        <v>52.790992487089362</v>
      </c>
      <c r="J132">
        <v>2015</v>
      </c>
      <c r="K132" s="3">
        <f>F132/$F$131</f>
        <v>0.67453928643061034</v>
      </c>
      <c r="L132" s="3">
        <f>G132/$G$131</f>
        <v>1.0265485333221493</v>
      </c>
    </row>
    <row r="133" spans="5:12" x14ac:dyDescent="0.25">
      <c r="E133">
        <v>2016</v>
      </c>
      <c r="F133">
        <v>408.6369893198235</v>
      </c>
      <c r="G133">
        <v>87.893755629335601</v>
      </c>
      <c r="J133">
        <v>2016</v>
      </c>
      <c r="K133" s="3">
        <f>F133/$F$131</f>
        <v>0.44528747919355816</v>
      </c>
      <c r="L133" s="3">
        <f>G133/$G$131</f>
        <v>1.7091401710535365</v>
      </c>
    </row>
    <row r="134" spans="5:12" x14ac:dyDescent="0.25">
      <c r="E134">
        <v>2017</v>
      </c>
      <c r="F134">
        <v>446.3170588784119</v>
      </c>
      <c r="G134">
        <v>4.1988148909436473</v>
      </c>
      <c r="J134">
        <v>2017</v>
      </c>
      <c r="K134" s="3">
        <f>F134/$F$131</f>
        <v>0.48634705928078792</v>
      </c>
      <c r="L134" s="3">
        <f>G134/$G$131</f>
        <v>8.1648157477689623E-2</v>
      </c>
    </row>
    <row r="154" spans="6:8" x14ac:dyDescent="0.25">
      <c r="G154" t="s">
        <v>3</v>
      </c>
      <c r="H154" t="s">
        <v>1</v>
      </c>
    </row>
    <row r="155" spans="6:8" x14ac:dyDescent="0.25">
      <c r="F155">
        <v>2014</v>
      </c>
      <c r="G155">
        <f>947.383235972693 + 300</f>
        <v>1247.383235972693</v>
      </c>
      <c r="H155">
        <v>917.69252093027444</v>
      </c>
    </row>
    <row r="156" spans="6:8" x14ac:dyDescent="0.25">
      <c r="F156">
        <v>2015</v>
      </c>
      <c r="G156">
        <f xml:space="preserve"> 708.879000580564 + 300</f>
        <v>1008.879000580564</v>
      </c>
      <c r="H156">
        <v>619.01965823101523</v>
      </c>
    </row>
    <row r="157" spans="6:8" x14ac:dyDescent="0.25">
      <c r="F157">
        <v>2016</v>
      </c>
      <c r="G157">
        <f xml:space="preserve"> 412.860120913851 + 300</f>
        <v>712.86012091385101</v>
      </c>
      <c r="H157">
        <v>408.6369893198235</v>
      </c>
    </row>
    <row r="158" spans="6:8" x14ac:dyDescent="0.25">
      <c r="F158">
        <v>2017</v>
      </c>
      <c r="G158">
        <f xml:space="preserve"> 449.069267863407 + 300</f>
        <v>749.06926786340705</v>
      </c>
      <c r="H158">
        <v>446.3170588784119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Vu</dc:creator>
  <cp:lastModifiedBy>Kien Vu</cp:lastModifiedBy>
  <dcterms:created xsi:type="dcterms:W3CDTF">2017-08-12T02:02:17Z</dcterms:created>
  <dcterms:modified xsi:type="dcterms:W3CDTF">2017-09-29T14:26:45Z</dcterms:modified>
</cp:coreProperties>
</file>