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jetadeshpande/Downloads/"/>
    </mc:Choice>
  </mc:AlternateContent>
  <xr:revisionPtr revIDLastSave="47" documentId="13_ncr:1_{C7A06077-5466-3F4A-90DC-0ABCFAB54385}" xr6:coauthVersionLast="47" xr6:coauthVersionMax="47" xr10:uidLastSave="{DC727DB6-2F30-4C41-BF1F-1E257AB33101}"/>
  <bookViews>
    <workbookView xWindow="0" yWindow="0" windowWidth="28800" windowHeight="18000" xr2:uid="{05E43371-6907-419D-9AA0-0CD1DDD07864}"/>
  </bookViews>
  <sheets>
    <sheet name="Main Parameters" sheetId="1" r:id="rId1"/>
    <sheet name="Covid-Naive Severity Dist" sheetId="2" r:id="rId2"/>
    <sheet name="Infected State Dis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1" l="1"/>
  <c r="J10" i="1"/>
  <c r="J11" i="1"/>
  <c r="J12" i="1"/>
  <c r="J13" i="1"/>
  <c r="J14" i="1"/>
  <c r="J8" i="1"/>
  <c r="K9" i="1"/>
  <c r="K10" i="1" s="1"/>
  <c r="K11" i="1" s="1"/>
  <c r="K12" i="1" s="1"/>
  <c r="K13" i="1" s="1"/>
  <c r="AQ14" i="1"/>
  <c r="AP14" i="1"/>
  <c r="AQ13" i="1"/>
  <c r="AP13" i="1"/>
  <c r="AQ12" i="1"/>
  <c r="AP12" i="1"/>
  <c r="AQ11" i="1"/>
  <c r="AP11" i="1"/>
  <c r="AQ10" i="1"/>
  <c r="AP10" i="1"/>
  <c r="AQ9" i="1"/>
  <c r="AP9" i="1"/>
  <c r="AQ8" i="1"/>
  <c r="AP8" i="1"/>
  <c r="AQ7" i="1"/>
  <c r="AP7" i="1"/>
  <c r="AQ6" i="1"/>
  <c r="AP6" i="1"/>
  <c r="AQ5" i="1"/>
  <c r="AP5" i="1"/>
  <c r="AQ4" i="1"/>
  <c r="AP4" i="1"/>
  <c r="AQ3" i="1"/>
  <c r="AP3" i="1"/>
  <c r="AP2" i="1"/>
  <c r="AQ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Fitzmaurice, Kieran P.</author>
    <author>tc={D23F06C2-2AC2-9B4C-87A9-710ED274D4F6}</author>
  </authors>
  <commentList>
    <comment ref="C1" authorId="0" shapeId="0" xr:uid="{D995A0E4-4CCD-4C8E-A804-63C809FD710E}">
      <text>
        <r>
          <rPr>
            <b/>
            <sz val="9"/>
            <color indexed="81"/>
            <rFont val="Tahoma"/>
            <family val="2"/>
          </rPr>
          <t>Simulation size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B234CE4D-1728-4461-AE4B-B23464ABA1F5}">
      <text>
        <r>
          <rPr>
            <b/>
            <sz val="9"/>
            <color indexed="81"/>
            <rFont val="Tahoma"/>
            <family val="2"/>
          </rPr>
          <t>Age distribution, 0-19y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 xr:uid="{62CE6902-16E4-472E-A66E-D11BB022BB43}">
      <text>
        <r>
          <rPr>
            <b/>
            <sz val="9"/>
            <color indexed="81"/>
            <rFont val="Tahoma"/>
            <family val="2"/>
          </rPr>
          <t>Age distribution, 20-59y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 xr:uid="{54D2FED5-39B0-4BA0-8F6D-F10C968217A0}">
      <text>
        <r>
          <rPr>
            <b/>
            <sz val="9"/>
            <color indexed="81"/>
            <rFont val="Tahoma"/>
            <family val="2"/>
          </rPr>
          <t>Age distribution, &gt;=60y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 xr:uid="{E91B4F8A-7070-441D-A24D-D32EF6DC9DFD}">
      <text>
        <r>
          <rPr>
            <b/>
            <sz val="9"/>
            <color indexed="81"/>
            <rFont val="Tahoma"/>
            <family val="2"/>
          </rPr>
          <t>Proportion of unvaccinated individuals infected at model entry. To get the proportion of all individuals who are infected at model entry, multiply this cell by (1 - proportion of total population vaccinated)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 xr:uid="{562E068F-C5E8-45B1-99D6-27EC649227B0}">
      <text>
        <r>
          <rPr>
            <b/>
            <sz val="9"/>
            <color indexed="81"/>
            <rFont val="Tahoma"/>
            <family val="2"/>
          </rPr>
          <t>Proportion of unvaccinated individuals with immunity due to prior infection. Also note that those who are vaccinated at model entry  have a probability of being immune. The proportion of all individuals who are immune due to either prior infection or vaccination is given by: 
(1 - total proportion vaccinated)*(proportion immune unvaccinated) + (total proportion vaccinated)*[(prob vaccine A)*(VE1.2A) + (1 - prob vaccine A)*(VE1.2B)]</t>
        </r>
      </text>
    </comment>
    <comment ref="I1" authorId="0" shapeId="0" xr:uid="{69E610CE-9A7B-4F28-A52E-4673475BFFC5}">
      <text>
        <r>
          <rPr>
            <b/>
            <sz val="9"/>
            <color indexed="81"/>
            <rFont val="Tahoma"/>
            <charset val="1"/>
          </rPr>
          <t>Proportion of those 0-19 who are vaccinated at model start</t>
        </r>
      </text>
    </comment>
    <comment ref="J1" authorId="0" shapeId="0" xr:uid="{5347E3B9-5AF8-467E-BB9F-B6037B2F9BD2}">
      <text>
        <r>
          <rPr>
            <b/>
            <sz val="9"/>
            <color indexed="81"/>
            <rFont val="Tahoma"/>
            <charset val="1"/>
          </rPr>
          <t>Proportion of those 20-59 who are vaccinated at model start</t>
        </r>
      </text>
    </comment>
    <comment ref="K1" authorId="0" shapeId="0" xr:uid="{7A6B8F4B-872C-4D23-B754-A96396F72AAC}">
      <text>
        <r>
          <rPr>
            <b/>
            <sz val="9"/>
            <color indexed="81"/>
            <rFont val="Tahoma"/>
            <family val="2"/>
          </rPr>
          <t>Proportion of those 60+ who are vaccinated at model start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L1" authorId="0" shapeId="0" xr:uid="{E9660D9F-8863-4702-B9F8-9F4E11979FC9}">
      <text>
        <r>
          <rPr>
            <b/>
            <sz val="9"/>
            <color indexed="81"/>
            <rFont val="Tahoma"/>
            <family val="2"/>
          </rPr>
          <t>Transmission multiplier during non-surge periods</t>
        </r>
      </text>
    </comment>
    <comment ref="M1" authorId="0" shapeId="0" xr:uid="{34997FB0-6DBA-4D72-966B-D66A5987D966}">
      <text>
        <r>
          <rPr>
            <b/>
            <sz val="9"/>
            <color indexed="81"/>
            <rFont val="Tahoma"/>
            <family val="2"/>
          </rPr>
          <t>Transmission multiplier during first surge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343AA524-0515-4DC1-BA58-878770641558}">
      <text>
        <r>
          <rPr>
            <b/>
            <sz val="9"/>
            <color indexed="81"/>
            <rFont val="Tahoma"/>
            <family val="2"/>
          </rPr>
          <t>Transmission multiplier during second surge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 xr:uid="{1255981C-4FE1-4912-891C-DF74DCC217AB}">
      <text>
        <r>
          <rPr>
            <b/>
            <sz val="9"/>
            <color indexed="81"/>
            <rFont val="Tahoma"/>
            <family val="2"/>
          </rPr>
          <t>Start of first surge (days from simulation onset). 
Must be an integer &gt;=0</t>
        </r>
      </text>
    </comment>
    <comment ref="P1" authorId="0" shapeId="0" xr:uid="{800DA825-71D4-4475-B29D-EA51C60DD8DD}">
      <text>
        <r>
          <rPr>
            <b/>
            <sz val="9"/>
            <color indexed="81"/>
            <rFont val="Tahoma"/>
            <family val="2"/>
          </rPr>
          <t>End of first surge (days from simulation onset)
Must be an integer &gt;= first surge start day</t>
        </r>
      </text>
    </comment>
    <comment ref="Q1" authorId="0" shapeId="0" xr:uid="{866F3358-8E76-4CCF-B22D-848285426FD7}">
      <text>
        <r>
          <rPr>
            <b/>
            <sz val="9"/>
            <color indexed="81"/>
            <rFont val="Tahoma"/>
            <family val="2"/>
          </rPr>
          <t>Start of second surge (days since simulation onset)
Must be an integer &gt;= first surge end day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" authorId="0" shapeId="0" xr:uid="{9E2C30F3-1A1E-474F-82C1-1F40DF910265}">
      <text>
        <r>
          <rPr>
            <b/>
            <sz val="9"/>
            <color indexed="81"/>
            <rFont val="Tahoma"/>
            <family val="2"/>
          </rPr>
          <t>End of second surge (days since simulation onset)
Must be an integer &gt;= second surge start day</t>
        </r>
      </text>
    </comment>
    <comment ref="S1" authorId="0" shapeId="0" xr:uid="{5475004C-A8CB-491D-B14B-A4521E94BB4D}">
      <text>
        <r>
          <rPr>
            <b/>
            <sz val="9"/>
            <color indexed="81"/>
            <rFont val="Tahoma"/>
            <family val="2"/>
          </rPr>
          <t>Vaccine uptake among those eligible. Must be greater than the proportion of a given age group that's vaccinated at model start.</t>
        </r>
      </text>
    </comment>
    <comment ref="T1" authorId="0" shapeId="0" xr:uid="{1BFBAA16-BE4C-4C27-B192-A6ABEF7A0F99}">
      <text>
        <r>
          <rPr>
            <b/>
            <sz val="9"/>
            <color indexed="81"/>
            <rFont val="Tahoma"/>
            <family val="2"/>
          </rPr>
          <t xml:space="preserve">
Vaccinations will stop once total population coverage reaches this level. Must be higher than prior vaccination or will yield nonsensical results. 
</t>
        </r>
      </text>
    </comment>
    <comment ref="U1" authorId="0" shapeId="0" xr:uid="{85B2F9AC-5A30-43E2-AEE1-7CA0E8A39F66}">
      <text>
        <r>
          <rPr>
            <b/>
            <sz val="9"/>
            <color indexed="81"/>
            <rFont val="Tahoma"/>
            <charset val="1"/>
          </rPr>
          <t xml:space="preserve">Number of people that may be vaccinated each day as percentage of population. </t>
        </r>
      </text>
    </comment>
    <comment ref="V1" authorId="0" shapeId="0" xr:uid="{4E7626C6-1745-4DB8-A837-3F223E44680A}">
      <text>
        <r>
          <rPr>
            <b/>
            <sz val="9"/>
            <color indexed="81"/>
            <rFont val="Tahoma"/>
            <family val="2"/>
          </rPr>
          <t>Probability that a patient selected for vaccination receives vaccine A. 
The probability of receiving vaccine B is equal to 1 - prob vaccine A</t>
        </r>
      </text>
    </comment>
    <comment ref="W1" authorId="0" shapeId="0" xr:uid="{3B3BFDE6-CBA1-48F8-8171-43979EFA0225}">
      <text>
        <r>
          <rPr>
            <b/>
            <sz val="9"/>
            <color indexed="81"/>
            <rFont val="Tahoma"/>
            <family val="2"/>
          </rPr>
          <t>Lag to efficacy of first dose (days since administration of first dose)</t>
        </r>
      </text>
    </comment>
    <comment ref="X1" authorId="0" shapeId="0" xr:uid="{BC1AAEC9-B439-4495-AE8E-F9F3B8BC108C}">
      <text>
        <r>
          <rPr>
            <b/>
            <sz val="9"/>
            <color indexed="81"/>
            <rFont val="Tahoma"/>
            <family val="2"/>
          </rPr>
          <t>Lag to efficacy of second dose (days since administration of second dose)</t>
        </r>
      </text>
    </comment>
    <comment ref="Y1" authorId="0" shapeId="0" xr:uid="{E577FBEE-144E-4D2A-8EF8-621CDB0F3372}">
      <text>
        <r>
          <rPr>
            <b/>
            <sz val="9"/>
            <color indexed="81"/>
            <rFont val="Tahoma"/>
            <family val="2"/>
          </rPr>
          <t>Days between administration of first and second doses</t>
        </r>
      </text>
    </comment>
    <comment ref="Z1" authorId="0" shapeId="0" xr:uid="{7CAE97B0-B08E-454F-ACD2-FA73C32A51C4}">
      <text>
        <r>
          <rPr>
            <b/>
            <sz val="9"/>
            <color rgb="FF000000"/>
            <rFont val="Tahoma"/>
            <family val="2"/>
          </rPr>
          <t>Efficacy of 1 dose of vaccine A in preventing SARS-CoV-2 infection</t>
        </r>
      </text>
    </comment>
    <comment ref="AA1" authorId="0" shapeId="0" xr:uid="{1E77510E-15C8-4E8D-8B4A-F56E8AFCF07D}">
      <text>
        <r>
          <rPr>
            <b/>
            <sz val="9"/>
            <color rgb="FF000000"/>
            <rFont val="Tahoma"/>
            <family val="2"/>
          </rPr>
          <t>Efficacy of 1 dose of vaccine A in preventing symptomatic COVID-19</t>
        </r>
      </text>
    </comment>
    <comment ref="AB1" authorId="0" shapeId="0" xr:uid="{55676370-C61F-4E2B-ADF0-CAF31F8A5333}">
      <text>
        <r>
          <rPr>
            <b/>
            <sz val="9"/>
            <color rgb="FF000000"/>
            <rFont val="Tahoma"/>
            <family val="2"/>
          </rPr>
          <t>Efficacy of 1 dose of vaccine A in preventing severe or critical COVID-19</t>
        </r>
      </text>
    </comment>
    <comment ref="AC1" authorId="0" shapeId="0" xr:uid="{B3BBA8D8-E80F-4F37-BF79-9637A6C173E9}">
      <text>
        <r>
          <rPr>
            <b/>
            <sz val="9"/>
            <color rgb="FF000000"/>
            <rFont val="Tahoma"/>
            <family val="2"/>
          </rPr>
          <t>Efficacy of 1 dose of vaccine A in preventing critical COVID-19</t>
        </r>
      </text>
    </comment>
    <comment ref="AD1" authorId="0" shapeId="0" xr:uid="{1949973A-D8D9-4814-8ADC-E219EE3D9469}">
      <text>
        <r>
          <rPr>
            <b/>
            <sz val="9"/>
            <color rgb="FF000000"/>
            <rFont val="Tahoma"/>
            <family val="2"/>
          </rPr>
          <t>Efficacy of 2 doses of vaccine A in preventing SARS-CoV-2 infection</t>
        </r>
      </text>
    </comment>
    <comment ref="AE1" authorId="0" shapeId="0" xr:uid="{CB383BFF-9C6D-4C8D-ACF0-51E9849743AC}">
      <text>
        <r>
          <rPr>
            <b/>
            <sz val="9"/>
            <color rgb="FF000000"/>
            <rFont val="Tahoma"/>
            <family val="2"/>
          </rPr>
          <t>Efficacy of 2 doses of vaccine A in preventing symptomatic COVID-19</t>
        </r>
      </text>
    </comment>
    <comment ref="AF1" authorId="0" shapeId="0" xr:uid="{BB419880-2E95-4201-A09B-DC8692CD6511}">
      <text>
        <r>
          <rPr>
            <b/>
            <sz val="9"/>
            <color indexed="81"/>
            <rFont val="Tahoma"/>
            <family val="2"/>
          </rPr>
          <t>Efficacy of 2 doses of vaccine A in preventing severe or critical COVID-19</t>
        </r>
      </text>
    </comment>
    <comment ref="AG1" authorId="0" shapeId="0" xr:uid="{CC9679FA-F2F9-4023-BB13-BAA01860BB42}">
      <text>
        <r>
          <rPr>
            <b/>
            <sz val="9"/>
            <color indexed="81"/>
            <rFont val="Tahoma"/>
            <family val="2"/>
          </rPr>
          <t>Efficacy of 2 doses of vaccine A in preventing critical COVID-19</t>
        </r>
      </text>
    </comment>
    <comment ref="AH1" authorId="0" shapeId="0" xr:uid="{5A9CF939-0C47-4FAB-B860-F9B657D71DC3}">
      <text>
        <r>
          <rPr>
            <b/>
            <sz val="9"/>
            <color rgb="FF000000"/>
            <rFont val="Tahoma"/>
            <family val="2"/>
          </rPr>
          <t>Efficacy of 1 dose of vaccine B in preventing SARS-CoV-2 infection</t>
        </r>
      </text>
    </comment>
    <comment ref="AI1" authorId="0" shapeId="0" xr:uid="{C6B6CE97-0182-4301-8F6D-DA90A1E49C89}">
      <text>
        <r>
          <rPr>
            <b/>
            <sz val="9"/>
            <color indexed="81"/>
            <rFont val="Tahoma"/>
            <family val="2"/>
          </rPr>
          <t>Efficacy of 1 dose of vaccine B in preventing symptomatic COVID-19</t>
        </r>
      </text>
    </comment>
    <comment ref="AJ1" authorId="0" shapeId="0" xr:uid="{4456442B-ED49-44B9-A810-52D446AEAD5B}">
      <text>
        <r>
          <rPr>
            <b/>
            <sz val="9"/>
            <color indexed="81"/>
            <rFont val="Tahoma"/>
            <family val="2"/>
          </rPr>
          <t>Efficacy of 1 dose of vaccine B in preventing severe or critical COVID-19</t>
        </r>
      </text>
    </comment>
    <comment ref="AK1" authorId="0" shapeId="0" xr:uid="{AF55324A-6F02-4201-B1D5-2AB2ED188252}">
      <text>
        <r>
          <rPr>
            <b/>
            <sz val="9"/>
            <color indexed="81"/>
            <rFont val="Tahoma"/>
            <family val="2"/>
          </rPr>
          <t>Efficacy of 1 dose of vaccine B in preventing critical COVID-19</t>
        </r>
      </text>
    </comment>
    <comment ref="AL1" authorId="0" shapeId="0" xr:uid="{80CD3D42-ACCA-4DFF-A41C-0E04A9411CDA}">
      <text>
        <r>
          <rPr>
            <b/>
            <sz val="9"/>
            <color indexed="81"/>
            <rFont val="Tahoma"/>
            <family val="2"/>
          </rPr>
          <t>Efficacy of 2 doses of vaccine B in preventing SARS-CoV-2 infection</t>
        </r>
      </text>
    </comment>
    <comment ref="AM1" authorId="0" shapeId="0" xr:uid="{67CDD2BD-114E-4B88-A8C3-AB0CCC19A622}">
      <text>
        <r>
          <rPr>
            <b/>
            <sz val="9"/>
            <color indexed="81"/>
            <rFont val="Tahoma"/>
            <family val="2"/>
          </rPr>
          <t>Efficacy of 2 doses of vaccine B in preventing symptomatic COVID-19</t>
        </r>
      </text>
    </comment>
    <comment ref="AN1" authorId="0" shapeId="0" xr:uid="{E5F75D48-72B3-4C1C-ACA5-18D50ACFC291}">
      <text>
        <r>
          <rPr>
            <b/>
            <sz val="9"/>
            <color indexed="81"/>
            <rFont val="Tahoma"/>
            <family val="2"/>
          </rPr>
          <t>Efficacy of 2 doses of vaccine B in preventing severe or critical COVID-19</t>
        </r>
      </text>
    </comment>
    <comment ref="AO1" authorId="0" shapeId="0" xr:uid="{785E85C7-D30E-4745-8604-D3BE4443F875}">
      <text>
        <r>
          <rPr>
            <b/>
            <sz val="9"/>
            <color indexed="81"/>
            <rFont val="Tahoma"/>
            <family val="2"/>
          </rPr>
          <t>Efficacy of 2 doses of vaccine B in preventing critical COVID-19</t>
        </r>
      </text>
    </comment>
    <comment ref="AP1" authorId="0" shapeId="0" xr:uid="{C5C2A09E-4AE2-4D70-811B-1A06A671A3C6}">
      <text>
        <r>
          <rPr>
            <b/>
            <sz val="9"/>
            <color indexed="81"/>
            <rFont val="Tahoma"/>
            <family val="2"/>
          </rPr>
          <t>Hospital beds per 100,000 population</t>
        </r>
      </text>
    </comment>
    <comment ref="AQ1" authorId="0" shapeId="0" xr:uid="{9B7366D5-3B2D-4BD0-A11D-1E8A5D4FFE69}">
      <text>
        <r>
          <rPr>
            <b/>
            <sz val="9"/>
            <color indexed="81"/>
            <rFont val="Tahoma"/>
            <family val="2"/>
          </rPr>
          <t>ICU beds per 100,000 population</t>
        </r>
      </text>
    </comment>
    <comment ref="K2" authorId="1" shapeId="0" xr:uid="{D23F06C2-2AC2-9B4C-87A9-710ED274D4F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Not sure if 10% of 20-59 + 20% of 60% would sum to 10% of total population, but can do for now.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Fitzmaurice, Kieran P.</author>
  </authors>
  <commentList>
    <comment ref="B1" authorId="0" shapeId="0" xr:uid="{962082A5-5CA6-49A5-B13B-39A7EE479FEC}">
      <text>
        <r>
          <rPr>
            <b/>
            <sz val="9"/>
            <color indexed="81"/>
            <rFont val="Tahoma"/>
            <family val="2"/>
          </rPr>
          <t>Specify the severity distribution for seronegative individuals. This (combined with vaccine efficay values) will allow us to determine the post-vaccination severity distribution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Fitzmaurice, Kieran P.</author>
  </authors>
  <commentList>
    <comment ref="B1" authorId="0" shapeId="0" xr:uid="{51ED68E8-6EC0-4C13-A4B1-0C13D64E51EC}">
      <text>
        <r>
          <rPr>
            <b/>
            <sz val="9"/>
            <color indexed="81"/>
            <rFont val="Tahoma"/>
            <family val="2"/>
          </rPr>
          <t>Conditional probability that an individual is in a health state at model entry given that they are infected. Must sum to 1.0</t>
        </r>
      </text>
    </comment>
  </commentList>
</comments>
</file>

<file path=xl/sharedStrings.xml><?xml version="1.0" encoding="utf-8"?>
<sst xmlns="http://schemas.openxmlformats.org/spreadsheetml/2006/main" count="87" uniqueCount="70">
  <si>
    <t>run.name</t>
  </si>
  <si>
    <t>strategy</t>
  </si>
  <si>
    <t>sim.size</t>
  </si>
  <si>
    <t>proportion.0.to.19</t>
  </si>
  <si>
    <t>proportion.20.to.59</t>
  </si>
  <si>
    <t>proportion.60.plus</t>
  </si>
  <si>
    <t>proportion.infected.unvaccinated</t>
  </si>
  <si>
    <t>proportion.immune.unvaccinated</t>
  </si>
  <si>
    <t>prior.coverage.0.to.19</t>
  </si>
  <si>
    <t>prior.coverage.20.to.59</t>
  </si>
  <si>
    <t>prior.coverage.60.plus</t>
  </si>
  <si>
    <t>baseline.transmission.multiplier</t>
  </si>
  <si>
    <t>first.surge.transmission.multiplier</t>
  </si>
  <si>
    <t>second.surge.transmission.multiplier</t>
  </si>
  <si>
    <t>first.surge.start.day</t>
  </si>
  <si>
    <t>first.surge.end.day</t>
  </si>
  <si>
    <t>second.surge.start.day</t>
  </si>
  <si>
    <t>second.surge.end.day</t>
  </si>
  <si>
    <t>uptake</t>
  </si>
  <si>
    <t>target.coverage</t>
  </si>
  <si>
    <t>vaccinations.per.day</t>
  </si>
  <si>
    <t>prob.vaccine.A</t>
  </si>
  <si>
    <t>dose.1.delay</t>
  </si>
  <si>
    <t>dose.2.delay</t>
  </si>
  <si>
    <t>dosing.interval</t>
  </si>
  <si>
    <t>VE1.1A</t>
  </si>
  <si>
    <t>VE2.1A</t>
  </si>
  <si>
    <t>VE3.1A</t>
  </si>
  <si>
    <t>VE4.1A</t>
  </si>
  <si>
    <t>VE1.2A</t>
  </si>
  <si>
    <t>VE2.2A</t>
  </si>
  <si>
    <t>VE3.2A</t>
  </si>
  <si>
    <t>VE4.2A</t>
  </si>
  <si>
    <t>VE1.1B</t>
  </si>
  <si>
    <t>VE2.1B</t>
  </si>
  <si>
    <t>VE3.1B</t>
  </si>
  <si>
    <t>VE4.1B</t>
  </si>
  <si>
    <t>VE1.2B</t>
  </si>
  <si>
    <t>VE2.2B</t>
  </si>
  <si>
    <t>VE3.2B</t>
  </si>
  <si>
    <t>VE4.2B</t>
  </si>
  <si>
    <t>hospital.beds.per.100k</t>
  </si>
  <si>
    <t>icu.beds.per.100k</t>
  </si>
  <si>
    <t>cost.per.dose.A</t>
  </si>
  <si>
    <t>cost.per.dose.B</t>
  </si>
  <si>
    <t>cost.per.hospital.day</t>
  </si>
  <si>
    <t>cost.per.ICU.day</t>
  </si>
  <si>
    <t>base_case</t>
  </si>
  <si>
    <t>vaccine</t>
  </si>
  <si>
    <t>sq1</t>
  </si>
  <si>
    <t>sq2</t>
  </si>
  <si>
    <t>test_vacc_dist</t>
  </si>
  <si>
    <t>test_prior_vacc</t>
  </si>
  <si>
    <t>prior_vacc_00_00</t>
  </si>
  <si>
    <t>prior_vacc_10_05</t>
  </si>
  <si>
    <t>prior_vacc_20_10</t>
  </si>
  <si>
    <t>prior_vacc_30_15</t>
  </si>
  <si>
    <t>prior_vacc_40_20</t>
  </si>
  <si>
    <t>prior_vacc_50_25</t>
  </si>
  <si>
    <t>prior_vacc_68_34</t>
  </si>
  <si>
    <t xml:space="preserve">asymptomatic </t>
  </si>
  <si>
    <t>mild/moderate</t>
  </si>
  <si>
    <t>severe</t>
  </si>
  <si>
    <t>critical</t>
  </si>
  <si>
    <t>for 0-19y</t>
  </si>
  <si>
    <t>for 20-59y</t>
  </si>
  <si>
    <t>for &gt;=60y</t>
  </si>
  <si>
    <t>Health state prob among infected</t>
  </si>
  <si>
    <t>pre-infectious incubation</t>
  </si>
  <si>
    <t>recuperation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</si>
</sst>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rgb="FF000000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11" fontId="0" fillId="0" borderId="0" xfId="0" applyNumberFormat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164" fontId="0" fillId="0" borderId="0" xfId="0" applyNumberFormat="1"/>
    <xf numFmtId="0" fontId="0" fillId="0" borderId="0" xfId="0" applyNumberFormat="1"/>
    <xf numFmtId="165" fontId="0" fillId="0" borderId="0" xfId="0" applyNumberFormat="1" applyFont="1"/>
    <xf numFmtId="0" fontId="1" fillId="0" borderId="0" xfId="0" applyFont="1"/>
    <xf numFmtId="165" fontId="0" fillId="0" borderId="0" xfId="0" applyNumberFormat="1"/>
    <xf numFmtId="0" fontId="1" fillId="11" borderId="0" xfId="0" applyFont="1" applyFill="1"/>
    <xf numFmtId="0" fontId="0" fillId="12" borderId="0" xfId="0" applyFill="1"/>
    <xf numFmtId="164" fontId="0" fillId="1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shpande, Vijeta Kiran" id="{77AD3744-3821-324B-89A0-366A2219A63C}" userId="S::vdeshpande1@mgh.harvard.edu::3dbea403-141f-43e3-9cb8-1664b46da7c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1-06-24T16:32:35.17" personId="{77AD3744-3821-324B-89A0-366A2219A63C}" id="{D23F06C2-2AC2-9B4C-87A9-710ED274D4F6}">
    <text xml:space="preserve">Not sure if 10% of 20-59 + 20% of 60% would sum to 10% of total population, but can do for now.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C09E-C3BF-4DD7-8833-67DCC0A2C60C}">
  <dimension ref="A1:AU14"/>
  <sheetViews>
    <sheetView tabSelected="1" zoomScale="111" workbookViewId="0">
      <pane xSplit="2" ySplit="1" topLeftCell="C2" activePane="bottomRight" state="frozen"/>
      <selection pane="bottomRight" activeCell="C2" sqref="C2:C14"/>
      <selection pane="bottomLeft" activeCell="A2" sqref="A2"/>
      <selection pane="topRight" activeCell="C1" sqref="C1"/>
    </sheetView>
  </sheetViews>
  <sheetFormatPr defaultColWidth="8.85546875" defaultRowHeight="15"/>
  <cols>
    <col min="1" max="2" width="25.140625" customWidth="1"/>
    <col min="3" max="3" width="14.85546875" customWidth="1"/>
    <col min="4" max="4" width="18" customWidth="1"/>
    <col min="5" max="5" width="17.85546875" customWidth="1"/>
    <col min="6" max="6" width="19.140625" customWidth="1"/>
    <col min="7" max="7" width="30.140625" customWidth="1"/>
    <col min="8" max="8" width="31.42578125" customWidth="1"/>
    <col min="9" max="11" width="26.42578125" customWidth="1"/>
    <col min="12" max="13" width="29.7109375" customWidth="1"/>
    <col min="14" max="14" width="32.28515625" customWidth="1"/>
    <col min="15" max="15" width="18" customWidth="1"/>
    <col min="16" max="16" width="17.140625" customWidth="1"/>
    <col min="17" max="17" width="20.42578125" customWidth="1"/>
    <col min="18" max="19" width="19.85546875" customWidth="1"/>
    <col min="20" max="22" width="21.140625" customWidth="1"/>
    <col min="23" max="23" width="16.42578125" customWidth="1"/>
    <col min="24" max="25" width="23.28515625" customWidth="1"/>
    <col min="26" max="26" width="8.140625" customWidth="1"/>
    <col min="27" max="27" width="7.7109375" customWidth="1"/>
    <col min="28" max="28" width="8.7109375" customWidth="1"/>
    <col min="29" max="29" width="8.42578125" customWidth="1"/>
    <col min="30" max="30" width="7.7109375" customWidth="1"/>
    <col min="31" max="31" width="8.140625" customWidth="1"/>
    <col min="32" max="32" width="7.85546875" customWidth="1"/>
    <col min="33" max="33" width="8.140625" customWidth="1"/>
    <col min="34" max="34" width="8.28515625" customWidth="1"/>
    <col min="35" max="35" width="8.42578125" customWidth="1"/>
    <col min="36" max="36" width="7.85546875" customWidth="1"/>
    <col min="37" max="37" width="7.42578125" customWidth="1"/>
    <col min="38" max="38" width="8" customWidth="1"/>
    <col min="39" max="39" width="8.140625" customWidth="1"/>
    <col min="40" max="40" width="7.42578125" customWidth="1"/>
    <col min="41" max="41" width="8.140625" customWidth="1"/>
    <col min="42" max="42" width="21.140625" customWidth="1"/>
    <col min="43" max="43" width="16.28515625" customWidth="1"/>
    <col min="44" max="44" width="15.85546875" customWidth="1"/>
    <col min="45" max="45" width="14.28515625" customWidth="1"/>
    <col min="46" max="46" width="21.28515625" customWidth="1"/>
    <col min="47" max="47" width="16.140625" customWidth="1"/>
  </cols>
  <sheetData>
    <row r="1" spans="1:47">
      <c r="A1" s="5" t="s">
        <v>0</v>
      </c>
      <c r="B1" s="5" t="s">
        <v>1</v>
      </c>
      <c r="C1" s="5" t="s">
        <v>2</v>
      </c>
      <c r="D1" s="8" t="s">
        <v>3</v>
      </c>
      <c r="E1" s="8" t="s">
        <v>4</v>
      </c>
      <c r="F1" s="8" t="s">
        <v>5</v>
      </c>
      <c r="G1" s="3" t="s">
        <v>6</v>
      </c>
      <c r="H1" s="3" t="s">
        <v>7</v>
      </c>
      <c r="I1" s="16" t="s">
        <v>8</v>
      </c>
      <c r="J1" s="16" t="s">
        <v>9</v>
      </c>
      <c r="K1" s="1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8" t="s">
        <v>41</v>
      </c>
      <c r="AQ1" s="8" t="s">
        <v>42</v>
      </c>
      <c r="AR1" s="9" t="s">
        <v>43</v>
      </c>
      <c r="AS1" s="9" t="s">
        <v>44</v>
      </c>
      <c r="AT1" s="9" t="s">
        <v>45</v>
      </c>
      <c r="AU1" s="9" t="s">
        <v>46</v>
      </c>
    </row>
    <row r="2" spans="1:47">
      <c r="A2" t="s">
        <v>47</v>
      </c>
      <c r="B2" t="s">
        <v>48</v>
      </c>
      <c r="C2" s="7">
        <v>100000</v>
      </c>
      <c r="D2" s="12">
        <v>0.32271396000000002</v>
      </c>
      <c r="E2" s="12">
        <v>0.57309993000000004</v>
      </c>
      <c r="F2" s="12">
        <v>0.10418611</v>
      </c>
      <c r="G2" s="12">
        <v>1E-3</v>
      </c>
      <c r="H2" s="11">
        <v>0.315</v>
      </c>
      <c r="I2" s="18">
        <v>0</v>
      </c>
      <c r="J2" s="11">
        <v>0.1</v>
      </c>
      <c r="K2" s="18">
        <v>0.2</v>
      </c>
      <c r="L2">
        <v>0.62239599999999995</v>
      </c>
      <c r="M2">
        <v>0.93359400000000003</v>
      </c>
      <c r="N2">
        <v>0.93359400000000003</v>
      </c>
      <c r="O2">
        <v>30</v>
      </c>
      <c r="P2">
        <v>90</v>
      </c>
      <c r="Q2">
        <v>270</v>
      </c>
      <c r="R2">
        <v>330</v>
      </c>
      <c r="S2">
        <v>0.68</v>
      </c>
      <c r="T2">
        <v>0.68</v>
      </c>
      <c r="U2">
        <v>0.01</v>
      </c>
      <c r="V2">
        <v>1</v>
      </c>
      <c r="W2">
        <v>30</v>
      </c>
      <c r="X2">
        <v>30</v>
      </c>
      <c r="Y2">
        <v>84</v>
      </c>
      <c r="Z2" s="17">
        <v>0.63900000000000001</v>
      </c>
      <c r="AA2" s="17">
        <v>0.76</v>
      </c>
      <c r="AB2" s="17">
        <v>0.88800000000000001</v>
      </c>
      <c r="AC2" s="17">
        <v>0.88800000000000001</v>
      </c>
      <c r="AD2" s="17">
        <v>0.65900000000000003</v>
      </c>
      <c r="AE2" s="17">
        <v>0.81299999999999994</v>
      </c>
      <c r="AF2" s="17">
        <v>0.95</v>
      </c>
      <c r="AG2" s="17">
        <v>0.95</v>
      </c>
      <c r="AH2" s="17">
        <v>0.61299999999999999</v>
      </c>
      <c r="AI2" s="17">
        <v>0.72899999999999998</v>
      </c>
      <c r="AJ2" s="17">
        <v>0.85199999999999998</v>
      </c>
      <c r="AK2" s="17">
        <v>0.85199999999999998</v>
      </c>
      <c r="AL2" s="17">
        <v>0.629</v>
      </c>
      <c r="AM2" s="17">
        <v>0.78</v>
      </c>
      <c r="AN2" s="17">
        <v>0.91100000000000003</v>
      </c>
      <c r="AO2" s="17">
        <v>0.91100000000000003</v>
      </c>
      <c r="AP2">
        <f t="shared" ref="AP2:AP14" si="0">155357/72138958*100000</f>
        <v>215.35797619921263</v>
      </c>
      <c r="AQ2">
        <f t="shared" ref="AQ2:AQ14" si="1">7769/72138958*100000</f>
        <v>10.769492955526195</v>
      </c>
      <c r="AR2">
        <v>3</v>
      </c>
      <c r="AS2">
        <v>3</v>
      </c>
      <c r="AT2">
        <v>100</v>
      </c>
      <c r="AU2">
        <v>500</v>
      </c>
    </row>
    <row r="3" spans="1:47">
      <c r="A3" t="s">
        <v>47</v>
      </c>
      <c r="B3" t="s">
        <v>49</v>
      </c>
      <c r="C3" s="7">
        <v>100000</v>
      </c>
      <c r="D3" s="12">
        <v>0.32271396000000002</v>
      </c>
      <c r="E3" s="12">
        <v>0.57309993000000004</v>
      </c>
      <c r="F3" s="12">
        <v>0.10418611</v>
      </c>
      <c r="G3" s="12">
        <v>1E-3</v>
      </c>
      <c r="H3" s="11">
        <v>0.315</v>
      </c>
      <c r="I3" s="18">
        <v>0</v>
      </c>
      <c r="J3" s="11">
        <v>0.1</v>
      </c>
      <c r="K3" s="18">
        <v>0.2</v>
      </c>
      <c r="L3">
        <v>0.62239599999999995</v>
      </c>
      <c r="M3">
        <v>0.93359400000000003</v>
      </c>
      <c r="N3">
        <v>0.93359400000000003</v>
      </c>
      <c r="O3">
        <v>30</v>
      </c>
      <c r="P3">
        <v>90</v>
      </c>
      <c r="Q3">
        <v>270</v>
      </c>
      <c r="R3">
        <v>330</v>
      </c>
      <c r="S3">
        <v>0.68</v>
      </c>
      <c r="T3">
        <v>0.68</v>
      </c>
      <c r="U3">
        <v>0</v>
      </c>
      <c r="V3">
        <v>1</v>
      </c>
      <c r="W3">
        <v>30</v>
      </c>
      <c r="X3">
        <v>30</v>
      </c>
      <c r="Y3">
        <v>84</v>
      </c>
      <c r="Z3" s="17">
        <v>0.63900000000000001</v>
      </c>
      <c r="AA3" s="17">
        <v>0.76</v>
      </c>
      <c r="AB3" s="17">
        <v>0.88800000000000001</v>
      </c>
      <c r="AC3" s="17">
        <v>0.88800000000000001</v>
      </c>
      <c r="AD3" s="17">
        <v>0.65900000000000003</v>
      </c>
      <c r="AE3" s="17">
        <v>0.81299999999999994</v>
      </c>
      <c r="AF3" s="17">
        <v>0.95</v>
      </c>
      <c r="AG3" s="17">
        <v>0.95</v>
      </c>
      <c r="AH3" s="17">
        <v>0.61299999999999999</v>
      </c>
      <c r="AI3" s="17">
        <v>0.72899999999999998</v>
      </c>
      <c r="AJ3" s="17">
        <v>0.85199999999999998</v>
      </c>
      <c r="AK3" s="17">
        <v>0.85199999999999998</v>
      </c>
      <c r="AL3" s="17">
        <v>0.629</v>
      </c>
      <c r="AM3" s="17">
        <v>0.78</v>
      </c>
      <c r="AN3" s="17">
        <v>0.91100000000000003</v>
      </c>
      <c r="AO3" s="17">
        <v>0.91100000000000003</v>
      </c>
      <c r="AP3">
        <f t="shared" si="0"/>
        <v>215.35797619921263</v>
      </c>
      <c r="AQ3">
        <f t="shared" si="1"/>
        <v>10.769492955526195</v>
      </c>
      <c r="AR3">
        <v>3</v>
      </c>
      <c r="AS3">
        <v>3</v>
      </c>
      <c r="AT3">
        <v>100</v>
      </c>
      <c r="AU3">
        <v>500</v>
      </c>
    </row>
    <row r="4" spans="1:47">
      <c r="A4" t="s">
        <v>47</v>
      </c>
      <c r="B4" t="s">
        <v>50</v>
      </c>
      <c r="C4" s="7">
        <v>100000</v>
      </c>
      <c r="D4" s="12">
        <v>0.32271396000000002</v>
      </c>
      <c r="E4" s="12">
        <v>0.57309993000000004</v>
      </c>
      <c r="F4" s="12">
        <v>0.10418611</v>
      </c>
      <c r="G4" s="12">
        <v>1E-3</v>
      </c>
      <c r="H4" s="11">
        <v>0.315</v>
      </c>
      <c r="I4" s="18">
        <v>0</v>
      </c>
      <c r="J4" s="11">
        <v>0.1</v>
      </c>
      <c r="K4" s="18">
        <v>0.2</v>
      </c>
      <c r="L4">
        <v>0.62239599999999995</v>
      </c>
      <c r="M4">
        <v>0.93359400000000003</v>
      </c>
      <c r="N4">
        <v>0.93359400000000003</v>
      </c>
      <c r="O4">
        <v>30</v>
      </c>
      <c r="P4">
        <v>90</v>
      </c>
      <c r="Q4">
        <v>270</v>
      </c>
      <c r="R4">
        <v>330</v>
      </c>
      <c r="S4">
        <v>0.68</v>
      </c>
      <c r="T4">
        <v>0.1</v>
      </c>
      <c r="U4">
        <v>0.01</v>
      </c>
      <c r="V4">
        <v>1</v>
      </c>
      <c r="W4">
        <v>30</v>
      </c>
      <c r="X4">
        <v>30</v>
      </c>
      <c r="Y4">
        <v>84</v>
      </c>
      <c r="Z4" s="17">
        <v>0.63900000000000001</v>
      </c>
      <c r="AA4" s="17">
        <v>0.76</v>
      </c>
      <c r="AB4" s="17">
        <v>0.88800000000000001</v>
      </c>
      <c r="AC4" s="17">
        <v>0.88800000000000001</v>
      </c>
      <c r="AD4" s="17">
        <v>0.65900000000000003</v>
      </c>
      <c r="AE4" s="17">
        <v>0.81299999999999994</v>
      </c>
      <c r="AF4" s="17">
        <v>0.95</v>
      </c>
      <c r="AG4" s="17">
        <v>0.95</v>
      </c>
      <c r="AH4" s="17">
        <v>0.61299999999999999</v>
      </c>
      <c r="AI4" s="17">
        <v>0.72899999999999998</v>
      </c>
      <c r="AJ4" s="17">
        <v>0.85199999999999998</v>
      </c>
      <c r="AK4" s="17">
        <v>0.85199999999999998</v>
      </c>
      <c r="AL4" s="17">
        <v>0.629</v>
      </c>
      <c r="AM4" s="17">
        <v>0.78</v>
      </c>
      <c r="AN4" s="17">
        <v>0.91100000000000003</v>
      </c>
      <c r="AO4" s="17">
        <v>0.91100000000000003</v>
      </c>
      <c r="AP4">
        <f t="shared" si="0"/>
        <v>215.35797619921263</v>
      </c>
      <c r="AQ4">
        <f t="shared" si="1"/>
        <v>10.769492955526195</v>
      </c>
      <c r="AR4">
        <v>3</v>
      </c>
      <c r="AS4">
        <v>3</v>
      </c>
      <c r="AT4">
        <v>100</v>
      </c>
      <c r="AU4">
        <v>500</v>
      </c>
    </row>
    <row r="5" spans="1:47">
      <c r="A5" t="s">
        <v>51</v>
      </c>
      <c r="B5" t="s">
        <v>48</v>
      </c>
      <c r="C5" s="7">
        <v>100000</v>
      </c>
      <c r="D5" s="12">
        <v>0.32271396000000002</v>
      </c>
      <c r="E5" s="12">
        <v>0.57309993000000004</v>
      </c>
      <c r="F5" s="12">
        <v>0.10418611</v>
      </c>
      <c r="G5" s="12">
        <v>1E-3</v>
      </c>
      <c r="H5" s="11">
        <v>0.315</v>
      </c>
      <c r="I5" s="18">
        <v>0</v>
      </c>
      <c r="J5" s="11">
        <v>0.1</v>
      </c>
      <c r="K5" s="18">
        <v>0.2</v>
      </c>
      <c r="L5">
        <v>0.62239599999999995</v>
      </c>
      <c r="M5">
        <v>0.93359400000000003</v>
      </c>
      <c r="N5">
        <v>0.93359400000000003</v>
      </c>
      <c r="O5">
        <v>30</v>
      </c>
      <c r="P5">
        <v>90</v>
      </c>
      <c r="Q5">
        <v>270</v>
      </c>
      <c r="R5">
        <v>330</v>
      </c>
      <c r="S5">
        <v>0.68</v>
      </c>
      <c r="T5">
        <v>0.68</v>
      </c>
      <c r="U5">
        <v>0.01</v>
      </c>
      <c r="V5" s="17">
        <v>0.83</v>
      </c>
      <c r="W5">
        <v>30</v>
      </c>
      <c r="X5">
        <v>30</v>
      </c>
      <c r="Y5">
        <v>84</v>
      </c>
      <c r="Z5" s="17">
        <v>0.63900000000000001</v>
      </c>
      <c r="AA5" s="17">
        <v>0.76</v>
      </c>
      <c r="AB5" s="17">
        <v>0.88800000000000001</v>
      </c>
      <c r="AC5" s="17">
        <v>0.88800000000000001</v>
      </c>
      <c r="AD5" s="17">
        <v>0.65900000000000003</v>
      </c>
      <c r="AE5" s="17">
        <v>0.81299999999999994</v>
      </c>
      <c r="AF5" s="17">
        <v>0.95</v>
      </c>
      <c r="AG5" s="17">
        <v>0.95</v>
      </c>
      <c r="AH5" s="17">
        <v>0.61299999999999999</v>
      </c>
      <c r="AI5" s="17">
        <v>0.72899999999999998</v>
      </c>
      <c r="AJ5" s="17">
        <v>0.85199999999999998</v>
      </c>
      <c r="AK5" s="17">
        <v>0.85199999999999998</v>
      </c>
      <c r="AL5" s="17">
        <v>0.629</v>
      </c>
      <c r="AM5" s="17">
        <v>0.78</v>
      </c>
      <c r="AN5" s="17">
        <v>0.91100000000000003</v>
      </c>
      <c r="AO5" s="17">
        <v>0.91100000000000003</v>
      </c>
      <c r="AP5">
        <f t="shared" si="0"/>
        <v>215.35797619921263</v>
      </c>
      <c r="AQ5">
        <f t="shared" si="1"/>
        <v>10.769492955526195</v>
      </c>
      <c r="AR5">
        <v>3</v>
      </c>
      <c r="AS5">
        <v>3</v>
      </c>
      <c r="AT5">
        <v>100</v>
      </c>
      <c r="AU5">
        <v>500</v>
      </c>
    </row>
    <row r="6" spans="1:47">
      <c r="A6" t="s">
        <v>51</v>
      </c>
      <c r="B6" t="s">
        <v>49</v>
      </c>
      <c r="C6" s="7">
        <v>100000</v>
      </c>
      <c r="D6" s="12">
        <v>0.32271396000000002</v>
      </c>
      <c r="E6" s="12">
        <v>0.57309993000000004</v>
      </c>
      <c r="F6" s="12">
        <v>0.10418611</v>
      </c>
      <c r="G6" s="12">
        <v>1E-3</v>
      </c>
      <c r="H6" s="11">
        <v>0.315</v>
      </c>
      <c r="I6" s="18">
        <v>0</v>
      </c>
      <c r="J6" s="11">
        <v>0.1</v>
      </c>
      <c r="K6" s="18">
        <v>0.2</v>
      </c>
      <c r="L6">
        <v>0.62239599999999995</v>
      </c>
      <c r="M6">
        <v>0.93359400000000003</v>
      </c>
      <c r="N6">
        <v>0.93359400000000003</v>
      </c>
      <c r="O6">
        <v>30</v>
      </c>
      <c r="P6">
        <v>90</v>
      </c>
      <c r="Q6">
        <v>270</v>
      </c>
      <c r="R6">
        <v>330</v>
      </c>
      <c r="S6">
        <v>0.68</v>
      </c>
      <c r="T6">
        <v>0.68</v>
      </c>
      <c r="U6">
        <v>0</v>
      </c>
      <c r="V6" s="17">
        <v>0.83</v>
      </c>
      <c r="W6">
        <v>30</v>
      </c>
      <c r="X6">
        <v>30</v>
      </c>
      <c r="Y6">
        <v>84</v>
      </c>
      <c r="Z6" s="17">
        <v>0.63900000000000001</v>
      </c>
      <c r="AA6" s="17">
        <v>0.76</v>
      </c>
      <c r="AB6" s="17">
        <v>0.88800000000000001</v>
      </c>
      <c r="AC6" s="17">
        <v>0.88800000000000001</v>
      </c>
      <c r="AD6" s="17">
        <v>0.65900000000000003</v>
      </c>
      <c r="AE6" s="17">
        <v>0.81299999999999994</v>
      </c>
      <c r="AF6" s="17">
        <v>0.95</v>
      </c>
      <c r="AG6" s="17">
        <v>0.95</v>
      </c>
      <c r="AH6" s="17">
        <v>0.61299999999999999</v>
      </c>
      <c r="AI6" s="17">
        <v>0.72899999999999998</v>
      </c>
      <c r="AJ6" s="17">
        <v>0.85199999999999998</v>
      </c>
      <c r="AK6" s="17">
        <v>0.85199999999999998</v>
      </c>
      <c r="AL6" s="17">
        <v>0.629</v>
      </c>
      <c r="AM6" s="17">
        <v>0.78</v>
      </c>
      <c r="AN6" s="17">
        <v>0.91100000000000003</v>
      </c>
      <c r="AO6" s="17">
        <v>0.91100000000000003</v>
      </c>
      <c r="AP6">
        <f t="shared" si="0"/>
        <v>215.35797619921263</v>
      </c>
      <c r="AQ6">
        <f t="shared" si="1"/>
        <v>10.769492955526195</v>
      </c>
      <c r="AR6">
        <v>3</v>
      </c>
      <c r="AS6">
        <v>3</v>
      </c>
      <c r="AT6">
        <v>100</v>
      </c>
      <c r="AU6">
        <v>500</v>
      </c>
    </row>
    <row r="7" spans="1:47">
      <c r="A7" t="s">
        <v>51</v>
      </c>
      <c r="B7" t="s">
        <v>50</v>
      </c>
      <c r="C7" s="7">
        <v>100000</v>
      </c>
      <c r="D7" s="12">
        <v>0.32271396000000002</v>
      </c>
      <c r="E7" s="12">
        <v>0.57309993000000004</v>
      </c>
      <c r="F7" s="12">
        <v>0.10418611</v>
      </c>
      <c r="G7" s="12">
        <v>1E-3</v>
      </c>
      <c r="H7" s="11">
        <v>0.315</v>
      </c>
      <c r="I7" s="18">
        <v>0</v>
      </c>
      <c r="J7" s="11">
        <v>0.1</v>
      </c>
      <c r="K7" s="18">
        <v>0.2</v>
      </c>
      <c r="L7">
        <v>0.62239599999999995</v>
      </c>
      <c r="M7">
        <v>0.93359400000000003</v>
      </c>
      <c r="N7">
        <v>0.93359400000000003</v>
      </c>
      <c r="O7">
        <v>30</v>
      </c>
      <c r="P7">
        <v>90</v>
      </c>
      <c r="Q7">
        <v>270</v>
      </c>
      <c r="R7">
        <v>330</v>
      </c>
      <c r="S7">
        <v>0.68</v>
      </c>
      <c r="T7">
        <v>0.1</v>
      </c>
      <c r="U7">
        <v>0.01</v>
      </c>
      <c r="V7" s="17">
        <v>0.83</v>
      </c>
      <c r="W7">
        <v>30</v>
      </c>
      <c r="X7">
        <v>30</v>
      </c>
      <c r="Y7">
        <v>84</v>
      </c>
      <c r="Z7" s="17">
        <v>0.63900000000000001</v>
      </c>
      <c r="AA7" s="17">
        <v>0.76</v>
      </c>
      <c r="AB7" s="17">
        <v>0.88800000000000001</v>
      </c>
      <c r="AC7" s="17">
        <v>0.88800000000000001</v>
      </c>
      <c r="AD7" s="17">
        <v>0.65900000000000003</v>
      </c>
      <c r="AE7" s="17">
        <v>0.81299999999999994</v>
      </c>
      <c r="AF7" s="17">
        <v>0.95</v>
      </c>
      <c r="AG7" s="17">
        <v>0.95</v>
      </c>
      <c r="AH7" s="17">
        <v>0.61299999999999999</v>
      </c>
      <c r="AI7" s="17">
        <v>0.72899999999999998</v>
      </c>
      <c r="AJ7" s="17">
        <v>0.85199999999999998</v>
      </c>
      <c r="AK7" s="17">
        <v>0.85199999999999998</v>
      </c>
      <c r="AL7" s="17">
        <v>0.629</v>
      </c>
      <c r="AM7" s="17">
        <v>0.78</v>
      </c>
      <c r="AN7" s="17">
        <v>0.91100000000000003</v>
      </c>
      <c r="AO7" s="17">
        <v>0.91100000000000003</v>
      </c>
      <c r="AP7">
        <f t="shared" si="0"/>
        <v>215.35797619921263</v>
      </c>
      <c r="AQ7">
        <f t="shared" si="1"/>
        <v>10.769492955526195</v>
      </c>
      <c r="AR7">
        <v>3</v>
      </c>
      <c r="AS7">
        <v>3</v>
      </c>
      <c r="AT7">
        <v>100</v>
      </c>
      <c r="AU7">
        <v>500</v>
      </c>
    </row>
    <row r="8" spans="1:47">
      <c r="A8" t="s">
        <v>52</v>
      </c>
      <c r="B8" t="s">
        <v>53</v>
      </c>
      <c r="C8" s="7">
        <v>100000</v>
      </c>
      <c r="D8" s="12">
        <v>0.32271396000000002</v>
      </c>
      <c r="E8" s="12">
        <v>0.57309993000000004</v>
      </c>
      <c r="F8" s="12">
        <v>0.10418611</v>
      </c>
      <c r="G8" s="12">
        <v>1E-3</v>
      </c>
      <c r="H8" s="11">
        <v>0.315</v>
      </c>
      <c r="I8" s="18">
        <v>0</v>
      </c>
      <c r="J8" s="11">
        <f>0.5*K8</f>
        <v>0</v>
      </c>
      <c r="K8" s="18">
        <v>0</v>
      </c>
      <c r="L8">
        <v>0.62239599999999995</v>
      </c>
      <c r="M8">
        <v>0.93359400000000003</v>
      </c>
      <c r="N8">
        <v>0.93359400000000003</v>
      </c>
      <c r="O8">
        <v>30</v>
      </c>
      <c r="P8">
        <v>90</v>
      </c>
      <c r="Q8">
        <v>270</v>
      </c>
      <c r="R8">
        <v>330</v>
      </c>
      <c r="S8">
        <v>0.68</v>
      </c>
      <c r="T8">
        <v>0.68</v>
      </c>
      <c r="U8">
        <v>0.01</v>
      </c>
      <c r="V8" s="17">
        <v>0.83</v>
      </c>
      <c r="W8">
        <v>30</v>
      </c>
      <c r="X8">
        <v>30</v>
      </c>
      <c r="Y8">
        <v>84</v>
      </c>
      <c r="Z8" s="17">
        <v>0.63900000000000001</v>
      </c>
      <c r="AA8" s="17">
        <v>0.76</v>
      </c>
      <c r="AB8" s="17">
        <v>0.88800000000000001</v>
      </c>
      <c r="AC8" s="17">
        <v>0.88800000000000001</v>
      </c>
      <c r="AD8" s="17">
        <v>0.65900000000000003</v>
      </c>
      <c r="AE8" s="17">
        <v>0.81299999999999994</v>
      </c>
      <c r="AF8" s="17">
        <v>0.95</v>
      </c>
      <c r="AG8" s="17">
        <v>0.95</v>
      </c>
      <c r="AH8" s="17">
        <v>0.61299999999999999</v>
      </c>
      <c r="AI8" s="17">
        <v>0.72899999999999998</v>
      </c>
      <c r="AJ8" s="17">
        <v>0.85199999999999998</v>
      </c>
      <c r="AK8" s="17">
        <v>0.85199999999999998</v>
      </c>
      <c r="AL8" s="17">
        <v>0.629</v>
      </c>
      <c r="AM8" s="17">
        <v>0.78</v>
      </c>
      <c r="AN8" s="17">
        <v>0.91100000000000003</v>
      </c>
      <c r="AO8" s="17">
        <v>0.91100000000000003</v>
      </c>
      <c r="AP8">
        <f t="shared" si="0"/>
        <v>215.35797619921263</v>
      </c>
      <c r="AQ8">
        <f t="shared" si="1"/>
        <v>10.769492955526195</v>
      </c>
      <c r="AR8">
        <v>3</v>
      </c>
      <c r="AS8">
        <v>3</v>
      </c>
      <c r="AT8">
        <v>100</v>
      </c>
      <c r="AU8">
        <v>500</v>
      </c>
    </row>
    <row r="9" spans="1:47">
      <c r="A9" t="s">
        <v>52</v>
      </c>
      <c r="B9" t="s">
        <v>54</v>
      </c>
      <c r="C9" s="7">
        <v>100000</v>
      </c>
      <c r="D9" s="12">
        <v>0.32271396000000002</v>
      </c>
      <c r="E9" s="12">
        <v>0.57309993000000004</v>
      </c>
      <c r="F9" s="12">
        <v>0.10418611</v>
      </c>
      <c r="G9" s="12">
        <v>1E-3</v>
      </c>
      <c r="H9" s="11">
        <v>0.315</v>
      </c>
      <c r="I9" s="18">
        <v>0</v>
      </c>
      <c r="J9" s="11">
        <f t="shared" ref="J9:J14" si="2">0.5*K9</f>
        <v>0.05</v>
      </c>
      <c r="K9" s="18">
        <f>K8+0.1</f>
        <v>0.1</v>
      </c>
      <c r="L9">
        <v>0.62239599999999995</v>
      </c>
      <c r="M9">
        <v>0.93359400000000003</v>
      </c>
      <c r="N9">
        <v>0.93359400000000003</v>
      </c>
      <c r="O9">
        <v>30</v>
      </c>
      <c r="P9">
        <v>90</v>
      </c>
      <c r="Q9">
        <v>270</v>
      </c>
      <c r="R9">
        <v>330</v>
      </c>
      <c r="S9">
        <v>0.68</v>
      </c>
      <c r="T9">
        <v>0.68</v>
      </c>
      <c r="U9">
        <v>0.01</v>
      </c>
      <c r="V9" s="17">
        <v>0.83</v>
      </c>
      <c r="W9">
        <v>30</v>
      </c>
      <c r="X9">
        <v>30</v>
      </c>
      <c r="Y9">
        <v>84</v>
      </c>
      <c r="Z9" s="17">
        <v>0.63900000000000001</v>
      </c>
      <c r="AA9" s="17">
        <v>0.76</v>
      </c>
      <c r="AB9" s="17">
        <v>0.88800000000000001</v>
      </c>
      <c r="AC9" s="17">
        <v>0.88800000000000001</v>
      </c>
      <c r="AD9" s="17">
        <v>0.65900000000000003</v>
      </c>
      <c r="AE9" s="17">
        <v>0.81299999999999994</v>
      </c>
      <c r="AF9" s="17">
        <v>0.95</v>
      </c>
      <c r="AG9" s="17">
        <v>0.95</v>
      </c>
      <c r="AH9" s="17">
        <v>0.61299999999999999</v>
      </c>
      <c r="AI9" s="17">
        <v>0.72899999999999998</v>
      </c>
      <c r="AJ9" s="17">
        <v>0.85199999999999998</v>
      </c>
      <c r="AK9" s="17">
        <v>0.85199999999999998</v>
      </c>
      <c r="AL9" s="17">
        <v>0.629</v>
      </c>
      <c r="AM9" s="17">
        <v>0.78</v>
      </c>
      <c r="AN9" s="17">
        <v>0.91100000000000003</v>
      </c>
      <c r="AO9" s="17">
        <v>0.91100000000000003</v>
      </c>
      <c r="AP9">
        <f t="shared" si="0"/>
        <v>215.35797619921263</v>
      </c>
      <c r="AQ9">
        <f t="shared" si="1"/>
        <v>10.769492955526195</v>
      </c>
      <c r="AR9">
        <v>3</v>
      </c>
      <c r="AS9">
        <v>3</v>
      </c>
      <c r="AT9">
        <v>100</v>
      </c>
      <c r="AU9">
        <v>500</v>
      </c>
    </row>
    <row r="10" spans="1:47">
      <c r="A10" t="s">
        <v>52</v>
      </c>
      <c r="B10" t="s">
        <v>55</v>
      </c>
      <c r="C10" s="7">
        <v>100000</v>
      </c>
      <c r="D10" s="12">
        <v>0.32271396000000002</v>
      </c>
      <c r="E10" s="12">
        <v>0.57309993000000004</v>
      </c>
      <c r="F10" s="12">
        <v>0.10418611</v>
      </c>
      <c r="G10" s="12">
        <v>1E-3</v>
      </c>
      <c r="H10" s="11">
        <v>0.315</v>
      </c>
      <c r="I10" s="18">
        <v>0</v>
      </c>
      <c r="J10" s="11">
        <f t="shared" si="2"/>
        <v>0.1</v>
      </c>
      <c r="K10" s="18">
        <f t="shared" ref="K10:K14" si="3">K9+0.1</f>
        <v>0.2</v>
      </c>
      <c r="L10">
        <v>0.62239599999999995</v>
      </c>
      <c r="M10">
        <v>0.93359400000000003</v>
      </c>
      <c r="N10">
        <v>0.93359400000000003</v>
      </c>
      <c r="O10">
        <v>30</v>
      </c>
      <c r="P10">
        <v>90</v>
      </c>
      <c r="Q10">
        <v>270</v>
      </c>
      <c r="R10">
        <v>330</v>
      </c>
      <c r="S10">
        <v>0.68</v>
      </c>
      <c r="T10">
        <v>0.68</v>
      </c>
      <c r="U10">
        <v>0.01</v>
      </c>
      <c r="V10" s="17">
        <v>0.83</v>
      </c>
      <c r="W10">
        <v>30</v>
      </c>
      <c r="X10">
        <v>30</v>
      </c>
      <c r="Y10">
        <v>84</v>
      </c>
      <c r="Z10" s="17">
        <v>0.63900000000000001</v>
      </c>
      <c r="AA10" s="17">
        <v>0.76</v>
      </c>
      <c r="AB10" s="17">
        <v>0.88800000000000001</v>
      </c>
      <c r="AC10" s="17">
        <v>0.88800000000000001</v>
      </c>
      <c r="AD10" s="17">
        <v>0.65900000000000003</v>
      </c>
      <c r="AE10" s="17">
        <v>0.81299999999999994</v>
      </c>
      <c r="AF10" s="17">
        <v>0.95</v>
      </c>
      <c r="AG10" s="17">
        <v>0.95</v>
      </c>
      <c r="AH10" s="17">
        <v>0.61299999999999999</v>
      </c>
      <c r="AI10" s="17">
        <v>0.72899999999999998</v>
      </c>
      <c r="AJ10" s="17">
        <v>0.85199999999999998</v>
      </c>
      <c r="AK10" s="17">
        <v>0.85199999999999998</v>
      </c>
      <c r="AL10" s="17">
        <v>0.629</v>
      </c>
      <c r="AM10" s="17">
        <v>0.78</v>
      </c>
      <c r="AN10" s="17">
        <v>0.91100000000000003</v>
      </c>
      <c r="AO10" s="17">
        <v>0.91100000000000003</v>
      </c>
      <c r="AP10">
        <f t="shared" si="0"/>
        <v>215.35797619921263</v>
      </c>
      <c r="AQ10">
        <f t="shared" si="1"/>
        <v>10.769492955526195</v>
      </c>
      <c r="AR10">
        <v>3</v>
      </c>
      <c r="AS10">
        <v>3</v>
      </c>
      <c r="AT10">
        <v>100</v>
      </c>
      <c r="AU10">
        <v>500</v>
      </c>
    </row>
    <row r="11" spans="1:47">
      <c r="A11" t="s">
        <v>52</v>
      </c>
      <c r="B11" t="s">
        <v>56</v>
      </c>
      <c r="C11" s="7">
        <v>100000</v>
      </c>
      <c r="D11" s="12">
        <v>0.32271396000000002</v>
      </c>
      <c r="E11" s="12">
        <v>0.57309993000000004</v>
      </c>
      <c r="F11" s="12">
        <v>0.10418611</v>
      </c>
      <c r="G11" s="12">
        <v>1E-3</v>
      </c>
      <c r="H11" s="11">
        <v>0.315</v>
      </c>
      <c r="I11" s="18">
        <v>0</v>
      </c>
      <c r="J11" s="11">
        <f t="shared" si="2"/>
        <v>0.15000000000000002</v>
      </c>
      <c r="K11" s="18">
        <f t="shared" si="3"/>
        <v>0.30000000000000004</v>
      </c>
      <c r="L11">
        <v>0.62239599999999995</v>
      </c>
      <c r="M11">
        <v>0.93359400000000003</v>
      </c>
      <c r="N11">
        <v>0.93359400000000003</v>
      </c>
      <c r="O11">
        <v>30</v>
      </c>
      <c r="P11">
        <v>90</v>
      </c>
      <c r="Q11">
        <v>270</v>
      </c>
      <c r="R11">
        <v>330</v>
      </c>
      <c r="S11">
        <v>0.68</v>
      </c>
      <c r="T11">
        <v>0.68</v>
      </c>
      <c r="U11">
        <v>0.01</v>
      </c>
      <c r="V11" s="17">
        <v>0.83</v>
      </c>
      <c r="W11">
        <v>30</v>
      </c>
      <c r="X11">
        <v>30</v>
      </c>
      <c r="Y11">
        <v>84</v>
      </c>
      <c r="Z11" s="17">
        <v>0.63900000000000001</v>
      </c>
      <c r="AA11" s="17">
        <v>0.76</v>
      </c>
      <c r="AB11" s="17">
        <v>0.88800000000000001</v>
      </c>
      <c r="AC11" s="17">
        <v>0.88800000000000001</v>
      </c>
      <c r="AD11" s="17">
        <v>0.65900000000000003</v>
      </c>
      <c r="AE11" s="17">
        <v>0.81299999999999994</v>
      </c>
      <c r="AF11" s="17">
        <v>0.95</v>
      </c>
      <c r="AG11" s="17">
        <v>0.95</v>
      </c>
      <c r="AH11" s="17">
        <v>0.61299999999999999</v>
      </c>
      <c r="AI11" s="17">
        <v>0.72899999999999998</v>
      </c>
      <c r="AJ11" s="17">
        <v>0.85199999999999998</v>
      </c>
      <c r="AK11" s="17">
        <v>0.85199999999999998</v>
      </c>
      <c r="AL11" s="17">
        <v>0.629</v>
      </c>
      <c r="AM11" s="17">
        <v>0.78</v>
      </c>
      <c r="AN11" s="17">
        <v>0.91100000000000003</v>
      </c>
      <c r="AO11" s="17">
        <v>0.91100000000000003</v>
      </c>
      <c r="AP11">
        <f t="shared" si="0"/>
        <v>215.35797619921263</v>
      </c>
      <c r="AQ11">
        <f t="shared" si="1"/>
        <v>10.769492955526195</v>
      </c>
      <c r="AR11">
        <v>3</v>
      </c>
      <c r="AS11">
        <v>3</v>
      </c>
      <c r="AT11">
        <v>100</v>
      </c>
      <c r="AU11">
        <v>500</v>
      </c>
    </row>
    <row r="12" spans="1:47">
      <c r="A12" t="s">
        <v>52</v>
      </c>
      <c r="B12" t="s">
        <v>57</v>
      </c>
      <c r="C12" s="7">
        <v>100000</v>
      </c>
      <c r="D12" s="12">
        <v>0.32271396000000002</v>
      </c>
      <c r="E12" s="12">
        <v>0.57309993000000004</v>
      </c>
      <c r="F12" s="12">
        <v>0.10418611</v>
      </c>
      <c r="G12" s="12">
        <v>1E-3</v>
      </c>
      <c r="H12" s="11">
        <v>0.315</v>
      </c>
      <c r="I12" s="18">
        <v>0</v>
      </c>
      <c r="J12" s="11">
        <f t="shared" si="2"/>
        <v>0.2</v>
      </c>
      <c r="K12" s="18">
        <f t="shared" si="3"/>
        <v>0.4</v>
      </c>
      <c r="L12">
        <v>0.62239599999999995</v>
      </c>
      <c r="M12">
        <v>0.93359400000000003</v>
      </c>
      <c r="N12">
        <v>0.93359400000000003</v>
      </c>
      <c r="O12">
        <v>30</v>
      </c>
      <c r="P12">
        <v>90</v>
      </c>
      <c r="Q12">
        <v>270</v>
      </c>
      <c r="R12">
        <v>330</v>
      </c>
      <c r="S12">
        <v>0.68</v>
      </c>
      <c r="T12">
        <v>0.68</v>
      </c>
      <c r="U12">
        <v>0.01</v>
      </c>
      <c r="V12" s="17">
        <v>0.83</v>
      </c>
      <c r="W12">
        <v>30</v>
      </c>
      <c r="X12">
        <v>30</v>
      </c>
      <c r="Y12">
        <v>84</v>
      </c>
      <c r="Z12" s="17">
        <v>0.63900000000000001</v>
      </c>
      <c r="AA12" s="17">
        <v>0.76</v>
      </c>
      <c r="AB12" s="17">
        <v>0.88800000000000001</v>
      </c>
      <c r="AC12" s="17">
        <v>0.88800000000000001</v>
      </c>
      <c r="AD12" s="17">
        <v>0.65900000000000003</v>
      </c>
      <c r="AE12" s="17">
        <v>0.81299999999999994</v>
      </c>
      <c r="AF12" s="17">
        <v>0.95</v>
      </c>
      <c r="AG12" s="17">
        <v>0.95</v>
      </c>
      <c r="AH12" s="17">
        <v>0.61299999999999999</v>
      </c>
      <c r="AI12" s="17">
        <v>0.72899999999999998</v>
      </c>
      <c r="AJ12" s="17">
        <v>0.85199999999999998</v>
      </c>
      <c r="AK12" s="17">
        <v>0.85199999999999998</v>
      </c>
      <c r="AL12" s="17">
        <v>0.629</v>
      </c>
      <c r="AM12" s="17">
        <v>0.78</v>
      </c>
      <c r="AN12" s="17">
        <v>0.91100000000000003</v>
      </c>
      <c r="AO12" s="17">
        <v>0.91100000000000003</v>
      </c>
      <c r="AP12">
        <f t="shared" si="0"/>
        <v>215.35797619921263</v>
      </c>
      <c r="AQ12">
        <f t="shared" si="1"/>
        <v>10.769492955526195</v>
      </c>
      <c r="AR12">
        <v>3</v>
      </c>
      <c r="AS12">
        <v>3</v>
      </c>
      <c r="AT12">
        <v>100</v>
      </c>
      <c r="AU12">
        <v>500</v>
      </c>
    </row>
    <row r="13" spans="1:47">
      <c r="A13" t="s">
        <v>52</v>
      </c>
      <c r="B13" t="s">
        <v>58</v>
      </c>
      <c r="C13" s="7">
        <v>100000</v>
      </c>
      <c r="D13" s="12">
        <v>0.32271396000000002</v>
      </c>
      <c r="E13" s="12">
        <v>0.57309993000000004</v>
      </c>
      <c r="F13" s="12">
        <v>0.10418611</v>
      </c>
      <c r="G13" s="12">
        <v>1E-3</v>
      </c>
      <c r="H13" s="11">
        <v>0.315</v>
      </c>
      <c r="I13" s="18">
        <v>0</v>
      </c>
      <c r="J13" s="11">
        <f t="shared" si="2"/>
        <v>0.25</v>
      </c>
      <c r="K13" s="18">
        <f t="shared" si="3"/>
        <v>0.5</v>
      </c>
      <c r="L13">
        <v>0.62239599999999995</v>
      </c>
      <c r="M13">
        <v>0.93359400000000003</v>
      </c>
      <c r="N13">
        <v>0.93359400000000003</v>
      </c>
      <c r="O13">
        <v>30</v>
      </c>
      <c r="P13">
        <v>90</v>
      </c>
      <c r="Q13">
        <v>270</v>
      </c>
      <c r="R13">
        <v>330</v>
      </c>
      <c r="S13">
        <v>0.68</v>
      </c>
      <c r="T13">
        <v>0.68</v>
      </c>
      <c r="U13">
        <v>0.01</v>
      </c>
      <c r="V13" s="17">
        <v>0.83</v>
      </c>
      <c r="W13">
        <v>30</v>
      </c>
      <c r="X13">
        <v>30</v>
      </c>
      <c r="Y13">
        <v>84</v>
      </c>
      <c r="Z13" s="17">
        <v>0.63900000000000001</v>
      </c>
      <c r="AA13" s="17">
        <v>0.76</v>
      </c>
      <c r="AB13" s="17">
        <v>0.88800000000000001</v>
      </c>
      <c r="AC13" s="17">
        <v>0.88800000000000001</v>
      </c>
      <c r="AD13" s="17">
        <v>0.65900000000000003</v>
      </c>
      <c r="AE13" s="17">
        <v>0.81299999999999994</v>
      </c>
      <c r="AF13" s="17">
        <v>0.95</v>
      </c>
      <c r="AG13" s="17">
        <v>0.95</v>
      </c>
      <c r="AH13" s="17">
        <v>0.61299999999999999</v>
      </c>
      <c r="AI13" s="17">
        <v>0.72899999999999998</v>
      </c>
      <c r="AJ13" s="17">
        <v>0.85199999999999998</v>
      </c>
      <c r="AK13" s="17">
        <v>0.85199999999999998</v>
      </c>
      <c r="AL13" s="17">
        <v>0.629</v>
      </c>
      <c r="AM13" s="17">
        <v>0.78</v>
      </c>
      <c r="AN13" s="17">
        <v>0.91100000000000003</v>
      </c>
      <c r="AO13" s="17">
        <v>0.91100000000000003</v>
      </c>
      <c r="AP13">
        <f t="shared" si="0"/>
        <v>215.35797619921263</v>
      </c>
      <c r="AQ13">
        <f t="shared" si="1"/>
        <v>10.769492955526195</v>
      </c>
      <c r="AR13">
        <v>3</v>
      </c>
      <c r="AS13">
        <v>3</v>
      </c>
      <c r="AT13">
        <v>100</v>
      </c>
      <c r="AU13">
        <v>500</v>
      </c>
    </row>
    <row r="14" spans="1:47">
      <c r="A14" t="s">
        <v>52</v>
      </c>
      <c r="B14" t="s">
        <v>59</v>
      </c>
      <c r="C14" s="7">
        <v>100000</v>
      </c>
      <c r="D14" s="12">
        <v>0.32271396000000002</v>
      </c>
      <c r="E14" s="12">
        <v>0.57309993000000004</v>
      </c>
      <c r="F14" s="12">
        <v>0.10418611</v>
      </c>
      <c r="G14" s="12">
        <v>1E-3</v>
      </c>
      <c r="H14" s="11">
        <v>0.315</v>
      </c>
      <c r="I14" s="18">
        <v>0</v>
      </c>
      <c r="J14" s="11">
        <f t="shared" si="2"/>
        <v>0.34</v>
      </c>
      <c r="K14" s="18">
        <v>0.68</v>
      </c>
      <c r="L14">
        <v>0.62239599999999995</v>
      </c>
      <c r="M14">
        <v>0.93359400000000003</v>
      </c>
      <c r="N14">
        <v>0.93359400000000003</v>
      </c>
      <c r="O14">
        <v>30</v>
      </c>
      <c r="P14">
        <v>90</v>
      </c>
      <c r="Q14">
        <v>270</v>
      </c>
      <c r="R14">
        <v>330</v>
      </c>
      <c r="S14">
        <v>0.68</v>
      </c>
      <c r="T14">
        <v>0.68</v>
      </c>
      <c r="U14">
        <v>0.01</v>
      </c>
      <c r="V14" s="17">
        <v>0.83</v>
      </c>
      <c r="W14">
        <v>30</v>
      </c>
      <c r="X14">
        <v>30</v>
      </c>
      <c r="Y14">
        <v>84</v>
      </c>
      <c r="Z14" s="17">
        <v>0.63900000000000001</v>
      </c>
      <c r="AA14" s="17">
        <v>0.76</v>
      </c>
      <c r="AB14" s="17">
        <v>0.88800000000000001</v>
      </c>
      <c r="AC14" s="17">
        <v>0.88800000000000001</v>
      </c>
      <c r="AD14" s="17">
        <v>0.65900000000000003</v>
      </c>
      <c r="AE14" s="17">
        <v>0.81299999999999994</v>
      </c>
      <c r="AF14" s="17">
        <v>0.95</v>
      </c>
      <c r="AG14" s="17">
        <v>0.95</v>
      </c>
      <c r="AH14" s="17">
        <v>0.61299999999999999</v>
      </c>
      <c r="AI14" s="17">
        <v>0.72899999999999998</v>
      </c>
      <c r="AJ14" s="17">
        <v>0.85199999999999998</v>
      </c>
      <c r="AK14" s="17">
        <v>0.85199999999999998</v>
      </c>
      <c r="AL14" s="17">
        <v>0.629</v>
      </c>
      <c r="AM14" s="17">
        <v>0.78</v>
      </c>
      <c r="AN14" s="17">
        <v>0.91100000000000003</v>
      </c>
      <c r="AO14" s="17">
        <v>0.91100000000000003</v>
      </c>
      <c r="AP14">
        <f t="shared" si="0"/>
        <v>215.35797619921263</v>
      </c>
      <c r="AQ14">
        <f t="shared" si="1"/>
        <v>10.769492955526195</v>
      </c>
      <c r="AR14">
        <v>3</v>
      </c>
      <c r="AS14">
        <v>3</v>
      </c>
      <c r="AT14">
        <v>100</v>
      </c>
      <c r="AU14">
        <v>500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148EF-24C2-4819-BEDD-A17D6C18CC2F}">
  <dimension ref="A1:G4"/>
  <sheetViews>
    <sheetView workbookViewId="0">
      <selection activeCell="B6" sqref="B6"/>
    </sheetView>
  </sheetViews>
  <sheetFormatPr defaultColWidth="8.85546875" defaultRowHeight="15"/>
  <cols>
    <col min="1" max="1" width="12" customWidth="1"/>
    <col min="2" max="2" width="17.85546875" customWidth="1"/>
    <col min="3" max="3" width="19" customWidth="1"/>
    <col min="4" max="4" width="13.42578125" customWidth="1"/>
    <col min="5" max="5" width="13.7109375" customWidth="1"/>
  </cols>
  <sheetData>
    <row r="1" spans="1:7">
      <c r="B1" s="14" t="s">
        <v>60</v>
      </c>
      <c r="C1" s="14" t="s">
        <v>61</v>
      </c>
      <c r="D1" s="14" t="s">
        <v>62</v>
      </c>
      <c r="E1" s="14" t="s">
        <v>63</v>
      </c>
    </row>
    <row r="2" spans="1:7">
      <c r="A2" s="14" t="s">
        <v>64</v>
      </c>
      <c r="B2" s="13">
        <v>0.299342</v>
      </c>
      <c r="C2" s="13">
        <v>0.69783300000000004</v>
      </c>
      <c r="D2" s="13">
        <v>2.4949999999999998E-3</v>
      </c>
      <c r="E2" s="13">
        <v>3.3E-4</v>
      </c>
      <c r="G2" s="15"/>
    </row>
    <row r="3" spans="1:7">
      <c r="A3" s="14" t="s">
        <v>65</v>
      </c>
      <c r="B3" s="13">
        <v>0.17899999999999999</v>
      </c>
      <c r="C3" s="13">
        <v>0.803755</v>
      </c>
      <c r="D3" s="13">
        <v>7.9520000000000007E-3</v>
      </c>
      <c r="E3" s="13">
        <v>9.2929999999999992E-3</v>
      </c>
    </row>
    <row r="4" spans="1:7">
      <c r="A4" s="14" t="s">
        <v>66</v>
      </c>
      <c r="B4" s="13">
        <v>0.171045</v>
      </c>
      <c r="C4" s="13">
        <v>0.76373999999999997</v>
      </c>
      <c r="D4" s="13">
        <v>1.3583E-2</v>
      </c>
      <c r="E4" s="13">
        <v>5.1631999999999997E-2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2D798-BB43-423A-B1D7-53B2E9D4D3F7}">
  <dimension ref="A1:C7"/>
  <sheetViews>
    <sheetView workbookViewId="0">
      <selection activeCell="B8" sqref="B8"/>
    </sheetView>
  </sheetViews>
  <sheetFormatPr defaultColWidth="8.85546875" defaultRowHeight="15"/>
  <cols>
    <col min="1" max="1" width="22.42578125" customWidth="1"/>
  </cols>
  <sheetData>
    <row r="1" spans="1:3">
      <c r="B1" s="14" t="s">
        <v>67</v>
      </c>
    </row>
    <row r="2" spans="1:3">
      <c r="A2" s="14" t="s">
        <v>68</v>
      </c>
      <c r="B2">
        <v>0.14999999999999994</v>
      </c>
    </row>
    <row r="3" spans="1:3">
      <c r="A3" s="14" t="s">
        <v>60</v>
      </c>
      <c r="B3">
        <v>0.39999999999999991</v>
      </c>
    </row>
    <row r="4" spans="1:3">
      <c r="A4" s="14" t="s">
        <v>61</v>
      </c>
      <c r="B4">
        <v>0.4489999999999999</v>
      </c>
    </row>
    <row r="5" spans="1:3">
      <c r="A5" s="14" t="s">
        <v>62</v>
      </c>
      <c r="B5">
        <v>4.999999999999999E-4</v>
      </c>
      <c r="C5" s="7"/>
    </row>
    <row r="6" spans="1:3">
      <c r="A6" s="14" t="s">
        <v>63</v>
      </c>
      <c r="B6">
        <v>4.999999999999999E-4</v>
      </c>
      <c r="C6" s="7"/>
    </row>
    <row r="7" spans="1:3">
      <c r="A7" s="14" t="s">
        <v>69</v>
      </c>
      <c r="B7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Fitzmaurice, Kieran P.</dc:creator>
  <cp:keywords/>
  <dc:description/>
  <cp:lastModifiedBy>Fitzmaurice, Kieran P.</cp:lastModifiedBy>
  <cp:revision/>
  <dcterms:created xsi:type="dcterms:W3CDTF">2021-05-18T14:19:23Z</dcterms:created>
  <dcterms:modified xsi:type="dcterms:W3CDTF">2021-06-24T16:52:51Z</dcterms:modified>
  <cp:category/>
  <cp:contentStatus/>
</cp:coreProperties>
</file>