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All Downloads\temp\"/>
    </mc:Choice>
  </mc:AlternateContent>
  <workbookProtection workbookPassword="BCC0" lockStructure="1"/>
  <bookViews>
    <workbookView xWindow="0" yWindow="0" windowWidth="20490" windowHeight="7755"/>
  </bookViews>
  <sheets>
    <sheet name="Registration" sheetId="1" r:id="rId1"/>
  </sheets>
  <externalReferences>
    <externalReference r:id="rId2"/>
  </externalReferences>
  <definedNames>
    <definedName name="Department">[1]Definitions!$D$8:$D$14</definedName>
    <definedName name="Type">[1]Definitions!$B$8:$B$9</definedName>
  </definedNames>
  <calcPr calcId="152511"/>
</workbook>
</file>

<file path=xl/calcChain.xml><?xml version="1.0" encoding="utf-8"?>
<calcChain xmlns="http://schemas.openxmlformats.org/spreadsheetml/2006/main">
  <c r="E5" i="1" l="1"/>
  <c r="H5" i="1"/>
  <c r="L5" i="1"/>
  <c r="E6" i="1"/>
  <c r="H6" i="1"/>
  <c r="L6" i="1"/>
  <c r="E7" i="1"/>
  <c r="L7" i="1"/>
  <c r="E8" i="1"/>
  <c r="L8" i="1"/>
  <c r="E9" i="1"/>
  <c r="L9" i="1"/>
  <c r="L10" i="1"/>
  <c r="E11" i="1"/>
  <c r="E12" i="1"/>
  <c r="E13" i="1"/>
</calcChain>
</file>

<file path=xl/sharedStrings.xml><?xml version="1.0" encoding="utf-8"?>
<sst xmlns="http://schemas.openxmlformats.org/spreadsheetml/2006/main" count="119" uniqueCount="67">
  <si>
    <t>Overall Defect Summary</t>
  </si>
  <si>
    <t>Verification  Summary</t>
  </si>
  <si>
    <t>Segregation</t>
  </si>
  <si>
    <t>Completed</t>
  </si>
  <si>
    <t>Development</t>
  </si>
  <si>
    <t>Deffered</t>
  </si>
  <si>
    <t>Pending</t>
  </si>
  <si>
    <t>GD</t>
  </si>
  <si>
    <t xml:space="preserve">Incomplete </t>
  </si>
  <si>
    <t>ID</t>
  </si>
  <si>
    <t>In Progress</t>
  </si>
  <si>
    <t>Marketing</t>
  </si>
  <si>
    <t>Not Applicable</t>
  </si>
  <si>
    <t>QA</t>
  </si>
  <si>
    <t>Not Started</t>
  </si>
  <si>
    <t>Others</t>
  </si>
  <si>
    <t>Rejected</t>
  </si>
  <si>
    <t>Total</t>
  </si>
  <si>
    <t>Date</t>
  </si>
  <si>
    <t>No</t>
  </si>
  <si>
    <t>Change ID</t>
  </si>
  <si>
    <t>Description</t>
  </si>
  <si>
    <t>Origin</t>
  </si>
  <si>
    <t>Modification to be made</t>
  </si>
  <si>
    <t>Type</t>
  </si>
  <si>
    <t>Department</t>
  </si>
  <si>
    <t>Author</t>
  </si>
  <si>
    <t>Submitted To</t>
  </si>
  <si>
    <t>Status</t>
  </si>
  <si>
    <t>Severity</t>
  </si>
  <si>
    <t>Priority</t>
  </si>
  <si>
    <t>Verified</t>
  </si>
  <si>
    <t>Comments / Feedback</t>
  </si>
  <si>
    <t>Screen Shots</t>
  </si>
  <si>
    <t>Cosmetic Flaw</t>
  </si>
  <si>
    <t>Medium</t>
  </si>
  <si>
    <t>Yes</t>
  </si>
  <si>
    <t>Low</t>
  </si>
  <si>
    <t>Critical</t>
  </si>
  <si>
    <t>Sugesstion</t>
  </si>
  <si>
    <t>Deferred</t>
  </si>
  <si>
    <t>Data Corruption</t>
  </si>
  <si>
    <t>Incomplete</t>
  </si>
  <si>
    <t>Data Loss</t>
  </si>
  <si>
    <t>High</t>
  </si>
  <si>
    <t>Documentation Issue</t>
  </si>
  <si>
    <t>Incorrect Functionality</t>
  </si>
  <si>
    <t>Installation Problem</t>
  </si>
  <si>
    <t>Missing Feature</t>
  </si>
  <si>
    <t>Slow Performance</t>
  </si>
  <si>
    <t>System Crash</t>
  </si>
  <si>
    <t>Unfriendly Behaviour</t>
  </si>
  <si>
    <t>ACADEMICBUDDY.COM</t>
  </si>
  <si>
    <t>Module: Tutor</t>
  </si>
  <si>
    <t>GTT</t>
  </si>
  <si>
    <t>If staff is not able to give comments on customer,  the comment table must be checked, the code for comment() on the Staff page is modified using advanced java code the client page sending these comments must be verified according to JavaScript.</t>
  </si>
  <si>
    <t>The staff is not able to do so because on clicking submit button an infinite loop runs,the system crashes then the registration form page must be modified using advanced java code and JavaScript.</t>
  </si>
  <si>
    <t>In progress</t>
  </si>
  <si>
    <t>customer must be able to login with authentic username, password and ID.</t>
  </si>
  <si>
    <t xml:space="preserve">Customer must be able to logout. </t>
  </si>
  <si>
    <t>New Customer must be able to register. The id of the User is generated if successfully registered and displayed as a message box.</t>
  </si>
  <si>
    <t>Customer</t>
  </si>
  <si>
    <t xml:space="preserve">Customer must be able to comment on perfomance of the products.  </t>
  </si>
  <si>
    <t xml:space="preserve">New Customer must be able to register successfully. </t>
  </si>
  <si>
    <t>If Customer is able to do login with incorrect username, password and id the modifications are made in the login() ,on the Login page using advanced java coding and by using trim() function must be done.</t>
  </si>
  <si>
    <t>If Customer is not able to do logout, then coding and the functionality of the Logout() on the Customer page must be modified using advanced java code.</t>
  </si>
  <si>
    <t>If Customer is  not able to register then registration form is validated by JavaScript code and then verified that the data is entered in the database and code of Registration() on the Registration page is modified using advanced java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</si>
</sst>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sz val="9"/>
      <name val="Arial"/>
      <family val="2"/>
    </font>
    <font>
      <b/>
      <sz val="10"/>
      <color indexed="9"/>
      <name val="Arial"/>
      <family val="2"/>
    </font>
    <font>
      <b/>
      <sz val="8"/>
      <color indexed="9"/>
      <name val="Arial"/>
      <family val="2"/>
    </font>
    <font>
      <b/>
      <sz val="9"/>
      <color indexed="9"/>
      <name val="Arial"/>
      <family val="2"/>
    </font>
    <font>
      <b/>
      <sz val="8"/>
      <name val="Arial"/>
      <family val="2"/>
    </font>
    <font>
      <sz val="9"/>
      <color indexed="9"/>
      <name val="Arial"/>
      <family val="2"/>
    </font>
    <font>
      <b/>
      <sz val="9"/>
      <name val="Arial"/>
      <family val="2"/>
    </font>
    <font>
      <b/>
      <sz val="10"/>
      <name val="Arial"/>
      <family val="2"/>
    </font>
    <font>
      <sz val="9"/>
      <color indexed="63"/>
      <name val="Arial"/>
      <family val="2"/>
    </font>
    <font>
      <sz val="10"/>
      <color indexed="9"/>
      <name val="Arial"/>
      <family val="2"/>
    </font>
    <font>
      <b/>
      <sz val="12"/>
      <name val="Arial"/>
      <family val="2"/>
    </font>
    <font>
      <i/>
      <sz val="10"/>
      <name val="Arial"/>
      <family val="2"/>
    </font>
    <font>
      <sz val="8"/>
      <name val="Arial"/>
      <family val="2"/>
    </font>
  </fonts>
  <fills count="13">
    <fill>
      <patternFill patternType="none"/>
    </fill>
    <fill>
      <patternFill patternType="gray125"/>
    </fill>
    <fill>
      <patternFill patternType="solid">
        <fgColor indexed="63"/>
        <bgColor indexed="59"/>
      </patternFill>
    </fill>
    <fill>
      <patternFill patternType="solid">
        <fgColor indexed="22"/>
        <bgColor indexed="31"/>
      </patternFill>
    </fill>
    <fill>
      <patternFill patternType="solid">
        <fgColor indexed="50"/>
        <bgColor indexed="51"/>
      </patternFill>
    </fill>
    <fill>
      <patternFill patternType="solid">
        <fgColor indexed="60"/>
        <bgColor indexed="25"/>
      </patternFill>
    </fill>
    <fill>
      <patternFill patternType="solid">
        <fgColor indexed="47"/>
        <bgColor indexed="22"/>
      </patternFill>
    </fill>
    <fill>
      <patternFill patternType="solid">
        <fgColor indexed="43"/>
        <bgColor indexed="26"/>
      </patternFill>
    </fill>
    <fill>
      <patternFill patternType="solid">
        <fgColor indexed="12"/>
        <bgColor indexed="39"/>
      </patternFill>
    </fill>
    <fill>
      <patternFill patternType="solid">
        <fgColor indexed="42"/>
        <bgColor indexed="27"/>
      </patternFill>
    </fill>
    <fill>
      <patternFill patternType="solid">
        <fgColor indexed="46"/>
        <bgColor indexed="24"/>
      </patternFill>
    </fill>
    <fill>
      <patternFill patternType="solid">
        <fgColor indexed="44"/>
        <bgColor indexed="31"/>
      </patternFill>
    </fill>
    <fill>
      <patternFill patternType="solid">
        <fgColor indexed="8"/>
        <bgColor indexed="58"/>
      </patternFill>
    </fill>
  </fills>
  <borders count="17">
    <border>
      <left/>
      <right/>
      <top/>
      <bottom/>
      <diagonal/>
    </border>
    <border>
      <left/>
      <right/>
      <top style="hair">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64"/>
      </top>
      <bottom/>
      <diagonal/>
    </border>
    <border>
      <left style="thin">
        <color indexed="8"/>
      </left>
      <right/>
      <top/>
      <bottom/>
      <diagonal/>
    </border>
    <border>
      <left/>
      <right style="thin">
        <color indexed="8"/>
      </right>
      <top/>
      <bottom/>
      <diagonal/>
    </border>
    <border>
      <left style="thin">
        <color indexed="64"/>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6">
    <xf numFmtId="0" fontId="0" fillId="0" borderId="0" xfId="0"/>
    <xf numFmtId="0" fontId="1" fillId="0" borderId="0" xfId="0" applyFont="1" applyBorder="1" applyAlignment="1" applyProtection="1">
      <alignment horizontal="left" vertical="top" wrapText="1"/>
      <protection locked="0"/>
    </xf>
    <xf numFmtId="0" fontId="0" fillId="0" borderId="0" xfId="0" applyProtection="1">
      <protection locked="0"/>
    </xf>
    <xf numFmtId="1" fontId="3" fillId="2" borderId="1"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 fontId="3" fillId="2" borderId="0" xfId="0" applyNumberFormat="1" applyFont="1" applyFill="1" applyBorder="1" applyAlignment="1" applyProtection="1">
      <alignment horizontal="center" vertical="center" wrapText="1"/>
      <protection locked="0"/>
    </xf>
    <xf numFmtId="0" fontId="0" fillId="0" borderId="0" xfId="0" applyBorder="1" applyProtection="1">
      <protection locked="0"/>
    </xf>
    <xf numFmtId="0" fontId="8" fillId="0" borderId="2" xfId="0" applyFont="1" applyBorder="1" applyProtection="1">
      <protection locked="0"/>
    </xf>
    <xf numFmtId="0" fontId="8" fillId="0" borderId="2" xfId="0" applyFont="1" applyFill="1" applyBorder="1" applyProtection="1">
      <protection locked="0"/>
    </xf>
    <xf numFmtId="0" fontId="1" fillId="0" borderId="0" xfId="0" applyFont="1" applyFill="1" applyBorder="1" applyAlignment="1" applyProtection="1">
      <alignment horizontal="left" vertical="top" wrapText="1"/>
      <protection locked="0"/>
    </xf>
    <xf numFmtId="0" fontId="0" fillId="0" borderId="2" xfId="0" applyFont="1" applyBorder="1" applyProtection="1">
      <protection locked="0"/>
    </xf>
    <xf numFmtId="0" fontId="0" fillId="0" borderId="2" xfId="0" applyFont="1" applyFill="1" applyBorder="1" applyProtection="1">
      <protection locked="0"/>
    </xf>
    <xf numFmtId="0" fontId="1" fillId="0" borderId="0" xfId="0" applyFont="1" applyFill="1" applyBorder="1" applyAlignment="1" applyProtection="1">
      <alignment vertical="center"/>
      <protection locked="0"/>
    </xf>
    <xf numFmtId="1" fontId="3" fillId="2" borderId="0" xfId="0" applyNumberFormat="1" applyFont="1" applyFill="1" applyBorder="1" applyAlignment="1" applyProtection="1">
      <alignment horizontal="center" vertical="center" wrapText="1"/>
    </xf>
    <xf numFmtId="0" fontId="0" fillId="3" borderId="0" xfId="0" applyFill="1" applyBorder="1" applyProtection="1"/>
    <xf numFmtId="0" fontId="0" fillId="3" borderId="0" xfId="0" applyFill="1" applyBorder="1" applyAlignment="1" applyProtection="1">
      <alignment horizontal="center"/>
    </xf>
    <xf numFmtId="0" fontId="0" fillId="3" borderId="0" xfId="0" applyFont="1" applyFill="1" applyBorder="1" applyProtection="1"/>
    <xf numFmtId="0" fontId="4" fillId="2" borderId="3" xfId="0" applyFont="1" applyFill="1" applyBorder="1" applyAlignment="1" applyProtection="1">
      <alignment vertical="center"/>
    </xf>
    <xf numFmtId="0" fontId="6" fillId="2" borderId="4" xfId="0" applyFont="1" applyFill="1" applyBorder="1" applyAlignment="1" applyProtection="1">
      <alignment vertical="center"/>
    </xf>
    <xf numFmtId="0" fontId="0" fillId="3" borderId="0" xfId="0" applyFill="1" applyProtection="1"/>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6" fillId="4" borderId="7" xfId="0" applyFont="1" applyFill="1" applyBorder="1" applyAlignment="1" applyProtection="1">
      <alignment vertical="center"/>
    </xf>
    <xf numFmtId="1" fontId="4" fillId="4" borderId="8" xfId="0" applyNumberFormat="1" applyFont="1" applyFill="1" applyBorder="1" applyAlignment="1" applyProtection="1">
      <alignment vertical="center"/>
    </xf>
    <xf numFmtId="0" fontId="6" fillId="5" borderId="9" xfId="0" applyFont="1" applyFill="1" applyBorder="1" applyAlignment="1" applyProtection="1">
      <alignment vertical="center"/>
    </xf>
    <xf numFmtId="0" fontId="6" fillId="5" borderId="0" xfId="0" applyFont="1" applyFill="1" applyBorder="1" applyAlignment="1" applyProtection="1">
      <alignment vertical="center"/>
    </xf>
    <xf numFmtId="0" fontId="0" fillId="6" borderId="7" xfId="0" applyFont="1" applyFill="1" applyBorder="1" applyProtection="1"/>
    <xf numFmtId="1" fontId="8" fillId="6" borderId="8" xfId="0" applyNumberFormat="1" applyFont="1" applyFill="1" applyBorder="1" applyProtection="1"/>
    <xf numFmtId="0" fontId="6" fillId="5" borderId="10" xfId="0" applyFont="1" applyFill="1" applyBorder="1" applyAlignment="1" applyProtection="1">
      <alignment vertical="center"/>
    </xf>
    <xf numFmtId="1" fontId="4" fillId="5" borderId="11" xfId="0" applyNumberFormat="1" applyFont="1" applyFill="1" applyBorder="1" applyAlignment="1" applyProtection="1">
      <alignment vertical="center"/>
    </xf>
    <xf numFmtId="0" fontId="9" fillId="7" borderId="7" xfId="0" applyFont="1" applyFill="1" applyBorder="1" applyAlignment="1" applyProtection="1">
      <alignment vertical="center"/>
    </xf>
    <xf numFmtId="1" fontId="7" fillId="7" borderId="8" xfId="0" applyNumberFormat="1" applyFont="1" applyFill="1" applyBorder="1" applyAlignment="1" applyProtection="1">
      <alignment vertical="center"/>
    </xf>
    <xf numFmtId="0" fontId="6" fillId="8" borderId="7" xfId="0" applyFont="1" applyFill="1" applyBorder="1" applyAlignment="1" applyProtection="1">
      <alignment vertical="center"/>
    </xf>
    <xf numFmtId="1" fontId="4" fillId="8" borderId="8" xfId="0" applyNumberFormat="1" applyFont="1" applyFill="1" applyBorder="1" applyAlignment="1" applyProtection="1">
      <alignment vertical="center"/>
    </xf>
    <xf numFmtId="0" fontId="9" fillId="9" borderId="7" xfId="0" applyFont="1" applyFill="1" applyBorder="1" applyAlignment="1" applyProtection="1">
      <alignment vertical="center"/>
    </xf>
    <xf numFmtId="1" fontId="7" fillId="9" borderId="8" xfId="0" applyNumberFormat="1" applyFont="1" applyFill="1" applyBorder="1" applyAlignment="1" applyProtection="1">
      <alignment vertical="center"/>
    </xf>
    <xf numFmtId="0" fontId="9" fillId="10" borderId="7" xfId="0" applyFont="1" applyFill="1" applyBorder="1" applyAlignment="1" applyProtection="1">
      <alignment vertical="center"/>
    </xf>
    <xf numFmtId="1" fontId="7" fillId="10" borderId="8" xfId="0" applyNumberFormat="1" applyFont="1" applyFill="1" applyBorder="1" applyAlignment="1" applyProtection="1">
      <alignment vertical="center"/>
    </xf>
    <xf numFmtId="0" fontId="6" fillId="5" borderId="12" xfId="0" applyFont="1" applyFill="1" applyBorder="1" applyAlignment="1" applyProtection="1">
      <alignment vertical="center"/>
    </xf>
    <xf numFmtId="0" fontId="6" fillId="5" borderId="13" xfId="0" applyFont="1" applyFill="1" applyBorder="1" applyAlignment="1" applyProtection="1">
      <alignment vertical="center"/>
    </xf>
    <xf numFmtId="0" fontId="6" fillId="5" borderId="7" xfId="0" applyFont="1" applyFill="1" applyBorder="1" applyAlignment="1" applyProtection="1">
      <alignment vertical="center"/>
    </xf>
    <xf numFmtId="1" fontId="4" fillId="5" borderId="8" xfId="0" applyNumberFormat="1" applyFont="1" applyFill="1" applyBorder="1" applyAlignment="1" applyProtection="1">
      <alignment vertical="center"/>
    </xf>
    <xf numFmtId="0" fontId="10" fillId="3" borderId="0" xfId="0" applyFont="1" applyFill="1" applyBorder="1" applyAlignment="1" applyProtection="1">
      <alignment horizontal="center"/>
    </xf>
    <xf numFmtId="0" fontId="0" fillId="11" borderId="10" xfId="0" applyFont="1" applyFill="1" applyBorder="1" applyProtection="1"/>
    <xf numFmtId="1" fontId="7" fillId="11" borderId="11" xfId="0" applyNumberFormat="1" applyFont="1" applyFill="1" applyBorder="1" applyAlignment="1" applyProtection="1">
      <alignment vertical="center"/>
    </xf>
    <xf numFmtId="0" fontId="2" fillId="12" borderId="0" xfId="0" applyFont="1" applyFill="1" applyBorder="1" applyProtection="1"/>
    <xf numFmtId="1" fontId="4" fillId="12" borderId="0" xfId="0" applyNumberFormat="1" applyFont="1" applyFill="1" applyBorder="1" applyAlignment="1" applyProtection="1">
      <alignment vertical="center"/>
    </xf>
    <xf numFmtId="0" fontId="10" fillId="3" borderId="0" xfId="0" applyFont="1" applyFill="1" applyBorder="1" applyProtection="1"/>
    <xf numFmtId="0" fontId="7" fillId="2" borderId="14" xfId="0" applyFont="1" applyFill="1" applyBorder="1" applyAlignment="1" applyProtection="1">
      <alignment vertical="center"/>
    </xf>
    <xf numFmtId="1" fontId="4" fillId="5" borderId="15" xfId="0" applyNumberFormat="1" applyFont="1" applyFill="1" applyBorder="1" applyAlignment="1" applyProtection="1">
      <alignment vertical="center"/>
    </xf>
    <xf numFmtId="1" fontId="4" fillId="5" borderId="16" xfId="0" applyNumberFormat="1" applyFont="1" applyFill="1" applyBorder="1" applyAlignment="1" applyProtection="1">
      <alignment vertical="center"/>
    </xf>
    <xf numFmtId="1" fontId="5" fillId="2" borderId="0" xfId="0" applyNumberFormat="1" applyFont="1" applyFill="1" applyBorder="1" applyAlignment="1" applyProtection="1">
      <alignment horizontal="center" vertical="center" wrapText="1"/>
      <protection locked="0"/>
    </xf>
    <xf numFmtId="14" fontId="1" fillId="0" borderId="0" xfId="0" applyNumberFormat="1" applyFont="1" applyBorder="1" applyAlignment="1" applyProtection="1">
      <alignment horizontal="center" vertical="top" wrapText="1"/>
      <protection locked="0"/>
    </xf>
    <xf numFmtId="0" fontId="1" fillId="0" borderId="0" xfId="0" applyFont="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Font="1" applyAlignment="1" applyProtection="1">
      <alignment wrapText="1"/>
      <protection locked="0"/>
    </xf>
    <xf numFmtId="0" fontId="7" fillId="0" borderId="0" xfId="0" applyFont="1" applyAlignment="1" applyProtection="1">
      <alignment wrapText="1"/>
      <protection locked="0"/>
    </xf>
    <xf numFmtId="0" fontId="11" fillId="0" borderId="0" xfId="0" applyFont="1" applyAlignment="1" applyProtection="1">
      <alignment wrapText="1"/>
      <protection locked="0"/>
    </xf>
    <xf numFmtId="0" fontId="12" fillId="0" borderId="0" xfId="0" applyFont="1" applyAlignment="1" applyProtection="1">
      <alignment wrapText="1"/>
      <protection locked="0"/>
    </xf>
    <xf numFmtId="0" fontId="0" fillId="0" borderId="0" xfId="0" applyBorder="1" applyProtection="1"/>
    <xf numFmtId="0" fontId="1" fillId="0" borderId="2" xfId="0" applyFont="1" applyFill="1" applyBorder="1" applyAlignment="1" applyProtection="1">
      <alignment vertical="center"/>
    </xf>
    <xf numFmtId="0" fontId="0" fillId="0" borderId="2" xfId="0" applyFont="1" applyBorder="1" applyProtection="1"/>
    <xf numFmtId="0" fontId="0" fillId="0" borderId="2" xfId="0" applyFont="1" applyFill="1" applyBorder="1" applyProtection="1"/>
    <xf numFmtId="0" fontId="0" fillId="0" borderId="0" xfId="0" applyProtection="1"/>
    <xf numFmtId="1" fontId="2" fillId="2" borderId="1" xfId="0" applyNumberFormat="1" applyFont="1" applyFill="1" applyBorder="1" applyAlignment="1" applyProtection="1">
      <alignment horizontal="left" vertical="center" wrapText="1"/>
      <protection locked="0"/>
    </xf>
    <xf numFmtId="1" fontId="4" fillId="2" borderId="0" xfId="0" applyNumberFormat="1" applyFont="1" applyFill="1" applyBorder="1" applyAlignment="1" applyProtection="1">
      <alignment horizontal="left" vertical="center" wrapText="1"/>
      <protection locked="0"/>
    </xf>
  </cellXfs>
  <cellStyles count="1">
    <cellStyle name="Normal" xfId="0" builtinId="0"/>
  </cellStyles>
  <dxfs count="30">
    <dxf>
      <fill>
        <patternFill patternType="solid">
          <fgColor indexed="25"/>
          <bgColor indexed="60"/>
        </patternFill>
      </fill>
    </dxf>
    <dxf>
      <fill>
        <patternFill patternType="solid">
          <fgColor indexed="51"/>
          <bgColor indexed="50"/>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25"/>
          <bgColor indexed="60"/>
        </patternFill>
      </fill>
    </dxf>
    <dxf>
      <fill>
        <patternFill patternType="solid">
          <fgColor indexed="51"/>
          <bgColor indexed="50"/>
        </patternFill>
      </fill>
    </dxf>
    <dxf>
      <fill>
        <patternFill patternType="solid">
          <fgColor indexed="41"/>
          <bgColor indexed="27"/>
        </patternFill>
      </fill>
    </dxf>
    <dxf>
      <fill>
        <patternFill patternType="solid">
          <fgColor indexed="31"/>
          <bgColor indexed="22"/>
        </patternFill>
      </fill>
    </dxf>
    <dxf>
      <fill>
        <patternFill patternType="solid">
          <fgColor indexed="25"/>
          <bgColor indexed="60"/>
        </patternFill>
      </fill>
    </dxf>
    <dxf>
      <fill>
        <patternFill patternType="solid">
          <fgColor indexed="51"/>
          <bgColor indexed="50"/>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25"/>
          <bgColor indexed="60"/>
        </patternFill>
      </fill>
    </dxf>
    <dxf>
      <fill>
        <patternFill patternType="solid">
          <fgColor indexed="51"/>
          <bgColor indexed="50"/>
        </patternFill>
      </fill>
    </dxf>
    <dxf>
      <fill>
        <patternFill patternType="solid">
          <fgColor indexed="41"/>
          <bgColor indexed="27"/>
        </patternFill>
      </fill>
    </dxf>
    <dxf>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GTT\QA\Tracking%20Sheets\updated\GTT\my%20Docs\QA-Tracking%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abSelected="1" zoomScaleNormal="100" workbookViewId="0">
      <pane ySplit="15" topLeftCell="A24" activePane="bottomLeft" state="frozen"/>
      <selection pane="bottomLeft" activeCell="B26" sqref="B26"/>
    </sheetView>
  </sheetViews>
  <sheetFormatPr defaultRowHeight="12.75" x14ac:dyDescent="0.2"/>
  <cols>
    <col min="1" max="1" width="9.85546875" style="52" customWidth="1"/>
    <col min="2" max="2" width="5" style="1" customWidth="1"/>
    <col min="3" max="3" width="10" style="1" customWidth="1"/>
    <col min="4" max="4" width="27.85546875" style="1" customWidth="1"/>
    <col min="5" max="5" width="14.28515625" style="1" customWidth="1"/>
    <col min="6" max="6" width="26.42578125" style="1" customWidth="1"/>
    <col min="7" max="7" width="18.28515625" style="53" customWidth="1"/>
    <col min="8" max="8" width="12" style="53" customWidth="1"/>
    <col min="9" max="9" width="9.140625" style="53"/>
    <col min="10" max="10" width="11.28515625" style="53" customWidth="1"/>
    <col min="11" max="11" width="16.42578125" style="53" customWidth="1"/>
    <col min="12" max="14" width="9.140625" style="53"/>
    <col min="15" max="15" width="10" style="1" customWidth="1"/>
    <col min="16" max="16" width="9.140625" style="1"/>
    <col min="17" max="18" width="9.140625" style="2"/>
    <col min="19" max="19" width="13.85546875" style="2" hidden="1" customWidth="1"/>
    <col min="20" max="20" width="0" style="2" hidden="1" customWidth="1"/>
    <col min="21" max="21" width="14.140625" style="2" hidden="1" customWidth="1"/>
    <col min="22" max="22" width="0" style="2" hidden="1" customWidth="1"/>
    <col min="23" max="23" width="20.140625" style="2" hidden="1" customWidth="1"/>
    <col min="24" max="25" width="0" style="2" hidden="1" customWidth="1"/>
    <col min="26" max="16384" width="9.140625" style="2"/>
  </cols>
  <sheetData>
    <row r="1" spans="1:25" s="4" customFormat="1" ht="16.5" customHeight="1" x14ac:dyDescent="0.2">
      <c r="A1" s="64" t="s">
        <v>52</v>
      </c>
      <c r="B1" s="64"/>
      <c r="C1" s="64"/>
      <c r="D1" s="64"/>
      <c r="E1" s="64"/>
      <c r="F1" s="64"/>
      <c r="G1" s="64"/>
      <c r="H1" s="64"/>
      <c r="I1" s="64"/>
      <c r="J1" s="64"/>
      <c r="K1" s="64"/>
      <c r="L1" s="3"/>
      <c r="M1" s="3"/>
      <c r="N1" s="3"/>
      <c r="O1" s="3"/>
      <c r="P1" s="3"/>
      <c r="S1" s="7" t="s">
        <v>28</v>
      </c>
      <c r="T1" s="7" t="s">
        <v>26</v>
      </c>
      <c r="U1" s="7" t="s">
        <v>25</v>
      </c>
      <c r="V1" s="8" t="s">
        <v>31</v>
      </c>
      <c r="W1" s="8" t="s">
        <v>24</v>
      </c>
      <c r="X1" s="8" t="s">
        <v>30</v>
      </c>
      <c r="Y1" s="8" t="s">
        <v>29</v>
      </c>
    </row>
    <row r="2" spans="1:25" s="4" customFormat="1" x14ac:dyDescent="0.2">
      <c r="A2" s="65" t="s">
        <v>53</v>
      </c>
      <c r="B2" s="65"/>
      <c r="C2" s="65"/>
      <c r="D2" s="5"/>
      <c r="E2" s="5"/>
      <c r="F2" s="5"/>
      <c r="G2" s="5"/>
      <c r="H2" s="5"/>
      <c r="I2" s="5"/>
      <c r="J2" s="5"/>
      <c r="K2" s="51"/>
      <c r="L2" s="5"/>
      <c r="M2" s="5"/>
      <c r="N2" s="5"/>
      <c r="O2" s="5"/>
      <c r="P2" s="5"/>
      <c r="S2" s="10" t="s">
        <v>3</v>
      </c>
      <c r="T2" s="10"/>
      <c r="U2" s="10"/>
      <c r="V2" s="11" t="s">
        <v>36</v>
      </c>
      <c r="W2" s="11" t="s">
        <v>34</v>
      </c>
      <c r="X2" s="11" t="s">
        <v>37</v>
      </c>
      <c r="Y2" s="11" t="s">
        <v>38</v>
      </c>
    </row>
    <row r="3" spans="1:25" s="59" customFormat="1" x14ac:dyDescent="0.2">
      <c r="A3" s="14"/>
      <c r="B3" s="14"/>
      <c r="C3" s="14"/>
      <c r="D3" s="14"/>
      <c r="E3" s="14"/>
      <c r="F3" s="14"/>
      <c r="G3" s="14"/>
      <c r="H3" s="14"/>
      <c r="I3" s="15"/>
      <c r="J3" s="14"/>
      <c r="K3" s="16"/>
      <c r="L3" s="14"/>
      <c r="M3" s="14"/>
      <c r="N3" s="14"/>
      <c r="O3" s="14"/>
      <c r="P3" s="14"/>
      <c r="S3" s="60" t="s">
        <v>40</v>
      </c>
      <c r="T3" s="61"/>
      <c r="U3" s="61"/>
      <c r="V3" s="62" t="s">
        <v>19</v>
      </c>
      <c r="W3" s="62" t="s">
        <v>41</v>
      </c>
      <c r="X3" s="62" t="s">
        <v>35</v>
      </c>
      <c r="Y3" s="62" t="s">
        <v>37</v>
      </c>
    </row>
    <row r="4" spans="1:25" s="59" customFormat="1" x14ac:dyDescent="0.2">
      <c r="A4" s="14"/>
      <c r="B4" s="14"/>
      <c r="C4" s="14"/>
      <c r="D4" s="17" t="s">
        <v>0</v>
      </c>
      <c r="E4" s="18"/>
      <c r="F4" s="14"/>
      <c r="G4" s="17" t="s">
        <v>1</v>
      </c>
      <c r="H4" s="18"/>
      <c r="I4" s="19"/>
      <c r="J4" s="20" t="s">
        <v>2</v>
      </c>
      <c r="K4" s="21"/>
      <c r="L4" s="48"/>
      <c r="M4" s="14"/>
      <c r="N4" s="14"/>
      <c r="O4" s="14"/>
      <c r="P4" s="14"/>
      <c r="S4" s="60" t="s">
        <v>42</v>
      </c>
      <c r="T4" s="61"/>
      <c r="U4" s="61"/>
      <c r="V4" s="61"/>
      <c r="W4" s="62" t="s">
        <v>43</v>
      </c>
      <c r="X4" s="62" t="s">
        <v>44</v>
      </c>
      <c r="Y4" s="62" t="s">
        <v>35</v>
      </c>
    </row>
    <row r="5" spans="1:25" s="59" customFormat="1" x14ac:dyDescent="0.2">
      <c r="A5" s="14"/>
      <c r="B5" s="14"/>
      <c r="C5" s="14"/>
      <c r="D5" s="22" t="s">
        <v>3</v>
      </c>
      <c r="E5" s="23">
        <f>COUNTIF(K16:K7002,"Completed")</f>
        <v>1</v>
      </c>
      <c r="F5" s="14"/>
      <c r="G5" s="22" t="s">
        <v>3</v>
      </c>
      <c r="H5" s="23">
        <f>COUNTIF(N16:N7002,"Yes")</f>
        <v>0</v>
      </c>
      <c r="I5" s="19"/>
      <c r="J5" s="24" t="s">
        <v>4</v>
      </c>
      <c r="K5" s="25"/>
      <c r="L5" s="49">
        <f>COUNTIF(H16:H7003,"Development")</f>
        <v>0</v>
      </c>
      <c r="M5" s="14"/>
      <c r="N5" s="14"/>
      <c r="O5" s="14"/>
      <c r="P5" s="14"/>
      <c r="S5" s="60" t="s">
        <v>10</v>
      </c>
      <c r="T5" s="63"/>
      <c r="U5" s="61"/>
      <c r="V5" s="61"/>
      <c r="W5" s="62" t="s">
        <v>45</v>
      </c>
      <c r="X5" s="61"/>
      <c r="Y5" s="62" t="s">
        <v>44</v>
      </c>
    </row>
    <row r="6" spans="1:25" s="59" customFormat="1" x14ac:dyDescent="0.2">
      <c r="A6" s="14"/>
      <c r="B6" s="14"/>
      <c r="C6" s="14"/>
      <c r="D6" s="26" t="s">
        <v>5</v>
      </c>
      <c r="E6" s="27">
        <f>COUNTIF(K16:K7002,"Deferred")</f>
        <v>0</v>
      </c>
      <c r="F6" s="14"/>
      <c r="G6" s="28" t="s">
        <v>6</v>
      </c>
      <c r="H6" s="29">
        <f>COUNTIF(N16:N7002,"No")</f>
        <v>0</v>
      </c>
      <c r="I6" s="19"/>
      <c r="J6" s="24" t="s">
        <v>7</v>
      </c>
      <c r="K6" s="25"/>
      <c r="L6" s="49">
        <f>COUNTIF(H16:H7003,"GD")</f>
        <v>0</v>
      </c>
      <c r="M6" s="14"/>
      <c r="N6" s="14"/>
      <c r="O6" s="14"/>
      <c r="P6" s="14"/>
      <c r="S6" s="60" t="s">
        <v>12</v>
      </c>
      <c r="T6" s="61"/>
      <c r="U6" s="61"/>
      <c r="V6" s="61"/>
      <c r="W6" s="61" t="s">
        <v>46</v>
      </c>
      <c r="X6" s="61"/>
      <c r="Y6" s="61" t="s">
        <v>15</v>
      </c>
    </row>
    <row r="7" spans="1:25" s="59" customFormat="1" x14ac:dyDescent="0.2">
      <c r="A7" s="14"/>
      <c r="B7" s="14"/>
      <c r="C7" s="14"/>
      <c r="D7" s="30" t="s">
        <v>8</v>
      </c>
      <c r="E7" s="31">
        <f>COUNTIF(K16:K7002,"Incomplete")</f>
        <v>0</v>
      </c>
      <c r="F7" s="14"/>
      <c r="G7" s="14"/>
      <c r="H7" s="14"/>
      <c r="I7" s="19"/>
      <c r="J7" s="24" t="s">
        <v>9</v>
      </c>
      <c r="K7" s="25"/>
      <c r="L7" s="49">
        <f>COUNTIF(H16:H7003,"ID")</f>
        <v>0</v>
      </c>
      <c r="M7" s="14"/>
      <c r="N7" s="14"/>
      <c r="O7" s="14"/>
      <c r="P7" s="14"/>
      <c r="S7" s="60" t="s">
        <v>14</v>
      </c>
      <c r="T7" s="61"/>
      <c r="U7" s="61"/>
      <c r="V7" s="61"/>
      <c r="W7" s="62" t="s">
        <v>47</v>
      </c>
      <c r="X7" s="61"/>
      <c r="Y7" s="61"/>
    </row>
    <row r="8" spans="1:25" s="59" customFormat="1" x14ac:dyDescent="0.2">
      <c r="A8" s="14"/>
      <c r="B8" s="14"/>
      <c r="C8" s="14"/>
      <c r="D8" s="32" t="s">
        <v>10</v>
      </c>
      <c r="E8" s="33">
        <f>COUNTIF(K16:K7002,"In Progress")</f>
        <v>4</v>
      </c>
      <c r="F8" s="14"/>
      <c r="G8" s="14"/>
      <c r="H8" s="14"/>
      <c r="I8" s="19"/>
      <c r="J8" s="24" t="s">
        <v>11</v>
      </c>
      <c r="K8" s="25"/>
      <c r="L8" s="49">
        <f>COUNTIF(H16:H7003,"Marketing")</f>
        <v>0</v>
      </c>
      <c r="M8" s="14"/>
      <c r="N8" s="14"/>
      <c r="O8" s="14"/>
      <c r="P8" s="14"/>
      <c r="S8" s="60" t="s">
        <v>6</v>
      </c>
      <c r="T8" s="61"/>
      <c r="U8" s="61"/>
      <c r="V8" s="61"/>
      <c r="W8" s="61" t="s">
        <v>48</v>
      </c>
      <c r="X8" s="62"/>
      <c r="Y8" s="61"/>
    </row>
    <row r="9" spans="1:25" s="59" customFormat="1" x14ac:dyDescent="0.2">
      <c r="A9" s="14"/>
      <c r="B9" s="14"/>
      <c r="C9" s="14"/>
      <c r="D9" s="34" t="s">
        <v>12</v>
      </c>
      <c r="E9" s="35">
        <f>COUNTIF(K16:K7002,"Not Applicable")</f>
        <v>0</v>
      </c>
      <c r="F9" s="14"/>
      <c r="G9" s="14"/>
      <c r="H9" s="14"/>
      <c r="I9" s="15"/>
      <c r="J9" s="24" t="s">
        <v>13</v>
      </c>
      <c r="K9" s="25"/>
      <c r="L9" s="49">
        <f>COUNTIF(H16:H7003,"QA")</f>
        <v>0</v>
      </c>
      <c r="M9" s="14"/>
      <c r="N9" s="14"/>
      <c r="O9" s="14"/>
      <c r="P9" s="14"/>
      <c r="S9" s="60" t="s">
        <v>16</v>
      </c>
      <c r="T9" s="62"/>
      <c r="U9" s="61"/>
      <c r="V9" s="61"/>
      <c r="W9" s="62" t="s">
        <v>49</v>
      </c>
      <c r="X9" s="62"/>
      <c r="Y9" s="61"/>
    </row>
    <row r="10" spans="1:25" s="59" customFormat="1" x14ac:dyDescent="0.2">
      <c r="A10" s="14"/>
      <c r="B10" s="14"/>
      <c r="C10" s="14"/>
      <c r="D10" s="36" t="s">
        <v>14</v>
      </c>
      <c r="E10" s="37">
        <v>0</v>
      </c>
      <c r="F10" s="14"/>
      <c r="G10" s="14"/>
      <c r="H10" s="14"/>
      <c r="I10" s="15"/>
      <c r="J10" s="38" t="s">
        <v>15</v>
      </c>
      <c r="K10" s="39"/>
      <c r="L10" s="50">
        <f>COUNTIF(H16:H7003,"Others")</f>
        <v>0</v>
      </c>
      <c r="M10" s="14"/>
      <c r="N10" s="14"/>
      <c r="O10" s="14"/>
      <c r="P10" s="14"/>
      <c r="S10" s="61"/>
      <c r="T10" s="61"/>
      <c r="U10" s="61"/>
      <c r="V10" s="61"/>
      <c r="W10" s="61" t="s">
        <v>39</v>
      </c>
      <c r="X10" s="62"/>
      <c r="Y10" s="61"/>
    </row>
    <row r="11" spans="1:25" s="59" customFormat="1" x14ac:dyDescent="0.2">
      <c r="A11" s="14"/>
      <c r="B11" s="14"/>
      <c r="C11" s="14"/>
      <c r="D11" s="40" t="s">
        <v>6</v>
      </c>
      <c r="E11" s="41">
        <f>COUNTIF(K16:K7002,"Pending")</f>
        <v>0</v>
      </c>
      <c r="F11" s="14"/>
      <c r="G11" s="14"/>
      <c r="H11" s="14"/>
      <c r="I11" s="15"/>
      <c r="J11" s="14"/>
      <c r="K11" s="42"/>
      <c r="L11" s="15"/>
      <c r="M11" s="14"/>
      <c r="N11" s="14"/>
      <c r="O11" s="14"/>
      <c r="P11" s="14"/>
      <c r="S11" s="61"/>
      <c r="T11" s="61"/>
      <c r="U11" s="61"/>
      <c r="V11" s="61"/>
      <c r="W11" s="61" t="s">
        <v>50</v>
      </c>
      <c r="X11" s="61"/>
      <c r="Y11" s="61"/>
    </row>
    <row r="12" spans="1:25" s="59" customFormat="1" x14ac:dyDescent="0.2">
      <c r="A12" s="14"/>
      <c r="B12" s="14"/>
      <c r="C12" s="14"/>
      <c r="D12" s="43" t="s">
        <v>16</v>
      </c>
      <c r="E12" s="44">
        <f>COUNTIF(K16:K7002,"Rejected")</f>
        <v>0</v>
      </c>
      <c r="F12" s="14"/>
      <c r="G12" s="14"/>
      <c r="H12" s="14"/>
      <c r="I12" s="15"/>
      <c r="J12" s="14"/>
      <c r="K12" s="42"/>
      <c r="L12" s="15"/>
      <c r="M12" s="14"/>
      <c r="N12" s="14"/>
      <c r="O12" s="14"/>
      <c r="P12" s="14"/>
      <c r="S12" s="61"/>
      <c r="T12" s="63"/>
      <c r="U12" s="61"/>
      <c r="V12" s="61"/>
      <c r="W12" s="61" t="s">
        <v>51</v>
      </c>
      <c r="X12" s="61"/>
      <c r="Y12" s="61"/>
    </row>
    <row r="13" spans="1:25" s="59" customFormat="1" x14ac:dyDescent="0.2">
      <c r="A13" s="14"/>
      <c r="B13" s="14"/>
      <c r="C13" s="14"/>
      <c r="D13" s="45" t="s">
        <v>17</v>
      </c>
      <c r="E13" s="46">
        <f>SUM(E5:E12)</f>
        <v>5</v>
      </c>
      <c r="F13" s="14"/>
      <c r="G13" s="14"/>
      <c r="H13" s="14"/>
      <c r="I13" s="14"/>
      <c r="J13" s="14"/>
      <c r="K13" s="47"/>
      <c r="L13" s="14"/>
      <c r="M13" s="14"/>
      <c r="N13" s="14"/>
      <c r="O13" s="14"/>
      <c r="P13" s="14"/>
    </row>
    <row r="14" spans="1:25" s="59" customFormat="1" x14ac:dyDescent="0.2">
      <c r="A14" s="14"/>
      <c r="B14" s="14"/>
      <c r="C14" s="14"/>
      <c r="D14" s="14"/>
      <c r="E14" s="14"/>
      <c r="F14" s="14"/>
      <c r="G14" s="14"/>
      <c r="H14" s="14"/>
      <c r="I14" s="14"/>
      <c r="J14" s="14"/>
      <c r="K14" s="47"/>
      <c r="L14" s="14"/>
      <c r="M14" s="14"/>
      <c r="N14" s="14"/>
      <c r="O14" s="14"/>
      <c r="P14" s="14"/>
    </row>
    <row r="15" spans="1:25" s="63" customFormat="1" ht="24.6" customHeight="1" x14ac:dyDescent="0.2">
      <c r="A15" s="13" t="s">
        <v>18</v>
      </c>
      <c r="B15" s="13" t="s">
        <v>19</v>
      </c>
      <c r="C15" s="13" t="s">
        <v>20</v>
      </c>
      <c r="D15" s="13" t="s">
        <v>21</v>
      </c>
      <c r="E15" s="13" t="s">
        <v>22</v>
      </c>
      <c r="F15" s="13" t="s">
        <v>23</v>
      </c>
      <c r="G15" s="13" t="s">
        <v>24</v>
      </c>
      <c r="H15" s="13" t="s">
        <v>25</v>
      </c>
      <c r="I15" s="13" t="s">
        <v>26</v>
      </c>
      <c r="J15" s="13" t="s">
        <v>27</v>
      </c>
      <c r="K15" s="13" t="s">
        <v>28</v>
      </c>
      <c r="L15" s="13" t="s">
        <v>29</v>
      </c>
      <c r="M15" s="13" t="s">
        <v>30</v>
      </c>
      <c r="N15" s="13" t="s">
        <v>31</v>
      </c>
      <c r="O15" s="13" t="s">
        <v>32</v>
      </c>
      <c r="P15" s="13" t="s">
        <v>33</v>
      </c>
    </row>
    <row r="16" spans="1:25" s="6" customFormat="1" ht="96" x14ac:dyDescent="0.2">
      <c r="A16" s="52">
        <v>42921</v>
      </c>
      <c r="B16" s="1">
        <v>1</v>
      </c>
      <c r="C16" s="1"/>
      <c r="D16" s="1" t="s">
        <v>58</v>
      </c>
      <c r="E16" s="1" t="s">
        <v>61</v>
      </c>
      <c r="F16" s="1" t="s">
        <v>64</v>
      </c>
      <c r="G16" s="53" t="s">
        <v>46</v>
      </c>
      <c r="H16" s="53" t="s">
        <v>61</v>
      </c>
      <c r="I16" s="53"/>
      <c r="J16" s="53" t="s">
        <v>54</v>
      </c>
      <c r="K16" s="54" t="s">
        <v>3</v>
      </c>
      <c r="L16" s="53" t="s">
        <v>37</v>
      </c>
      <c r="M16" s="53" t="s">
        <v>37</v>
      </c>
      <c r="N16" s="53"/>
      <c r="O16" s="9"/>
      <c r="P16" s="1"/>
      <c r="S16" s="10"/>
      <c r="T16" s="2"/>
      <c r="U16" s="10"/>
      <c r="V16" s="10"/>
      <c r="W16" s="11"/>
      <c r="X16" s="10"/>
      <c r="Y16" s="10"/>
    </row>
    <row r="17" spans="1:25" s="6" customFormat="1" ht="72" x14ac:dyDescent="0.2">
      <c r="A17" s="52">
        <v>42923</v>
      </c>
      <c r="B17" s="1">
        <v>2</v>
      </c>
      <c r="C17" s="1"/>
      <c r="D17" s="1" t="s">
        <v>59</v>
      </c>
      <c r="E17" s="1" t="s">
        <v>61</v>
      </c>
      <c r="F17" s="1" t="s">
        <v>65</v>
      </c>
      <c r="G17" s="53" t="s">
        <v>51</v>
      </c>
      <c r="H17" s="53" t="s">
        <v>61</v>
      </c>
      <c r="I17" s="53"/>
      <c r="J17" s="53" t="s">
        <v>54</v>
      </c>
      <c r="K17" s="54" t="s">
        <v>10</v>
      </c>
      <c r="L17" s="53" t="s">
        <v>35</v>
      </c>
      <c r="M17" s="53" t="s">
        <v>35</v>
      </c>
      <c r="N17" s="53"/>
      <c r="O17" s="9"/>
      <c r="P17" s="1"/>
      <c r="S17" s="10"/>
      <c r="T17" s="10"/>
      <c r="U17" s="10"/>
      <c r="V17" s="10"/>
      <c r="W17" s="10"/>
      <c r="X17" s="10"/>
      <c r="Y17" s="10"/>
    </row>
    <row r="18" spans="1:25" s="6" customFormat="1" ht="96" x14ac:dyDescent="0.2">
      <c r="A18" s="52">
        <v>42923</v>
      </c>
      <c r="B18" s="1">
        <v>3</v>
      </c>
      <c r="C18" s="1"/>
      <c r="D18" s="1" t="s">
        <v>60</v>
      </c>
      <c r="E18" s="1" t="s">
        <v>61</v>
      </c>
      <c r="F18" s="55" t="s">
        <v>66</v>
      </c>
      <c r="G18" s="53" t="s">
        <v>51</v>
      </c>
      <c r="H18" s="53" t="s">
        <v>61</v>
      </c>
      <c r="I18" s="53"/>
      <c r="J18" s="53" t="s">
        <v>54</v>
      </c>
      <c r="K18" s="54" t="s">
        <v>10</v>
      </c>
      <c r="L18" s="53" t="s">
        <v>35</v>
      </c>
      <c r="M18" s="53" t="s">
        <v>35</v>
      </c>
      <c r="N18" s="53"/>
      <c r="O18" s="9"/>
      <c r="P18" s="1"/>
      <c r="S18" s="10"/>
      <c r="T18" s="10"/>
      <c r="U18" s="10"/>
      <c r="V18" s="10"/>
      <c r="W18" s="10"/>
      <c r="X18" s="10"/>
      <c r="Y18" s="10"/>
    </row>
    <row r="19" spans="1:25" x14ac:dyDescent="0.2">
      <c r="F19" s="55"/>
      <c r="K19" s="54"/>
    </row>
    <row r="20" spans="1:25" x14ac:dyDescent="0.2">
      <c r="F20" s="55"/>
      <c r="K20" s="54"/>
      <c r="O20" s="9"/>
    </row>
    <row r="21" spans="1:25" ht="108" x14ac:dyDescent="0.2">
      <c r="A21" s="52">
        <v>41021</v>
      </c>
      <c r="B21" s="1">
        <v>4</v>
      </c>
      <c r="D21" s="1" t="s">
        <v>62</v>
      </c>
      <c r="E21" s="1" t="s">
        <v>61</v>
      </c>
      <c r="F21" s="55" t="s">
        <v>55</v>
      </c>
      <c r="G21" s="53" t="s">
        <v>51</v>
      </c>
      <c r="H21" s="53" t="s">
        <v>61</v>
      </c>
      <c r="J21" s="53" t="s">
        <v>54</v>
      </c>
      <c r="K21" s="54" t="s">
        <v>57</v>
      </c>
      <c r="L21" s="53" t="s">
        <v>35</v>
      </c>
      <c r="M21" s="53" t="s">
        <v>35</v>
      </c>
      <c r="O21" s="9"/>
    </row>
    <row r="22" spans="1:25" ht="84" x14ac:dyDescent="0.2">
      <c r="A22" s="52">
        <v>42924</v>
      </c>
      <c r="B22" s="1">
        <v>5</v>
      </c>
      <c r="D22" s="1" t="s">
        <v>63</v>
      </c>
      <c r="E22" s="1" t="s">
        <v>61</v>
      </c>
      <c r="F22" s="55" t="s">
        <v>56</v>
      </c>
      <c r="G22" s="53" t="s">
        <v>50</v>
      </c>
      <c r="H22" s="53" t="s">
        <v>61</v>
      </c>
      <c r="J22" s="53" t="s">
        <v>54</v>
      </c>
      <c r="K22" s="54" t="s">
        <v>57</v>
      </c>
      <c r="L22" s="53" t="s">
        <v>37</v>
      </c>
      <c r="M22" s="53" t="s">
        <v>37</v>
      </c>
    </row>
    <row r="23" spans="1:25" x14ac:dyDescent="0.2">
      <c r="F23" s="55"/>
      <c r="K23" s="54"/>
      <c r="O23" s="9"/>
    </row>
    <row r="24" spans="1:25" x14ac:dyDescent="0.2">
      <c r="F24" s="56"/>
      <c r="K24" s="54"/>
      <c r="O24" s="9"/>
    </row>
    <row r="25" spans="1:25" x14ac:dyDescent="0.2">
      <c r="F25" s="55"/>
      <c r="K25" s="54"/>
      <c r="O25" s="9"/>
    </row>
    <row r="26" spans="1:25" ht="15.75" x14ac:dyDescent="0.25">
      <c r="F26" s="57"/>
    </row>
    <row r="27" spans="1:25" x14ac:dyDescent="0.2">
      <c r="F27" s="58"/>
    </row>
    <row r="33" spans="18:24" x14ac:dyDescent="0.2">
      <c r="R33" s="6"/>
      <c r="T33" s="6"/>
      <c r="U33" s="6"/>
      <c r="V33" s="6"/>
      <c r="W33" s="6"/>
      <c r="X33" s="6"/>
    </row>
    <row r="34" spans="18:24" x14ac:dyDescent="0.2">
      <c r="R34" s="6"/>
      <c r="T34" s="6"/>
      <c r="U34" s="6"/>
      <c r="V34" s="6"/>
      <c r="W34" s="6"/>
      <c r="X34" s="6"/>
    </row>
    <row r="35" spans="18:24" x14ac:dyDescent="0.2">
      <c r="R35" s="6"/>
      <c r="T35" s="6"/>
      <c r="U35" s="6"/>
      <c r="V35" s="6"/>
      <c r="W35" s="6"/>
      <c r="X35" s="6"/>
    </row>
    <row r="36" spans="18:24" x14ac:dyDescent="0.2">
      <c r="R36" s="6"/>
      <c r="T36" s="6"/>
      <c r="U36" s="6"/>
      <c r="V36" s="6"/>
      <c r="W36" s="6"/>
      <c r="X36" s="6"/>
    </row>
    <row r="37" spans="18:24" x14ac:dyDescent="0.2">
      <c r="R37" s="12"/>
      <c r="T37" s="6"/>
      <c r="U37" s="6"/>
      <c r="V37" s="6"/>
      <c r="W37" s="6"/>
      <c r="X37" s="6"/>
    </row>
    <row r="38" spans="18:24" x14ac:dyDescent="0.2">
      <c r="R38" s="12"/>
      <c r="T38" s="6"/>
      <c r="U38" s="6"/>
      <c r="V38" s="6"/>
      <c r="W38" s="6"/>
      <c r="X38" s="6"/>
    </row>
    <row r="39" spans="18:24" x14ac:dyDescent="0.2">
      <c r="R39" s="6"/>
      <c r="T39" s="6"/>
      <c r="U39" s="6"/>
      <c r="V39" s="6"/>
      <c r="W39" s="6"/>
      <c r="X39" s="6"/>
    </row>
    <row r="40" spans="18:24" x14ac:dyDescent="0.2">
      <c r="R40" s="6"/>
      <c r="T40" s="6"/>
      <c r="U40" s="6"/>
      <c r="V40" s="6"/>
      <c r="W40" s="6"/>
      <c r="X40" s="6"/>
    </row>
  </sheetData>
  <sheetProtection password="BCC0" sheet="1" objects="1" scenarios="1"/>
  <mergeCells count="2">
    <mergeCell ref="A1:K1"/>
    <mergeCell ref="A2:C2"/>
  </mergeCells>
  <phoneticPr fontId="13" type="noConversion"/>
  <conditionalFormatting sqref="A1:A2 B2:J2 L1:P2 L15:P17 A15:J16 G25:J65536 F28:F65536 L23:P65536 G20:G21 L20:P21 A20:D21 A17:D17 F17:G17 J20:J21 J17 A23:E65536 E17:E22 H17:H22 G23:H24 J23:J24 I17:I24">
    <cfRule type="expression" dxfId="29" priority="85" stopIfTrue="1">
      <formula>IF(OR($K1="Done",$K1="NA"),IF(ISERROR(SEARCH("Not Done",$M1))&lt;&gt;FALSE,TRUE,FALSE),FALSE)</formula>
    </cfRule>
    <cfRule type="expression" dxfId="28" priority="86" stopIfTrue="1">
      <formula>IF($K1="In progress",TRUE,FALSE)</formula>
    </cfRule>
  </conditionalFormatting>
  <conditionalFormatting sqref="K1:K3 L4:L10 K23:K65536 K11:K21">
    <cfRule type="cellIs" dxfId="27" priority="88" stopIfTrue="1" operator="equal">
      <formula>$S$2</formula>
    </cfRule>
    <cfRule type="cellIs" dxfId="26" priority="89" stopIfTrue="1" operator="equal">
      <formula>$S$5</formula>
    </cfRule>
  </conditionalFormatting>
  <conditionalFormatting sqref="A16:C16 N16:P17">
    <cfRule type="expression" dxfId="25" priority="79" stopIfTrue="1">
      <formula>IF(OR(#REF!="Done",#REF!="NA"),IF(ISERROR(SEARCH("Not Done",#REF!))&lt;&gt;FALSE,TRUE,FALSE),FALSE)</formula>
    </cfRule>
    <cfRule type="expression" dxfId="24" priority="80" stopIfTrue="1">
      <formula>IF(#REF!="In progress",TRUE,FALSE)</formula>
    </cfRule>
  </conditionalFormatting>
  <conditionalFormatting sqref="E5 H5">
    <cfRule type="cellIs" priority="108" stopIfTrue="1" operator="equal">
      <formula>#REF!+#REF!</formula>
    </cfRule>
  </conditionalFormatting>
  <conditionalFormatting sqref="L18:P18 G18 A18:D18 J18">
    <cfRule type="expression" dxfId="23" priority="67" stopIfTrue="1">
      <formula>IF(OR($K18="Done",$K18="NA"),IF(ISERROR(SEARCH("Not Done",$M18))&lt;&gt;FALSE,TRUE,FALSE),FALSE)</formula>
    </cfRule>
    <cfRule type="expression" dxfId="22" priority="68" stopIfTrue="1">
      <formula>IF($K18="In progress",TRUE,FALSE)</formula>
    </cfRule>
  </conditionalFormatting>
  <conditionalFormatting sqref="L19:M19 G19 A19:D19 J19">
    <cfRule type="expression" dxfId="21" priority="63" stopIfTrue="1">
      <formula>IF(OR($K19="Done",$K19="NA"),IF(ISERROR(SEARCH("Not Done",$M19))&lt;&gt;FALSE,TRUE,FALSE),FALSE)</formula>
    </cfRule>
    <cfRule type="expression" dxfId="20" priority="64" stopIfTrue="1">
      <formula>IF($K19="In progress",TRUE,FALSE)</formula>
    </cfRule>
  </conditionalFormatting>
  <conditionalFormatting sqref="L22:M22 G22 J22 D22">
    <cfRule type="expression" dxfId="19" priority="59" stopIfTrue="1">
      <formula>IF(OR($K22="Done",$K22="NA"),IF(ISERROR(SEARCH("Not Done",$M22))&lt;&gt;FALSE,TRUE,FALSE),FALSE)</formula>
    </cfRule>
    <cfRule type="expression" dxfId="18" priority="60" stopIfTrue="1">
      <formula>IF($K22="In progress",TRUE,FALSE)</formula>
    </cfRule>
  </conditionalFormatting>
  <conditionalFormatting sqref="K22">
    <cfRule type="cellIs" dxfId="17" priority="57" stopIfTrue="1" operator="equal">
      <formula>$S$2</formula>
    </cfRule>
    <cfRule type="cellIs" dxfId="16" priority="58" stopIfTrue="1" operator="equal">
      <formula>$S$5</formula>
    </cfRule>
  </conditionalFormatting>
  <conditionalFormatting sqref="L22:M22 D22 G22 J22">
    <cfRule type="expression" dxfId="15" priority="53" stopIfTrue="1">
      <formula>IF(OR($K22="Done",$K22="NA"),IF(ISERROR(SEARCH("Not Done",$M22))&lt;&gt;FALSE,TRUE,FALSE),FALSE)</formula>
    </cfRule>
    <cfRule type="expression" dxfId="14" priority="54" stopIfTrue="1">
      <formula>IF($K22="In progress",TRUE,FALSE)</formula>
    </cfRule>
  </conditionalFormatting>
  <conditionalFormatting sqref="K22">
    <cfRule type="cellIs" dxfId="13" priority="51" stopIfTrue="1" operator="equal">
      <formula>$S$2</formula>
    </cfRule>
    <cfRule type="cellIs" dxfId="12" priority="52" stopIfTrue="1" operator="equal">
      <formula>$S$5</formula>
    </cfRule>
  </conditionalFormatting>
  <conditionalFormatting sqref="J22">
    <cfRule type="expression" dxfId="11" priority="43" stopIfTrue="1">
      <formula>IF(OR($K22="Done",$K22="NA"),IF(ISERROR(SEARCH("Not Done",$M22))&lt;&gt;FALSE,TRUE,FALSE),FALSE)</formula>
    </cfRule>
    <cfRule type="expression" dxfId="10" priority="44" stopIfTrue="1">
      <formula>IF($K22="In progress",TRUE,FALSE)</formula>
    </cfRule>
  </conditionalFormatting>
  <conditionalFormatting sqref="A22">
    <cfRule type="expression" dxfId="9" priority="41" stopIfTrue="1">
      <formula>IF(OR($K22="Done",$K22="NA"),IF(ISERROR(SEARCH("Not Done",$M22))&lt;&gt;FALSE,TRUE,FALSE),FALSE)</formula>
    </cfRule>
    <cfRule type="expression" dxfId="8" priority="42" stopIfTrue="1">
      <formula>IF($K22="In progress",TRUE,FALSE)</formula>
    </cfRule>
  </conditionalFormatting>
  <conditionalFormatting sqref="H16:H22">
    <cfRule type="expression" dxfId="7" priority="9" stopIfTrue="1">
      <formula>IF(OR($K16="Done",$K16="NA"),IF(ISERROR(SEARCH("Not Done",$M16))&lt;&gt;FALSE,TRUE,FALSE),FALSE)</formula>
    </cfRule>
    <cfRule type="expression" dxfId="6" priority="10" stopIfTrue="1">
      <formula>IF($K16="In progress",TRUE,FALSE)</formula>
    </cfRule>
  </conditionalFormatting>
  <conditionalFormatting sqref="H16:H22">
    <cfRule type="expression" dxfId="5" priority="7" stopIfTrue="1">
      <formula>IF(OR($K16="Done",$K16="NA"),IF(ISERROR(SEARCH("Not Done",$M16))&lt;&gt;FALSE,TRUE,FALSE),FALSE)</formula>
    </cfRule>
    <cfRule type="expression" dxfId="4" priority="8" stopIfTrue="1">
      <formula>IF($K16="In progress",TRUE,FALSE)</formula>
    </cfRule>
  </conditionalFormatting>
  <conditionalFormatting sqref="H16:H22">
    <cfRule type="expression" dxfId="3" priority="5" stopIfTrue="1">
      <formula>IF(OR($K16="Done",$K16="NA"),IF(ISERROR(SEARCH("Not Done",$M16))&lt;&gt;FALSE,TRUE,FALSE),FALSE)</formula>
    </cfRule>
    <cfRule type="expression" dxfId="2" priority="6" stopIfTrue="1">
      <formula>IF($K16="In progress",TRUE,FALSE)</formula>
    </cfRule>
  </conditionalFormatting>
  <conditionalFormatting sqref="K22">
    <cfRule type="cellIs" dxfId="1" priority="1" stopIfTrue="1" operator="equal">
      <formula>$S$2</formula>
    </cfRule>
    <cfRule type="cellIs" dxfId="0" priority="2" stopIfTrue="1" operator="equal">
      <formula>$S$5</formula>
    </cfRule>
  </conditionalFormatting>
  <dataValidations count="7">
    <dataValidation type="list" allowBlank="1" showErrorMessage="1" errorTitle="Cell Value Error" error="Please Select values from the List" sqref="N16:N17 N20:N21 N23:N160">
      <formula1>$V$2:$V$2</formula1>
      <formula2>0</formula2>
    </dataValidation>
    <dataValidation type="list" allowBlank="1" showErrorMessage="1" errorTitle="Cell Value Error" error="Please Select the values from the List" sqref="K16:K17 K20:K21 K23:K160 K1">
      <formula1>$S$2:$S$6</formula1>
      <formula2>0</formula2>
    </dataValidation>
    <dataValidation type="list" allowBlank="1" showErrorMessage="1" errorTitle="Cell Value Error" error="Please Select the Value from List" sqref="L16:L17 L20:L21 L23:L160">
      <formula1>$Y$2:$Y$4</formula1>
      <formula2>0</formula2>
    </dataValidation>
    <dataValidation type="date" operator="greaterThanOrEqual" showErrorMessage="1" sqref="A3:A17 A20:A21 A23:A160">
      <formula1>39731</formula1>
      <formula2>0</formula2>
    </dataValidation>
    <dataValidation type="whole" allowBlank="1" showErrorMessage="1" sqref="B16:B17 B20:B21 B23:B160 B2">
      <formula1>0</formula1>
      <formula2>9999</formula2>
    </dataValidation>
    <dataValidation type="list" allowBlank="1" showErrorMessage="1" errorTitle="Cell Value Error" error="Please Select values from the List" sqref="G16:G17 G20:G21 G23:G65536 G1">
      <formula1>$W$2:$W$12</formula1>
    </dataValidation>
    <dataValidation type="list" allowBlank="1" showErrorMessage="1" errorTitle="Cell Value Error" error="Please select Value from List" sqref="M16:M17 M20:M21 M23:M65536">
      <formula1>$X$2:$X$4</formula1>
    </dataValidation>
  </dataValidations>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SHIVAM SRIVASTAVA</cp:lastModifiedBy>
  <dcterms:created xsi:type="dcterms:W3CDTF">2012-03-30T10:31:40Z</dcterms:created>
  <dcterms:modified xsi:type="dcterms:W3CDTF">2017-07-06T05:56:47Z</dcterms:modified>
</cp:coreProperties>
</file>